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0" windowWidth="22995" windowHeight="9000" activeTab="6"/>
  </bookViews>
  <sheets>
    <sheet name="OAF-TS1a" sheetId="1" r:id="rId1"/>
    <sheet name="OAF-TS1b" sheetId="2" r:id="rId2"/>
    <sheet name="OAF-TS2" sheetId="5" r:id="rId3"/>
    <sheet name="OAF-TS3a" sheetId="3" r:id="rId4"/>
    <sheet name="OAF-TS3b" sheetId="4" r:id="rId5"/>
    <sheet name="OAF-TS4a" sheetId="6" r:id="rId6"/>
    <sheet name="OAF-TS4b" sheetId="7" r:id="rId7"/>
  </sheets>
  <externalReferences>
    <externalReference r:id="rId8"/>
  </externalReferences>
  <definedNames>
    <definedName name="Matrix">[1]Sheet2!$C$3:$H$8</definedName>
    <definedName name="Matrix2">[1]Sheet2!$K$3:$P$8</definedName>
    <definedName name="Matrix3">[1]Sheet2!$S$3:$X$8</definedName>
    <definedName name="Matrix4">[1]Sheet2!$AA$3:$AF$8</definedName>
    <definedName name="_xlnm.Print_Area" localSheetId="0">'OAF-TS1a'!$A$1:$M$42</definedName>
    <definedName name="_xlnm.Print_Area" localSheetId="1">'OAF-TS1b'!$A$1:$AA$44</definedName>
    <definedName name="_xlnm.Print_Area" localSheetId="2">'OAF-TS2'!$A$1:$P$60</definedName>
    <definedName name="_xlnm.Print_Area" localSheetId="3">'OAF-TS3a'!$A$1:$L$29</definedName>
    <definedName name="_xlnm.Print_Area" localSheetId="4">'OAF-TS3b'!$A$1:$AA$29</definedName>
    <definedName name="_xlnm.Print_Area" localSheetId="5">'OAF-TS4a'!$A$1:$O$70</definedName>
    <definedName name="_xlnm.Print_Area" localSheetId="6">'OAF-TS4b'!$A$1:$AC$72</definedName>
    <definedName name="_xlnm.Print_Titles" localSheetId="6">'OAF-TS4b'!$A:$G,'OAF-TS4b'!$1:$6</definedName>
  </definedNames>
  <calcPr calcId="145621"/>
</workbook>
</file>

<file path=xl/calcChain.xml><?xml version="1.0" encoding="utf-8"?>
<calcChain xmlns="http://schemas.openxmlformats.org/spreadsheetml/2006/main">
  <c r="AA23" i="4" l="1"/>
  <c r="Z23" i="4"/>
  <c r="Y23" i="4"/>
  <c r="W23" i="4"/>
  <c r="V23" i="4"/>
  <c r="U23" i="4"/>
  <c r="S23" i="4"/>
  <c r="Q23" i="4"/>
  <c r="P23" i="4"/>
  <c r="O23" i="4"/>
  <c r="M23" i="4"/>
  <c r="L23" i="4"/>
  <c r="J23" i="4"/>
  <c r="I23" i="4"/>
  <c r="H23" i="4"/>
  <c r="F23" i="4"/>
  <c r="AA19" i="4"/>
  <c r="Z19" i="4"/>
  <c r="Y19" i="4"/>
  <c r="W19" i="4"/>
  <c r="V19" i="4"/>
  <c r="U19" i="4"/>
  <c r="S19" i="4"/>
  <c r="Q19" i="4"/>
  <c r="P19" i="4"/>
  <c r="O19" i="4"/>
  <c r="M19" i="4"/>
  <c r="L19" i="4"/>
  <c r="J19" i="4"/>
  <c r="I19" i="4"/>
  <c r="H19" i="4"/>
  <c r="F19" i="4"/>
  <c r="AA15" i="4"/>
  <c r="Z15" i="4"/>
  <c r="Y15" i="4"/>
  <c r="W15" i="4"/>
  <c r="V15" i="4"/>
  <c r="U15" i="4"/>
  <c r="S15" i="4"/>
  <c r="Q15" i="4"/>
  <c r="P15" i="4"/>
  <c r="O15" i="4"/>
  <c r="M15" i="4"/>
  <c r="L15" i="4"/>
  <c r="J15" i="4"/>
  <c r="I15" i="4"/>
  <c r="H15" i="4"/>
  <c r="F15" i="4"/>
  <c r="AA11" i="4"/>
  <c r="Z11" i="4"/>
  <c r="Y11" i="4"/>
  <c r="W11" i="4"/>
  <c r="V11" i="4"/>
  <c r="U11" i="4"/>
  <c r="S11" i="4"/>
  <c r="Q11" i="4"/>
  <c r="P11" i="4"/>
  <c r="O11" i="4"/>
  <c r="M11" i="4"/>
  <c r="L11" i="4"/>
  <c r="J11" i="4"/>
  <c r="I11" i="4"/>
  <c r="H11" i="4"/>
  <c r="F11" i="4"/>
  <c r="AA7" i="4"/>
  <c r="Z7" i="4"/>
  <c r="Y7" i="4"/>
  <c r="W7" i="4"/>
  <c r="V7" i="4"/>
  <c r="U7" i="4"/>
  <c r="S7" i="4"/>
  <c r="Q7" i="4"/>
  <c r="P7" i="4"/>
  <c r="O7" i="4"/>
  <c r="M7" i="4"/>
  <c r="L7" i="4"/>
  <c r="J7" i="4"/>
  <c r="I7" i="4"/>
  <c r="H7" i="4"/>
  <c r="F7" i="4"/>
  <c r="L23" i="3"/>
  <c r="K23" i="3"/>
  <c r="J23" i="3"/>
  <c r="I23" i="3"/>
  <c r="H23" i="3"/>
  <c r="G23" i="3"/>
  <c r="F23" i="3"/>
  <c r="E23" i="3"/>
  <c r="L19" i="3"/>
  <c r="K19" i="3"/>
  <c r="J19" i="3"/>
  <c r="I19" i="3"/>
  <c r="H19" i="3"/>
  <c r="G19" i="3"/>
  <c r="F19" i="3"/>
  <c r="E19" i="3"/>
  <c r="L15" i="3"/>
  <c r="K15" i="3"/>
  <c r="J15" i="3"/>
  <c r="I15" i="3"/>
  <c r="H15" i="3"/>
  <c r="G15" i="3"/>
  <c r="F15" i="3"/>
  <c r="E15" i="3"/>
  <c r="L11" i="3"/>
  <c r="K11" i="3"/>
  <c r="J11" i="3"/>
  <c r="I11" i="3"/>
  <c r="H11" i="3"/>
  <c r="G11" i="3"/>
  <c r="F11" i="3"/>
  <c r="E11" i="3"/>
  <c r="L7" i="3"/>
  <c r="K7" i="3"/>
  <c r="J7" i="3"/>
  <c r="I7" i="3"/>
  <c r="H7" i="3"/>
  <c r="G7" i="3"/>
  <c r="F7" i="3"/>
  <c r="E7" i="3"/>
  <c r="AF7" i="7"/>
  <c r="AG7" i="7"/>
  <c r="AH7" i="7"/>
  <c r="H7" i="7" s="1"/>
  <c r="AI7" i="7"/>
  <c r="AJ7" i="7"/>
  <c r="AK7" i="7"/>
  <c r="AL7" i="7"/>
  <c r="AM7" i="7"/>
  <c r="AN7" i="7"/>
  <c r="AO7" i="7"/>
  <c r="AP7" i="7"/>
  <c r="AQ7" i="7"/>
  <c r="AR7" i="7"/>
  <c r="AS7" i="7"/>
  <c r="AT7" i="7"/>
  <c r="AU7" i="7"/>
  <c r="AV7" i="7"/>
  <c r="AW7" i="7"/>
  <c r="AX7" i="7"/>
  <c r="AY7" i="7"/>
  <c r="AZ7" i="7"/>
  <c r="BA7" i="7"/>
  <c r="BB7" i="7"/>
  <c r="BC7" i="7"/>
  <c r="BD7" i="7"/>
  <c r="BE7" i="7"/>
  <c r="BF7" i="7"/>
  <c r="BG7" i="7"/>
  <c r="BH7" i="7"/>
  <c r="BI7" i="7"/>
  <c r="BJ7" i="7"/>
  <c r="BK7" i="7"/>
  <c r="BL7" i="7"/>
  <c r="BM7" i="7"/>
  <c r="BN7" i="7"/>
  <c r="BO7" i="7"/>
  <c r="BP7" i="7"/>
  <c r="BQ7" i="7"/>
  <c r="BR7" i="7"/>
  <c r="BS7" i="7"/>
  <c r="BT7" i="7"/>
  <c r="BU7" i="7"/>
  <c r="BV7" i="7"/>
  <c r="BW7" i="7"/>
  <c r="BX7" i="7"/>
  <c r="BY7" i="7"/>
  <c r="BZ7" i="7"/>
  <c r="CA7" i="7"/>
  <c r="AF9" i="7"/>
  <c r="AG9" i="7"/>
  <c r="AH9" i="7"/>
  <c r="AI9" i="7"/>
  <c r="AJ9" i="7"/>
  <c r="AK9" i="7"/>
  <c r="AL9" i="7"/>
  <c r="AM9" i="7"/>
  <c r="AN9" i="7"/>
  <c r="AO9" i="7"/>
  <c r="AP9" i="7"/>
  <c r="AQ9" i="7"/>
  <c r="AR9" i="7"/>
  <c r="AS9" i="7"/>
  <c r="AT9" i="7"/>
  <c r="AU9" i="7"/>
  <c r="AV9" i="7"/>
  <c r="AW9" i="7"/>
  <c r="AX9" i="7"/>
  <c r="AY9" i="7"/>
  <c r="AZ9" i="7"/>
  <c r="BA9" i="7"/>
  <c r="BB9" i="7"/>
  <c r="BC9" i="7"/>
  <c r="BD9" i="7"/>
  <c r="BE9" i="7"/>
  <c r="BF9" i="7"/>
  <c r="S9" i="7" s="1"/>
  <c r="BG9" i="7"/>
  <c r="BH9" i="7"/>
  <c r="BI9" i="7"/>
  <c r="BJ9" i="7"/>
  <c r="BK9" i="7"/>
  <c r="BL9" i="7"/>
  <c r="BM9" i="7"/>
  <c r="BN9" i="7"/>
  <c r="BO9" i="7"/>
  <c r="BP9" i="7"/>
  <c r="BQ9" i="7"/>
  <c r="BR9" i="7"/>
  <c r="BS9" i="7"/>
  <c r="BT9" i="7"/>
  <c r="BU9" i="7"/>
  <c r="BV9" i="7"/>
  <c r="BW9" i="7"/>
  <c r="BX9" i="7"/>
  <c r="BY9" i="7"/>
  <c r="BZ9" i="7"/>
  <c r="CA9" i="7"/>
  <c r="AF10" i="7"/>
  <c r="AG10" i="7"/>
  <c r="AH10" i="7"/>
  <c r="H10" i="7" s="1"/>
  <c r="AI10" i="7"/>
  <c r="AJ10" i="7"/>
  <c r="AK10" i="7"/>
  <c r="AL10" i="7"/>
  <c r="AM10" i="7"/>
  <c r="AN10" i="7"/>
  <c r="AO10" i="7"/>
  <c r="AP10" i="7"/>
  <c r="AQ10" i="7"/>
  <c r="AR10" i="7"/>
  <c r="AS10" i="7"/>
  <c r="AT10" i="7"/>
  <c r="AU10" i="7"/>
  <c r="AV10" i="7"/>
  <c r="AW10" i="7"/>
  <c r="AX10" i="7"/>
  <c r="AY10" i="7"/>
  <c r="AZ10" i="7"/>
  <c r="BA10" i="7"/>
  <c r="BB10" i="7"/>
  <c r="BC10" i="7"/>
  <c r="BD10" i="7"/>
  <c r="BE10" i="7"/>
  <c r="BF10" i="7"/>
  <c r="BG10" i="7"/>
  <c r="BH10" i="7"/>
  <c r="BI10" i="7"/>
  <c r="BJ10" i="7"/>
  <c r="BK10" i="7"/>
  <c r="BL10" i="7"/>
  <c r="BM10" i="7"/>
  <c r="BN10" i="7"/>
  <c r="BO10" i="7"/>
  <c r="BP10" i="7"/>
  <c r="BQ10" i="7"/>
  <c r="BR10" i="7"/>
  <c r="BS10" i="7"/>
  <c r="BT10" i="7"/>
  <c r="BU10" i="7"/>
  <c r="BV10" i="7"/>
  <c r="BW10" i="7"/>
  <c r="BX10" i="7"/>
  <c r="BY10" i="7"/>
  <c r="BZ10" i="7"/>
  <c r="CA10" i="7"/>
  <c r="AF12" i="7"/>
  <c r="AG12" i="7"/>
  <c r="AH12" i="7"/>
  <c r="AI12" i="7"/>
  <c r="AJ12" i="7"/>
  <c r="AK12" i="7"/>
  <c r="AL12" i="7"/>
  <c r="AM12" i="7"/>
  <c r="AN12" i="7"/>
  <c r="AO12" i="7"/>
  <c r="AP12" i="7"/>
  <c r="AQ12" i="7"/>
  <c r="AR12" i="7"/>
  <c r="AS12" i="7"/>
  <c r="AT12" i="7"/>
  <c r="AU12" i="7"/>
  <c r="AV12" i="7"/>
  <c r="AW12" i="7"/>
  <c r="AX12" i="7"/>
  <c r="AY12" i="7"/>
  <c r="AZ12" i="7"/>
  <c r="BA12" i="7"/>
  <c r="BB12" i="7"/>
  <c r="BC12" i="7"/>
  <c r="BD12" i="7"/>
  <c r="BE12" i="7"/>
  <c r="BF12" i="7"/>
  <c r="S12" i="7" s="1"/>
  <c r="BG12" i="7"/>
  <c r="BH12" i="7"/>
  <c r="BI12" i="7"/>
  <c r="BJ12" i="7"/>
  <c r="BK12" i="7"/>
  <c r="BL12" i="7"/>
  <c r="BM12" i="7"/>
  <c r="BN12" i="7"/>
  <c r="BO12" i="7"/>
  <c r="BP12" i="7"/>
  <c r="BQ12" i="7"/>
  <c r="BR12" i="7"/>
  <c r="BS12" i="7"/>
  <c r="BT12" i="7"/>
  <c r="BU12" i="7"/>
  <c r="BV12" i="7"/>
  <c r="BW12" i="7"/>
  <c r="BX12" i="7"/>
  <c r="BY12" i="7"/>
  <c r="BZ12" i="7"/>
  <c r="CA12" i="7"/>
  <c r="AF13" i="7"/>
  <c r="AG13" i="7"/>
  <c r="AH13" i="7"/>
  <c r="AI13" i="7"/>
  <c r="AJ13" i="7"/>
  <c r="AK13" i="7"/>
  <c r="AL13" i="7"/>
  <c r="AM13" i="7"/>
  <c r="AN13" i="7"/>
  <c r="AO13" i="7"/>
  <c r="AP13" i="7"/>
  <c r="AQ13" i="7"/>
  <c r="AR13" i="7"/>
  <c r="AS13" i="7"/>
  <c r="AT13" i="7"/>
  <c r="AU13" i="7"/>
  <c r="AV13" i="7"/>
  <c r="AW13" i="7"/>
  <c r="AX13" i="7"/>
  <c r="AY13" i="7"/>
  <c r="AZ13" i="7"/>
  <c r="BA13" i="7"/>
  <c r="BB13" i="7"/>
  <c r="BC13" i="7"/>
  <c r="BD13" i="7"/>
  <c r="BE13" i="7"/>
  <c r="BF13" i="7"/>
  <c r="BG13" i="7"/>
  <c r="BH13" i="7"/>
  <c r="BI13" i="7"/>
  <c r="BJ13" i="7"/>
  <c r="BK13" i="7"/>
  <c r="BL13" i="7"/>
  <c r="BM13" i="7"/>
  <c r="BN13" i="7"/>
  <c r="BO13" i="7"/>
  <c r="BP13" i="7"/>
  <c r="BQ13" i="7"/>
  <c r="BR13" i="7"/>
  <c r="BS13" i="7"/>
  <c r="BT13" i="7"/>
  <c r="BU13" i="7"/>
  <c r="BV13" i="7"/>
  <c r="BW13" i="7"/>
  <c r="BX13" i="7"/>
  <c r="BY13" i="7"/>
  <c r="BZ13" i="7"/>
  <c r="CA13" i="7"/>
  <c r="AF14" i="7"/>
  <c r="AG14" i="7"/>
  <c r="AH14" i="7"/>
  <c r="AI14" i="7"/>
  <c r="AJ14" i="7"/>
  <c r="AK14" i="7"/>
  <c r="AL14" i="7"/>
  <c r="AM14" i="7"/>
  <c r="AN14" i="7"/>
  <c r="AO14" i="7"/>
  <c r="AP14" i="7"/>
  <c r="AQ14" i="7"/>
  <c r="AR14" i="7"/>
  <c r="AS14" i="7"/>
  <c r="AT14" i="7"/>
  <c r="AU14" i="7"/>
  <c r="AV14" i="7"/>
  <c r="AW14" i="7"/>
  <c r="AX14" i="7"/>
  <c r="AY14" i="7"/>
  <c r="AZ14" i="7"/>
  <c r="BA14" i="7"/>
  <c r="BB14" i="7"/>
  <c r="BC14" i="7"/>
  <c r="BD14" i="7"/>
  <c r="BE14" i="7"/>
  <c r="BF14" i="7"/>
  <c r="BG14" i="7"/>
  <c r="BH14" i="7"/>
  <c r="BI14" i="7"/>
  <c r="BJ14" i="7"/>
  <c r="BK14" i="7"/>
  <c r="BL14" i="7"/>
  <c r="BM14" i="7"/>
  <c r="BN14" i="7"/>
  <c r="BO14" i="7"/>
  <c r="BP14" i="7"/>
  <c r="BQ14" i="7"/>
  <c r="BR14" i="7"/>
  <c r="BS14" i="7"/>
  <c r="BT14" i="7"/>
  <c r="BU14" i="7"/>
  <c r="BV14" i="7"/>
  <c r="BW14" i="7"/>
  <c r="BX14" i="7"/>
  <c r="BY14" i="7"/>
  <c r="BZ14" i="7"/>
  <c r="CA14" i="7"/>
  <c r="AF15" i="7"/>
  <c r="AG15" i="7"/>
  <c r="AH15" i="7"/>
  <c r="H15" i="7" s="1"/>
  <c r="AI15" i="7"/>
  <c r="AJ15" i="7"/>
  <c r="AK15" i="7"/>
  <c r="AL15" i="7"/>
  <c r="AM15" i="7"/>
  <c r="AN15" i="7"/>
  <c r="AO15" i="7"/>
  <c r="AP15" i="7"/>
  <c r="AQ15" i="7"/>
  <c r="AR15" i="7"/>
  <c r="AS15" i="7"/>
  <c r="AT15" i="7"/>
  <c r="AU15" i="7"/>
  <c r="AV15" i="7"/>
  <c r="AW15" i="7"/>
  <c r="AX15" i="7"/>
  <c r="AY15" i="7"/>
  <c r="AZ15" i="7"/>
  <c r="BA15" i="7"/>
  <c r="BB15" i="7"/>
  <c r="BC15" i="7"/>
  <c r="BD15" i="7"/>
  <c r="BE15" i="7"/>
  <c r="BF15" i="7"/>
  <c r="BG15" i="7"/>
  <c r="BH15" i="7"/>
  <c r="BI15" i="7"/>
  <c r="BJ15" i="7"/>
  <c r="BK15" i="7"/>
  <c r="BL15" i="7"/>
  <c r="BM15" i="7"/>
  <c r="BN15" i="7"/>
  <c r="BO15" i="7"/>
  <c r="BP15" i="7"/>
  <c r="BQ15" i="7"/>
  <c r="BR15" i="7"/>
  <c r="BS15" i="7"/>
  <c r="BT15" i="7"/>
  <c r="BU15" i="7"/>
  <c r="BV15" i="7"/>
  <c r="BW15" i="7"/>
  <c r="BX15" i="7"/>
  <c r="BY15" i="7"/>
  <c r="BZ15" i="7"/>
  <c r="CA15" i="7"/>
  <c r="AF16" i="7"/>
  <c r="AG16" i="7"/>
  <c r="AH16" i="7"/>
  <c r="AI16" i="7"/>
  <c r="AJ16" i="7"/>
  <c r="AK16" i="7"/>
  <c r="AL16" i="7"/>
  <c r="AM16" i="7"/>
  <c r="AN16" i="7"/>
  <c r="AO16" i="7"/>
  <c r="AP16" i="7"/>
  <c r="AQ16" i="7"/>
  <c r="AR16" i="7"/>
  <c r="AS16" i="7"/>
  <c r="AT16" i="7"/>
  <c r="AU16" i="7"/>
  <c r="AV16" i="7"/>
  <c r="AW16" i="7"/>
  <c r="AX16" i="7"/>
  <c r="AY16" i="7"/>
  <c r="AZ16" i="7"/>
  <c r="BA16" i="7"/>
  <c r="BB16" i="7"/>
  <c r="BC16" i="7"/>
  <c r="BD16" i="7"/>
  <c r="BE16" i="7"/>
  <c r="BF16" i="7"/>
  <c r="BG16" i="7"/>
  <c r="BH16" i="7"/>
  <c r="BI16" i="7"/>
  <c r="BJ16" i="7"/>
  <c r="BK16" i="7"/>
  <c r="BL16" i="7"/>
  <c r="BM16" i="7"/>
  <c r="BN16" i="7"/>
  <c r="BO16" i="7"/>
  <c r="BP16" i="7"/>
  <c r="BQ16" i="7"/>
  <c r="BR16" i="7"/>
  <c r="BS16" i="7"/>
  <c r="BT16" i="7"/>
  <c r="BU16" i="7"/>
  <c r="BV16" i="7"/>
  <c r="BW16" i="7"/>
  <c r="BX16" i="7"/>
  <c r="BY16" i="7"/>
  <c r="BZ16" i="7"/>
  <c r="CA16" i="7"/>
  <c r="AF17" i="7"/>
  <c r="AG17" i="7"/>
  <c r="AH17" i="7"/>
  <c r="AI17" i="7"/>
  <c r="AJ17" i="7"/>
  <c r="AK17" i="7"/>
  <c r="AL17" i="7"/>
  <c r="AM17" i="7"/>
  <c r="AN17" i="7"/>
  <c r="AO17" i="7"/>
  <c r="AP17" i="7"/>
  <c r="AQ17" i="7"/>
  <c r="AR17" i="7"/>
  <c r="AS17" i="7"/>
  <c r="AT17" i="7"/>
  <c r="AU17" i="7"/>
  <c r="AV17" i="7"/>
  <c r="AW17" i="7"/>
  <c r="AX17" i="7"/>
  <c r="AY17" i="7"/>
  <c r="AZ17" i="7"/>
  <c r="BA17" i="7"/>
  <c r="BB17" i="7"/>
  <c r="BC17" i="7"/>
  <c r="BD17" i="7"/>
  <c r="BE17" i="7"/>
  <c r="BF17" i="7"/>
  <c r="BG17" i="7"/>
  <c r="BH17" i="7"/>
  <c r="BI17" i="7"/>
  <c r="BJ17" i="7"/>
  <c r="BK17" i="7"/>
  <c r="BL17" i="7"/>
  <c r="BM17" i="7"/>
  <c r="BN17" i="7"/>
  <c r="BO17" i="7"/>
  <c r="BP17" i="7"/>
  <c r="BQ17" i="7"/>
  <c r="BR17" i="7"/>
  <c r="BS17" i="7"/>
  <c r="BT17" i="7"/>
  <c r="BU17" i="7"/>
  <c r="BV17" i="7"/>
  <c r="BW17" i="7"/>
  <c r="BX17" i="7"/>
  <c r="BY17" i="7"/>
  <c r="BZ17" i="7"/>
  <c r="CA17" i="7"/>
  <c r="AF18" i="7"/>
  <c r="AG18" i="7"/>
  <c r="AH18" i="7"/>
  <c r="AI18" i="7"/>
  <c r="AJ18" i="7"/>
  <c r="AK18" i="7"/>
  <c r="AL18" i="7"/>
  <c r="AM18" i="7"/>
  <c r="AN18" i="7"/>
  <c r="AO18" i="7"/>
  <c r="AP18" i="7"/>
  <c r="AQ18" i="7"/>
  <c r="AR18" i="7"/>
  <c r="AS18" i="7"/>
  <c r="AT18" i="7"/>
  <c r="AU18" i="7"/>
  <c r="AV18" i="7"/>
  <c r="AW18" i="7"/>
  <c r="AX18" i="7"/>
  <c r="AY18" i="7"/>
  <c r="AZ18" i="7"/>
  <c r="BA18" i="7"/>
  <c r="BB18" i="7"/>
  <c r="BC18" i="7"/>
  <c r="BD18" i="7"/>
  <c r="BE18" i="7"/>
  <c r="BF18" i="7"/>
  <c r="BG18" i="7"/>
  <c r="BH18" i="7"/>
  <c r="BI18" i="7"/>
  <c r="BJ18" i="7"/>
  <c r="BK18" i="7"/>
  <c r="BL18" i="7"/>
  <c r="BM18" i="7"/>
  <c r="BN18" i="7"/>
  <c r="BO18" i="7"/>
  <c r="X18" i="7" s="1"/>
  <c r="BP18" i="7"/>
  <c r="BQ18" i="7"/>
  <c r="BR18" i="7"/>
  <c r="BS18" i="7"/>
  <c r="AA18" i="7" s="1"/>
  <c r="BT18" i="7"/>
  <c r="BU18" i="7"/>
  <c r="BV18" i="7"/>
  <c r="BW18" i="7"/>
  <c r="AB18" i="7" s="1"/>
  <c r="BX18" i="7"/>
  <c r="BY18" i="7"/>
  <c r="BZ18" i="7"/>
  <c r="CA18" i="7"/>
  <c r="AC18" i="7" s="1"/>
  <c r="AF21" i="7"/>
  <c r="AG21" i="7"/>
  <c r="AH21" i="7"/>
  <c r="AI21" i="7"/>
  <c r="J21" i="7" s="1"/>
  <c r="AJ21" i="7"/>
  <c r="AK21" i="7"/>
  <c r="AL21" i="7"/>
  <c r="AM21" i="7"/>
  <c r="K21" i="7" s="1"/>
  <c r="AN21" i="7"/>
  <c r="AO21" i="7"/>
  <c r="AP21" i="7"/>
  <c r="AQ21" i="7"/>
  <c r="L21" i="7" s="1"/>
  <c r="AR21" i="7"/>
  <c r="AS21" i="7"/>
  <c r="AT21" i="7"/>
  <c r="AU21" i="7"/>
  <c r="O21" i="7" s="1"/>
  <c r="AV21" i="7"/>
  <c r="AW21" i="7"/>
  <c r="AX21" i="7"/>
  <c r="AY21" i="7"/>
  <c r="Q21" i="7" s="1"/>
  <c r="AZ21" i="7"/>
  <c r="BA21" i="7"/>
  <c r="BB21" i="7"/>
  <c r="BC21" i="7"/>
  <c r="R21" i="7" s="1"/>
  <c r="BD21" i="7"/>
  <c r="BE21" i="7"/>
  <c r="BF21" i="7"/>
  <c r="BG21" i="7"/>
  <c r="U21" i="7" s="1"/>
  <c r="BH21" i="7"/>
  <c r="BI21" i="7"/>
  <c r="BJ21" i="7"/>
  <c r="BK21" i="7"/>
  <c r="W21" i="7" s="1"/>
  <c r="BL21" i="7"/>
  <c r="BM21" i="7"/>
  <c r="BN21" i="7"/>
  <c r="BO21" i="7"/>
  <c r="X21" i="7" s="1"/>
  <c r="BP21" i="7"/>
  <c r="BQ21" i="7"/>
  <c r="BR21" i="7"/>
  <c r="BS21" i="7"/>
  <c r="AA21" i="7" s="1"/>
  <c r="BT21" i="7"/>
  <c r="BU21" i="7"/>
  <c r="BV21" i="7"/>
  <c r="BW21" i="7"/>
  <c r="AB21" i="7" s="1"/>
  <c r="BX21" i="7"/>
  <c r="BY21" i="7"/>
  <c r="BZ21" i="7"/>
  <c r="CA21" i="7"/>
  <c r="AF22" i="7"/>
  <c r="AG22" i="7"/>
  <c r="AH22" i="7"/>
  <c r="AI22" i="7"/>
  <c r="J22" i="7" s="1"/>
  <c r="AJ22" i="7"/>
  <c r="AK22" i="7"/>
  <c r="AL22" i="7"/>
  <c r="AM22" i="7"/>
  <c r="K22" i="7" s="1"/>
  <c r="AN22" i="7"/>
  <c r="AO22" i="7"/>
  <c r="AP22" i="7"/>
  <c r="AQ22" i="7"/>
  <c r="L22" i="7" s="1"/>
  <c r="AR22" i="7"/>
  <c r="AS22" i="7"/>
  <c r="AT22" i="7"/>
  <c r="AU22" i="7"/>
  <c r="O22" i="7" s="1"/>
  <c r="AV22" i="7"/>
  <c r="AW22" i="7"/>
  <c r="AX22" i="7"/>
  <c r="AY22" i="7"/>
  <c r="Q22" i="7" s="1"/>
  <c r="AZ22" i="7"/>
  <c r="BA22" i="7"/>
  <c r="BB22" i="7"/>
  <c r="BC22" i="7"/>
  <c r="BD22" i="7"/>
  <c r="BE22" i="7"/>
  <c r="BF22" i="7"/>
  <c r="BG22" i="7"/>
  <c r="U22" i="7" s="1"/>
  <c r="BH22" i="7"/>
  <c r="BI22" i="7"/>
  <c r="BJ22" i="7"/>
  <c r="BK22" i="7"/>
  <c r="W22" i="7" s="1"/>
  <c r="BL22" i="7"/>
  <c r="BM22" i="7"/>
  <c r="BN22" i="7"/>
  <c r="BO22" i="7"/>
  <c r="X22" i="7" s="1"/>
  <c r="BP22" i="7"/>
  <c r="BQ22" i="7"/>
  <c r="BR22" i="7"/>
  <c r="BS22" i="7"/>
  <c r="AA22" i="7" s="1"/>
  <c r="BT22" i="7"/>
  <c r="BU22" i="7"/>
  <c r="BV22" i="7"/>
  <c r="BW22" i="7"/>
  <c r="AB22" i="7" s="1"/>
  <c r="BX22" i="7"/>
  <c r="BY22" i="7"/>
  <c r="BZ22" i="7"/>
  <c r="CA22" i="7"/>
  <c r="AC22" i="7" s="1"/>
  <c r="AF23" i="7"/>
  <c r="AG23" i="7"/>
  <c r="AH23" i="7"/>
  <c r="AI23" i="7"/>
  <c r="J23" i="7" s="1"/>
  <c r="AJ23" i="7"/>
  <c r="AK23" i="7"/>
  <c r="AL23" i="7"/>
  <c r="AM23" i="7"/>
  <c r="K23" i="7" s="1"/>
  <c r="AN23" i="7"/>
  <c r="AO23" i="7"/>
  <c r="AP23" i="7"/>
  <c r="AQ23" i="7"/>
  <c r="L23" i="7" s="1"/>
  <c r="AR23" i="7"/>
  <c r="AS23" i="7"/>
  <c r="AT23" i="7"/>
  <c r="AU23" i="7"/>
  <c r="O23" i="7" s="1"/>
  <c r="AV23" i="7"/>
  <c r="AW23" i="7"/>
  <c r="AX23" i="7"/>
  <c r="AY23" i="7"/>
  <c r="Q23" i="7" s="1"/>
  <c r="AZ23" i="7"/>
  <c r="BA23" i="7"/>
  <c r="BB23" i="7"/>
  <c r="BC23" i="7"/>
  <c r="R23" i="7" s="1"/>
  <c r="BD23" i="7"/>
  <c r="BE23" i="7"/>
  <c r="BF23" i="7"/>
  <c r="BG23" i="7"/>
  <c r="U23" i="7" s="1"/>
  <c r="BH23" i="7"/>
  <c r="BI23" i="7"/>
  <c r="BJ23" i="7"/>
  <c r="BK23" i="7"/>
  <c r="W23" i="7" s="1"/>
  <c r="BL23" i="7"/>
  <c r="BM23" i="7"/>
  <c r="BN23" i="7"/>
  <c r="BO23" i="7"/>
  <c r="X23" i="7" s="1"/>
  <c r="BP23" i="7"/>
  <c r="BQ23" i="7"/>
  <c r="BR23" i="7"/>
  <c r="BS23" i="7"/>
  <c r="AA23" i="7" s="1"/>
  <c r="BT23" i="7"/>
  <c r="BU23" i="7"/>
  <c r="BV23" i="7"/>
  <c r="BW23" i="7"/>
  <c r="BX23" i="7"/>
  <c r="BY23" i="7"/>
  <c r="BZ23" i="7"/>
  <c r="CA23" i="7"/>
  <c r="AF24" i="7"/>
  <c r="AG24" i="7"/>
  <c r="AH24" i="7"/>
  <c r="AI24" i="7"/>
  <c r="J24" i="7" s="1"/>
  <c r="AJ24" i="7"/>
  <c r="AK24" i="7"/>
  <c r="AL24" i="7"/>
  <c r="AM24" i="7"/>
  <c r="K24" i="7" s="1"/>
  <c r="AN24" i="7"/>
  <c r="AO24" i="7"/>
  <c r="AP24" i="7"/>
  <c r="AQ24" i="7"/>
  <c r="L24" i="7" s="1"/>
  <c r="AR24" i="7"/>
  <c r="AS24" i="7"/>
  <c r="AT24" i="7"/>
  <c r="AU24" i="7"/>
  <c r="AV24" i="7"/>
  <c r="AW24" i="7"/>
  <c r="AX24" i="7"/>
  <c r="AY24" i="7"/>
  <c r="Q24" i="7" s="1"/>
  <c r="AZ24" i="7"/>
  <c r="BA24" i="7"/>
  <c r="BB24" i="7"/>
  <c r="BC24" i="7"/>
  <c r="BD24" i="7"/>
  <c r="BE24" i="7"/>
  <c r="BF24" i="7"/>
  <c r="BG24" i="7"/>
  <c r="BH24" i="7"/>
  <c r="BI24" i="7"/>
  <c r="BJ24" i="7"/>
  <c r="BK24" i="7"/>
  <c r="W24" i="7" s="1"/>
  <c r="BL24" i="7"/>
  <c r="BM24" i="7"/>
  <c r="BN24" i="7"/>
  <c r="BO24" i="7"/>
  <c r="X24" i="7" s="1"/>
  <c r="BP24" i="7"/>
  <c r="BQ24" i="7"/>
  <c r="BR24" i="7"/>
  <c r="BS24" i="7"/>
  <c r="AA24" i="7" s="1"/>
  <c r="BT24" i="7"/>
  <c r="BU24" i="7"/>
  <c r="BV24" i="7"/>
  <c r="BW24" i="7"/>
  <c r="AB24" i="7" s="1"/>
  <c r="BX24" i="7"/>
  <c r="BY24" i="7"/>
  <c r="BZ24" i="7"/>
  <c r="CA24" i="7"/>
  <c r="AC24" i="7" s="1"/>
  <c r="AF25" i="7"/>
  <c r="AG25" i="7"/>
  <c r="AH25" i="7"/>
  <c r="AI25" i="7"/>
  <c r="J25" i="7" s="1"/>
  <c r="AJ25" i="7"/>
  <c r="AK25" i="7"/>
  <c r="AL25" i="7"/>
  <c r="AM25" i="7"/>
  <c r="K25" i="7" s="1"/>
  <c r="AN25" i="7"/>
  <c r="AO25" i="7"/>
  <c r="AP25" i="7"/>
  <c r="AQ25" i="7"/>
  <c r="L25" i="7" s="1"/>
  <c r="AR25" i="7"/>
  <c r="AS25" i="7"/>
  <c r="AT25" i="7"/>
  <c r="AU25" i="7"/>
  <c r="O25" i="7" s="1"/>
  <c r="AV25" i="7"/>
  <c r="AW25" i="7"/>
  <c r="AX25" i="7"/>
  <c r="AY25" i="7"/>
  <c r="Q25" i="7" s="1"/>
  <c r="AZ25" i="7"/>
  <c r="BA25" i="7"/>
  <c r="BB25" i="7"/>
  <c r="BC25" i="7"/>
  <c r="R25" i="7" s="1"/>
  <c r="BD25" i="7"/>
  <c r="BE25" i="7"/>
  <c r="BF25" i="7"/>
  <c r="BG25" i="7"/>
  <c r="U25" i="7" s="1"/>
  <c r="BH25" i="7"/>
  <c r="BI25" i="7"/>
  <c r="BJ25" i="7"/>
  <c r="BK25" i="7"/>
  <c r="W25" i="7" s="1"/>
  <c r="BL25" i="7"/>
  <c r="BM25" i="7"/>
  <c r="BN25" i="7"/>
  <c r="BO25" i="7"/>
  <c r="X25" i="7" s="1"/>
  <c r="BP25" i="7"/>
  <c r="BQ25" i="7"/>
  <c r="BR25" i="7"/>
  <c r="BS25" i="7"/>
  <c r="AA25" i="7" s="1"/>
  <c r="BT25" i="7"/>
  <c r="BU25" i="7"/>
  <c r="BV25" i="7"/>
  <c r="BW25" i="7"/>
  <c r="AB25" i="7" s="1"/>
  <c r="BX25" i="7"/>
  <c r="BY25" i="7"/>
  <c r="BZ25" i="7"/>
  <c r="CA25" i="7"/>
  <c r="AF27" i="7"/>
  <c r="AG27" i="7"/>
  <c r="AH27" i="7"/>
  <c r="AI27" i="7"/>
  <c r="J27" i="7" s="1"/>
  <c r="AJ27" i="7"/>
  <c r="AK27" i="7"/>
  <c r="AL27" i="7"/>
  <c r="AM27" i="7"/>
  <c r="K27" i="7" s="1"/>
  <c r="AN27" i="7"/>
  <c r="AO27" i="7"/>
  <c r="AP27" i="7"/>
  <c r="AQ27" i="7"/>
  <c r="L27" i="7" s="1"/>
  <c r="AR27" i="7"/>
  <c r="AS27" i="7"/>
  <c r="AT27" i="7"/>
  <c r="AU27" i="7"/>
  <c r="O27" i="7" s="1"/>
  <c r="AV27" i="7"/>
  <c r="AW27" i="7"/>
  <c r="AX27" i="7"/>
  <c r="AY27" i="7"/>
  <c r="Q27" i="7" s="1"/>
  <c r="AZ27" i="7"/>
  <c r="BA27" i="7"/>
  <c r="BB27" i="7"/>
  <c r="BC27" i="7"/>
  <c r="BD27" i="7"/>
  <c r="BE27" i="7"/>
  <c r="BF27" i="7"/>
  <c r="BG27" i="7"/>
  <c r="U27" i="7" s="1"/>
  <c r="BH27" i="7"/>
  <c r="BI27" i="7"/>
  <c r="BJ27" i="7"/>
  <c r="BK27" i="7"/>
  <c r="W27" i="7" s="1"/>
  <c r="BL27" i="7"/>
  <c r="BM27" i="7"/>
  <c r="BN27" i="7"/>
  <c r="BO27" i="7"/>
  <c r="X27" i="7" s="1"/>
  <c r="BP27" i="7"/>
  <c r="BQ27" i="7"/>
  <c r="BR27" i="7"/>
  <c r="BS27" i="7"/>
  <c r="BT27" i="7"/>
  <c r="BU27" i="7"/>
  <c r="BV27" i="7"/>
  <c r="BW27" i="7"/>
  <c r="AB27" i="7" s="1"/>
  <c r="BX27" i="7"/>
  <c r="BY27" i="7"/>
  <c r="BZ27" i="7"/>
  <c r="CA27" i="7"/>
  <c r="AC27" i="7" s="1"/>
  <c r="AF28" i="7"/>
  <c r="AG28" i="7"/>
  <c r="AH28" i="7"/>
  <c r="H28" i="7" s="1"/>
  <c r="AI28" i="7"/>
  <c r="J28" i="7" s="1"/>
  <c r="AJ28" i="7"/>
  <c r="AK28" i="7"/>
  <c r="AL28" i="7"/>
  <c r="AM28" i="7"/>
  <c r="K28" i="7" s="1"/>
  <c r="AN28" i="7"/>
  <c r="AO28" i="7"/>
  <c r="AP28" i="7"/>
  <c r="AQ28" i="7"/>
  <c r="AR28" i="7"/>
  <c r="AS28" i="7"/>
  <c r="AT28" i="7"/>
  <c r="AU28" i="7"/>
  <c r="AV28" i="7"/>
  <c r="AW28" i="7"/>
  <c r="AX28" i="7"/>
  <c r="AY28" i="7"/>
  <c r="Q28" i="7" s="1"/>
  <c r="AZ28" i="7"/>
  <c r="BA28" i="7"/>
  <c r="BB28" i="7"/>
  <c r="BC28" i="7"/>
  <c r="R28" i="7" s="1"/>
  <c r="BD28" i="7"/>
  <c r="BE28" i="7"/>
  <c r="BF28" i="7"/>
  <c r="BG28" i="7"/>
  <c r="U28" i="7" s="1"/>
  <c r="BH28" i="7"/>
  <c r="BI28" i="7"/>
  <c r="BJ28" i="7"/>
  <c r="BK28" i="7"/>
  <c r="W28" i="7" s="1"/>
  <c r="BL28" i="7"/>
  <c r="BM28" i="7"/>
  <c r="BN28" i="7"/>
  <c r="BO28" i="7"/>
  <c r="X28" i="7" s="1"/>
  <c r="BP28" i="7"/>
  <c r="BQ28" i="7"/>
  <c r="BR28" i="7"/>
  <c r="BS28" i="7"/>
  <c r="AA28" i="7" s="1"/>
  <c r="BT28" i="7"/>
  <c r="BU28" i="7"/>
  <c r="BV28" i="7"/>
  <c r="BW28" i="7"/>
  <c r="AB28" i="7" s="1"/>
  <c r="BX28" i="7"/>
  <c r="BY28" i="7"/>
  <c r="BZ28" i="7"/>
  <c r="CA28" i="7"/>
  <c r="AF29" i="7"/>
  <c r="AG29" i="7"/>
  <c r="AH29" i="7"/>
  <c r="AI29" i="7"/>
  <c r="J29" i="7" s="1"/>
  <c r="AJ29" i="7"/>
  <c r="AK29" i="7"/>
  <c r="AL29" i="7"/>
  <c r="AM29" i="7"/>
  <c r="K29" i="7" s="1"/>
  <c r="AN29" i="7"/>
  <c r="AO29" i="7"/>
  <c r="AP29" i="7"/>
  <c r="AQ29" i="7"/>
  <c r="L29" i="7" s="1"/>
  <c r="AR29" i="7"/>
  <c r="AS29" i="7"/>
  <c r="AT29" i="7"/>
  <c r="AU29" i="7"/>
  <c r="O29" i="7" s="1"/>
  <c r="AV29" i="7"/>
  <c r="AW29" i="7"/>
  <c r="AX29" i="7"/>
  <c r="AY29" i="7"/>
  <c r="Q29" i="7" s="1"/>
  <c r="AZ29" i="7"/>
  <c r="BA29" i="7"/>
  <c r="BB29" i="7"/>
  <c r="BC29" i="7"/>
  <c r="BD29" i="7"/>
  <c r="BE29" i="7"/>
  <c r="BF29" i="7"/>
  <c r="BG29" i="7"/>
  <c r="U29" i="7" s="1"/>
  <c r="BH29" i="7"/>
  <c r="BI29" i="7"/>
  <c r="BJ29" i="7"/>
  <c r="BK29" i="7"/>
  <c r="W29" i="7" s="1"/>
  <c r="BL29" i="7"/>
  <c r="BM29" i="7"/>
  <c r="BN29" i="7"/>
  <c r="BO29" i="7"/>
  <c r="X29" i="7" s="1"/>
  <c r="BP29" i="7"/>
  <c r="BQ29" i="7"/>
  <c r="BR29" i="7"/>
  <c r="BS29" i="7"/>
  <c r="AA29" i="7" s="1"/>
  <c r="BT29" i="7"/>
  <c r="BU29" i="7"/>
  <c r="BV29" i="7"/>
  <c r="BW29" i="7"/>
  <c r="AB29" i="7" s="1"/>
  <c r="BX29" i="7"/>
  <c r="BY29" i="7"/>
  <c r="BZ29" i="7"/>
  <c r="CA29" i="7"/>
  <c r="AC29" i="7" s="1"/>
  <c r="AF30" i="7"/>
  <c r="AG30" i="7"/>
  <c r="AH30" i="7"/>
  <c r="AI30" i="7"/>
  <c r="AJ30" i="7"/>
  <c r="AK30" i="7"/>
  <c r="AL30" i="7"/>
  <c r="AM30" i="7"/>
  <c r="K30" i="7" s="1"/>
  <c r="AN30" i="7"/>
  <c r="AO30" i="7"/>
  <c r="AP30" i="7"/>
  <c r="AQ30" i="7"/>
  <c r="L30" i="7" s="1"/>
  <c r="AR30" i="7"/>
  <c r="AS30" i="7"/>
  <c r="AT30" i="7"/>
  <c r="AU30" i="7"/>
  <c r="O30" i="7" s="1"/>
  <c r="AV30" i="7"/>
  <c r="AW30" i="7"/>
  <c r="AX30" i="7"/>
  <c r="AY30" i="7"/>
  <c r="Q30" i="7" s="1"/>
  <c r="AZ30" i="7"/>
  <c r="BA30" i="7"/>
  <c r="BB30" i="7"/>
  <c r="BC30" i="7"/>
  <c r="R30" i="7" s="1"/>
  <c r="BD30" i="7"/>
  <c r="BE30" i="7"/>
  <c r="BF30" i="7"/>
  <c r="BG30" i="7"/>
  <c r="U30" i="7" s="1"/>
  <c r="BH30" i="7"/>
  <c r="BI30" i="7"/>
  <c r="BJ30" i="7"/>
  <c r="BK30" i="7"/>
  <c r="W30" i="7" s="1"/>
  <c r="BL30" i="7"/>
  <c r="BM30" i="7"/>
  <c r="BN30" i="7"/>
  <c r="BO30" i="7"/>
  <c r="X30" i="7" s="1"/>
  <c r="BP30" i="7"/>
  <c r="BQ30" i="7"/>
  <c r="BR30" i="7"/>
  <c r="BS30" i="7"/>
  <c r="AA30" i="7" s="1"/>
  <c r="BT30" i="7"/>
  <c r="BU30" i="7"/>
  <c r="BV30" i="7"/>
  <c r="BW30" i="7"/>
  <c r="AB30" i="7" s="1"/>
  <c r="BX30" i="7"/>
  <c r="BY30" i="7"/>
  <c r="BZ30" i="7"/>
  <c r="CA30" i="7"/>
  <c r="AF33" i="7"/>
  <c r="AG33" i="7"/>
  <c r="AH33" i="7"/>
  <c r="AI33" i="7"/>
  <c r="J33" i="7" s="1"/>
  <c r="AJ33" i="7"/>
  <c r="AK33" i="7"/>
  <c r="AL33" i="7"/>
  <c r="AM33" i="7"/>
  <c r="K33" i="7" s="1"/>
  <c r="AN33" i="7"/>
  <c r="AO33" i="7"/>
  <c r="AP33" i="7"/>
  <c r="AQ33" i="7"/>
  <c r="L33" i="7" s="1"/>
  <c r="AR33" i="7"/>
  <c r="AS33" i="7"/>
  <c r="AT33" i="7"/>
  <c r="AU33" i="7"/>
  <c r="O33" i="7" s="1"/>
  <c r="AV33" i="7"/>
  <c r="AW33" i="7"/>
  <c r="AX33" i="7"/>
  <c r="AY33" i="7"/>
  <c r="Q33" i="7" s="1"/>
  <c r="AZ33" i="7"/>
  <c r="BA33" i="7"/>
  <c r="BB33" i="7"/>
  <c r="BC33" i="7"/>
  <c r="BD33" i="7"/>
  <c r="BE33" i="7"/>
  <c r="BF33" i="7"/>
  <c r="BG33" i="7"/>
  <c r="U33" i="7" s="1"/>
  <c r="BH33" i="7"/>
  <c r="BI33" i="7"/>
  <c r="BJ33" i="7"/>
  <c r="BK33" i="7"/>
  <c r="W33" i="7" s="1"/>
  <c r="BL33" i="7"/>
  <c r="BM33" i="7"/>
  <c r="BN33" i="7"/>
  <c r="BO33" i="7"/>
  <c r="X33" i="7" s="1"/>
  <c r="BP33" i="7"/>
  <c r="BQ33" i="7"/>
  <c r="BR33" i="7"/>
  <c r="BS33" i="7"/>
  <c r="AA33" i="7" s="1"/>
  <c r="BT33" i="7"/>
  <c r="BU33" i="7"/>
  <c r="BV33" i="7"/>
  <c r="BW33" i="7"/>
  <c r="AB33" i="7" s="1"/>
  <c r="BX33" i="7"/>
  <c r="BY33" i="7"/>
  <c r="BZ33" i="7"/>
  <c r="CA33" i="7"/>
  <c r="AC33" i="7" s="1"/>
  <c r="AF34" i="7"/>
  <c r="AG34" i="7"/>
  <c r="AH34" i="7"/>
  <c r="AI34" i="7"/>
  <c r="J34" i="7" s="1"/>
  <c r="AJ34" i="7"/>
  <c r="AK34" i="7"/>
  <c r="AL34" i="7"/>
  <c r="AM34" i="7"/>
  <c r="K34" i="7" s="1"/>
  <c r="AN34" i="7"/>
  <c r="AO34" i="7"/>
  <c r="AP34" i="7"/>
  <c r="AQ34" i="7"/>
  <c r="L34" i="7" s="1"/>
  <c r="AR34" i="7"/>
  <c r="AS34" i="7"/>
  <c r="AT34" i="7"/>
  <c r="AU34" i="7"/>
  <c r="O34" i="7" s="1"/>
  <c r="AV34" i="7"/>
  <c r="AW34" i="7"/>
  <c r="AX34" i="7"/>
  <c r="AY34" i="7"/>
  <c r="Q34" i="7" s="1"/>
  <c r="AZ34" i="7"/>
  <c r="BA34" i="7"/>
  <c r="BB34" i="7"/>
  <c r="BC34" i="7"/>
  <c r="R34" i="7" s="1"/>
  <c r="BD34" i="7"/>
  <c r="BE34" i="7"/>
  <c r="BF34" i="7"/>
  <c r="BG34" i="7"/>
  <c r="U34" i="7" s="1"/>
  <c r="BH34" i="7"/>
  <c r="BI34" i="7"/>
  <c r="BJ34" i="7"/>
  <c r="BK34" i="7"/>
  <c r="W34" i="7" s="1"/>
  <c r="BL34" i="7"/>
  <c r="BM34" i="7"/>
  <c r="BN34" i="7"/>
  <c r="BO34" i="7"/>
  <c r="X34" i="7" s="1"/>
  <c r="BP34" i="7"/>
  <c r="BQ34" i="7"/>
  <c r="BR34" i="7"/>
  <c r="BS34" i="7"/>
  <c r="AA34" i="7" s="1"/>
  <c r="BT34" i="7"/>
  <c r="BU34" i="7"/>
  <c r="BV34" i="7"/>
  <c r="BW34" i="7"/>
  <c r="AB34" i="7" s="1"/>
  <c r="BX34" i="7"/>
  <c r="BY34" i="7"/>
  <c r="BZ34" i="7"/>
  <c r="CA34" i="7"/>
  <c r="AF35" i="7"/>
  <c r="AG35" i="7"/>
  <c r="AH35" i="7"/>
  <c r="AI35" i="7"/>
  <c r="J35" i="7" s="1"/>
  <c r="AJ35" i="7"/>
  <c r="AK35" i="7"/>
  <c r="AL35" i="7"/>
  <c r="AM35" i="7"/>
  <c r="K35" i="7" s="1"/>
  <c r="AN35" i="7"/>
  <c r="AO35" i="7"/>
  <c r="AP35" i="7"/>
  <c r="AQ35" i="7"/>
  <c r="L35" i="7" s="1"/>
  <c r="AR35" i="7"/>
  <c r="AS35" i="7"/>
  <c r="AT35" i="7"/>
  <c r="AU35" i="7"/>
  <c r="O35" i="7" s="1"/>
  <c r="AV35" i="7"/>
  <c r="AW35" i="7"/>
  <c r="AX35" i="7"/>
  <c r="AY35" i="7"/>
  <c r="Q35" i="7" s="1"/>
  <c r="AZ35" i="7"/>
  <c r="BA35" i="7"/>
  <c r="BB35" i="7"/>
  <c r="BC35" i="7"/>
  <c r="BD35" i="7"/>
  <c r="BE35" i="7"/>
  <c r="BF35" i="7"/>
  <c r="BG35" i="7"/>
  <c r="U35" i="7" s="1"/>
  <c r="BH35" i="7"/>
  <c r="BI35" i="7"/>
  <c r="BJ35" i="7"/>
  <c r="BK35" i="7"/>
  <c r="W35" i="7" s="1"/>
  <c r="BL35" i="7"/>
  <c r="BM35" i="7"/>
  <c r="BN35" i="7"/>
  <c r="BO35" i="7"/>
  <c r="X35" i="7" s="1"/>
  <c r="BP35" i="7"/>
  <c r="BQ35" i="7"/>
  <c r="BR35" i="7"/>
  <c r="BS35" i="7"/>
  <c r="AA35" i="7" s="1"/>
  <c r="BT35" i="7"/>
  <c r="BU35" i="7"/>
  <c r="BV35" i="7"/>
  <c r="BW35" i="7"/>
  <c r="AB35" i="7" s="1"/>
  <c r="BX35" i="7"/>
  <c r="BY35" i="7"/>
  <c r="BZ35" i="7"/>
  <c r="CA35" i="7"/>
  <c r="AC35" i="7" s="1"/>
  <c r="AF37" i="7"/>
  <c r="AG37" i="7"/>
  <c r="AH37" i="7"/>
  <c r="AI37" i="7"/>
  <c r="J37" i="7" s="1"/>
  <c r="AJ37" i="7"/>
  <c r="AK37" i="7"/>
  <c r="AL37" i="7"/>
  <c r="AM37" i="7"/>
  <c r="K37" i="7" s="1"/>
  <c r="AN37" i="7"/>
  <c r="AO37" i="7"/>
  <c r="AP37" i="7"/>
  <c r="AQ37" i="7"/>
  <c r="L37" i="7" s="1"/>
  <c r="AR37" i="7"/>
  <c r="AS37" i="7"/>
  <c r="AT37" i="7"/>
  <c r="AU37" i="7"/>
  <c r="O37" i="7" s="1"/>
  <c r="AV37" i="7"/>
  <c r="AW37" i="7"/>
  <c r="AX37" i="7"/>
  <c r="AY37" i="7"/>
  <c r="Q37" i="7" s="1"/>
  <c r="AZ37" i="7"/>
  <c r="BA37" i="7"/>
  <c r="BB37" i="7"/>
  <c r="BC37" i="7"/>
  <c r="R37" i="7" s="1"/>
  <c r="BD37" i="7"/>
  <c r="BE37" i="7"/>
  <c r="BF37" i="7"/>
  <c r="BG37" i="7"/>
  <c r="U37" i="7" s="1"/>
  <c r="BH37" i="7"/>
  <c r="BI37" i="7"/>
  <c r="BJ37" i="7"/>
  <c r="BK37" i="7"/>
  <c r="W37" i="7" s="1"/>
  <c r="BL37" i="7"/>
  <c r="BM37" i="7"/>
  <c r="BN37" i="7"/>
  <c r="BO37" i="7"/>
  <c r="X37" i="7" s="1"/>
  <c r="BP37" i="7"/>
  <c r="BQ37" i="7"/>
  <c r="BR37" i="7"/>
  <c r="BS37" i="7"/>
  <c r="AA37" i="7" s="1"/>
  <c r="BT37" i="7"/>
  <c r="BU37" i="7"/>
  <c r="BV37" i="7"/>
  <c r="BW37" i="7"/>
  <c r="AB37" i="7" s="1"/>
  <c r="BX37" i="7"/>
  <c r="BY37" i="7"/>
  <c r="BZ37" i="7"/>
  <c r="CA37" i="7"/>
  <c r="AF39" i="7"/>
  <c r="AG39" i="7"/>
  <c r="AH39" i="7"/>
  <c r="AI39" i="7"/>
  <c r="J39" i="7" s="1"/>
  <c r="AJ39" i="7"/>
  <c r="AK39" i="7"/>
  <c r="AL39" i="7"/>
  <c r="AM39" i="7"/>
  <c r="K39" i="7" s="1"/>
  <c r="AN39" i="7"/>
  <c r="AO39" i="7"/>
  <c r="AP39" i="7"/>
  <c r="AQ39" i="7"/>
  <c r="L39" i="7" s="1"/>
  <c r="AR39" i="7"/>
  <c r="AS39" i="7"/>
  <c r="AT39" i="7"/>
  <c r="AU39" i="7"/>
  <c r="O39" i="7" s="1"/>
  <c r="AV39" i="7"/>
  <c r="AW39" i="7"/>
  <c r="AX39" i="7"/>
  <c r="AY39" i="7"/>
  <c r="AZ39" i="7"/>
  <c r="BA39" i="7"/>
  <c r="BB39" i="7"/>
  <c r="BC39" i="7"/>
  <c r="BD39" i="7"/>
  <c r="BE39" i="7"/>
  <c r="BF39" i="7"/>
  <c r="BG39" i="7"/>
  <c r="U39" i="7" s="1"/>
  <c r="BH39" i="7"/>
  <c r="BI39" i="7"/>
  <c r="BJ39" i="7"/>
  <c r="BK39" i="7"/>
  <c r="W39" i="7" s="1"/>
  <c r="BL39" i="7"/>
  <c r="BM39" i="7"/>
  <c r="BN39" i="7"/>
  <c r="BO39" i="7"/>
  <c r="X39" i="7" s="1"/>
  <c r="BP39" i="7"/>
  <c r="BQ39" i="7"/>
  <c r="BR39" i="7"/>
  <c r="BS39" i="7"/>
  <c r="AA39" i="7" s="1"/>
  <c r="BT39" i="7"/>
  <c r="BU39" i="7"/>
  <c r="BV39" i="7"/>
  <c r="BW39" i="7"/>
  <c r="AB39" i="7" s="1"/>
  <c r="BX39" i="7"/>
  <c r="BY39" i="7"/>
  <c r="BZ39" i="7"/>
  <c r="CA39" i="7"/>
  <c r="AC39" i="7" s="1"/>
  <c r="AF40" i="7"/>
  <c r="AG40" i="7"/>
  <c r="AH40" i="7"/>
  <c r="H40" i="7" s="1"/>
  <c r="AI40" i="7"/>
  <c r="J40" i="7" s="1"/>
  <c r="AJ40" i="7"/>
  <c r="AK40" i="7"/>
  <c r="AL40" i="7"/>
  <c r="AM40" i="7"/>
  <c r="K40" i="7" s="1"/>
  <c r="AN40" i="7"/>
  <c r="AO40" i="7"/>
  <c r="AP40" i="7"/>
  <c r="AQ40" i="7"/>
  <c r="L40" i="7" s="1"/>
  <c r="AR40" i="7"/>
  <c r="AS40" i="7"/>
  <c r="AT40" i="7"/>
  <c r="AU40" i="7"/>
  <c r="O40" i="7" s="1"/>
  <c r="AV40" i="7"/>
  <c r="AW40" i="7"/>
  <c r="AX40" i="7"/>
  <c r="AY40" i="7"/>
  <c r="Q40" i="7" s="1"/>
  <c r="AZ40" i="7"/>
  <c r="BA40" i="7"/>
  <c r="BB40" i="7"/>
  <c r="BC40" i="7"/>
  <c r="R40" i="7" s="1"/>
  <c r="BD40" i="7"/>
  <c r="BE40" i="7"/>
  <c r="BF40" i="7"/>
  <c r="BG40" i="7"/>
  <c r="U40" i="7" s="1"/>
  <c r="BH40" i="7"/>
  <c r="BI40" i="7"/>
  <c r="BJ40" i="7"/>
  <c r="BK40" i="7"/>
  <c r="W40" i="7" s="1"/>
  <c r="BL40" i="7"/>
  <c r="BM40" i="7"/>
  <c r="BN40" i="7"/>
  <c r="BO40" i="7"/>
  <c r="X40" i="7" s="1"/>
  <c r="BP40" i="7"/>
  <c r="BQ40" i="7"/>
  <c r="BR40" i="7"/>
  <c r="BS40" i="7"/>
  <c r="AA40" i="7" s="1"/>
  <c r="BT40" i="7"/>
  <c r="BU40" i="7"/>
  <c r="BV40" i="7"/>
  <c r="BW40" i="7"/>
  <c r="AB40" i="7" s="1"/>
  <c r="BX40" i="7"/>
  <c r="BY40" i="7"/>
  <c r="BZ40" i="7"/>
  <c r="CA40" i="7"/>
  <c r="AF42" i="7"/>
  <c r="AG42" i="7"/>
  <c r="AH42" i="7"/>
  <c r="AI42" i="7"/>
  <c r="J42" i="7" s="1"/>
  <c r="AJ42" i="7"/>
  <c r="AK42" i="7"/>
  <c r="AL42" i="7"/>
  <c r="AM42" i="7"/>
  <c r="K42" i="7" s="1"/>
  <c r="AN42" i="7"/>
  <c r="AO42" i="7"/>
  <c r="AP42" i="7"/>
  <c r="AQ42" i="7"/>
  <c r="L42" i="7" s="1"/>
  <c r="AR42" i="7"/>
  <c r="AS42" i="7"/>
  <c r="AT42" i="7"/>
  <c r="AU42" i="7"/>
  <c r="O42" i="7" s="1"/>
  <c r="AV42" i="7"/>
  <c r="AW42" i="7"/>
  <c r="AX42" i="7"/>
  <c r="AY42" i="7"/>
  <c r="Q42" i="7" s="1"/>
  <c r="AZ42" i="7"/>
  <c r="BA42" i="7"/>
  <c r="BB42" i="7"/>
  <c r="BC42" i="7"/>
  <c r="BD42" i="7"/>
  <c r="BE42" i="7"/>
  <c r="BF42" i="7"/>
  <c r="BG42" i="7"/>
  <c r="U42" i="7" s="1"/>
  <c r="BH42" i="7"/>
  <c r="BI42" i="7"/>
  <c r="BJ42" i="7"/>
  <c r="BK42" i="7"/>
  <c r="W42" i="7" s="1"/>
  <c r="BL42" i="7"/>
  <c r="BM42" i="7"/>
  <c r="BN42" i="7"/>
  <c r="BO42" i="7"/>
  <c r="X42" i="7" s="1"/>
  <c r="BP42" i="7"/>
  <c r="BQ42" i="7"/>
  <c r="BR42" i="7"/>
  <c r="BS42" i="7"/>
  <c r="AA42" i="7" s="1"/>
  <c r="BT42" i="7"/>
  <c r="BU42" i="7"/>
  <c r="BV42" i="7"/>
  <c r="BW42" i="7"/>
  <c r="AB42" i="7" s="1"/>
  <c r="BX42" i="7"/>
  <c r="BY42" i="7"/>
  <c r="BZ42" i="7"/>
  <c r="CA42" i="7"/>
  <c r="AC42" i="7" s="1"/>
  <c r="AF43" i="7"/>
  <c r="AG43" i="7"/>
  <c r="AH43" i="7"/>
  <c r="AI43" i="7"/>
  <c r="J43" i="7" s="1"/>
  <c r="AJ43" i="7"/>
  <c r="AK43" i="7"/>
  <c r="AL43" i="7"/>
  <c r="AM43" i="7"/>
  <c r="K43" i="7" s="1"/>
  <c r="AN43" i="7"/>
  <c r="AO43" i="7"/>
  <c r="AP43" i="7"/>
  <c r="AQ43" i="7"/>
  <c r="L43" i="7" s="1"/>
  <c r="AR43" i="7"/>
  <c r="AS43" i="7"/>
  <c r="AT43" i="7"/>
  <c r="AU43" i="7"/>
  <c r="O43" i="7" s="1"/>
  <c r="AV43" i="7"/>
  <c r="AW43" i="7"/>
  <c r="AX43" i="7"/>
  <c r="AY43" i="7"/>
  <c r="Q43" i="7" s="1"/>
  <c r="AZ43" i="7"/>
  <c r="BA43" i="7"/>
  <c r="BB43" i="7"/>
  <c r="BC43" i="7"/>
  <c r="R43" i="7" s="1"/>
  <c r="BD43" i="7"/>
  <c r="BE43" i="7"/>
  <c r="BF43" i="7"/>
  <c r="BG43" i="7"/>
  <c r="U43" i="7" s="1"/>
  <c r="BH43" i="7"/>
  <c r="BI43" i="7"/>
  <c r="BJ43" i="7"/>
  <c r="BK43" i="7"/>
  <c r="W43" i="7" s="1"/>
  <c r="BL43" i="7"/>
  <c r="BM43" i="7"/>
  <c r="BN43" i="7"/>
  <c r="BO43" i="7"/>
  <c r="X43" i="7" s="1"/>
  <c r="BP43" i="7"/>
  <c r="BQ43" i="7"/>
  <c r="BR43" i="7"/>
  <c r="BS43" i="7"/>
  <c r="AA43" i="7" s="1"/>
  <c r="BT43" i="7"/>
  <c r="BU43" i="7"/>
  <c r="BV43" i="7"/>
  <c r="BW43" i="7"/>
  <c r="AB43" i="7" s="1"/>
  <c r="BX43" i="7"/>
  <c r="BY43" i="7"/>
  <c r="BZ43" i="7"/>
  <c r="CA43" i="7"/>
  <c r="AF46" i="7"/>
  <c r="AG46" i="7"/>
  <c r="AH46" i="7"/>
  <c r="AI46" i="7"/>
  <c r="J46" i="7" s="1"/>
  <c r="AJ46" i="7"/>
  <c r="AK46" i="7"/>
  <c r="AL46" i="7"/>
  <c r="AM46" i="7"/>
  <c r="K46" i="7" s="1"/>
  <c r="AN46" i="7"/>
  <c r="AO46" i="7"/>
  <c r="AP46" i="7"/>
  <c r="AQ46" i="7"/>
  <c r="L46" i="7" s="1"/>
  <c r="AR46" i="7"/>
  <c r="AS46" i="7"/>
  <c r="AT46" i="7"/>
  <c r="AU46" i="7"/>
  <c r="O46" i="7" s="1"/>
  <c r="AV46" i="7"/>
  <c r="AW46" i="7"/>
  <c r="AX46" i="7"/>
  <c r="AY46" i="7"/>
  <c r="Q46" i="7" s="1"/>
  <c r="AZ46" i="7"/>
  <c r="BA46" i="7"/>
  <c r="BB46" i="7"/>
  <c r="BC46" i="7"/>
  <c r="BD46" i="7"/>
  <c r="BE46" i="7"/>
  <c r="BF46" i="7"/>
  <c r="BG46" i="7"/>
  <c r="U46" i="7" s="1"/>
  <c r="BH46" i="7"/>
  <c r="BI46" i="7"/>
  <c r="BJ46" i="7"/>
  <c r="BK46" i="7"/>
  <c r="W46" i="7" s="1"/>
  <c r="BL46" i="7"/>
  <c r="BM46" i="7"/>
  <c r="BN46" i="7"/>
  <c r="BO46" i="7"/>
  <c r="X46" i="7" s="1"/>
  <c r="BP46" i="7"/>
  <c r="BQ46" i="7"/>
  <c r="BR46" i="7"/>
  <c r="BS46" i="7"/>
  <c r="AA46" i="7" s="1"/>
  <c r="BT46" i="7"/>
  <c r="BU46" i="7"/>
  <c r="BV46" i="7"/>
  <c r="BW46" i="7"/>
  <c r="AB46" i="7" s="1"/>
  <c r="BX46" i="7"/>
  <c r="BY46" i="7"/>
  <c r="BZ46" i="7"/>
  <c r="CA46" i="7"/>
  <c r="AC46" i="7" s="1"/>
  <c r="AF48" i="7"/>
  <c r="AG48" i="7"/>
  <c r="AH48" i="7"/>
  <c r="AI48" i="7"/>
  <c r="J48" i="7" s="1"/>
  <c r="AJ48" i="7"/>
  <c r="AK48" i="7"/>
  <c r="AL48" i="7"/>
  <c r="AM48" i="7"/>
  <c r="K48" i="7" s="1"/>
  <c r="AN48" i="7"/>
  <c r="AO48" i="7"/>
  <c r="AP48" i="7"/>
  <c r="AQ48" i="7"/>
  <c r="L48" i="7" s="1"/>
  <c r="AR48" i="7"/>
  <c r="AS48" i="7"/>
  <c r="AT48" i="7"/>
  <c r="AU48" i="7"/>
  <c r="O48" i="7" s="1"/>
  <c r="AV48" i="7"/>
  <c r="AW48" i="7"/>
  <c r="AX48" i="7"/>
  <c r="AY48" i="7"/>
  <c r="Q48" i="7" s="1"/>
  <c r="AZ48" i="7"/>
  <c r="BA48" i="7"/>
  <c r="BB48" i="7"/>
  <c r="BC48" i="7"/>
  <c r="R48" i="7" s="1"/>
  <c r="BD48" i="7"/>
  <c r="BE48" i="7"/>
  <c r="BF48" i="7"/>
  <c r="BG48" i="7"/>
  <c r="U48" i="7" s="1"/>
  <c r="BH48" i="7"/>
  <c r="BI48" i="7"/>
  <c r="BJ48" i="7"/>
  <c r="BK48" i="7"/>
  <c r="W48" i="7" s="1"/>
  <c r="BL48" i="7"/>
  <c r="BM48" i="7"/>
  <c r="BN48" i="7"/>
  <c r="BO48" i="7"/>
  <c r="X48" i="7" s="1"/>
  <c r="BP48" i="7"/>
  <c r="BQ48" i="7"/>
  <c r="BR48" i="7"/>
  <c r="BS48" i="7"/>
  <c r="AA48" i="7" s="1"/>
  <c r="BT48" i="7"/>
  <c r="BU48" i="7"/>
  <c r="BV48" i="7"/>
  <c r="BW48" i="7"/>
  <c r="AB48" i="7" s="1"/>
  <c r="BX48" i="7"/>
  <c r="BY48" i="7"/>
  <c r="BZ48" i="7"/>
  <c r="CA48" i="7"/>
  <c r="AF49" i="7"/>
  <c r="AG49" i="7"/>
  <c r="AH49" i="7"/>
  <c r="AI49" i="7"/>
  <c r="J49" i="7" s="1"/>
  <c r="AJ49" i="7"/>
  <c r="AK49" i="7"/>
  <c r="AL49" i="7"/>
  <c r="AM49" i="7"/>
  <c r="K49" i="7" s="1"/>
  <c r="AN49" i="7"/>
  <c r="AO49" i="7"/>
  <c r="AP49" i="7"/>
  <c r="AQ49" i="7"/>
  <c r="L49" i="7" s="1"/>
  <c r="AR49" i="7"/>
  <c r="AS49" i="7"/>
  <c r="AT49" i="7"/>
  <c r="AU49" i="7"/>
  <c r="O49" i="7" s="1"/>
  <c r="AV49" i="7"/>
  <c r="AW49" i="7"/>
  <c r="AX49" i="7"/>
  <c r="AY49" i="7"/>
  <c r="Q49" i="7" s="1"/>
  <c r="AZ49" i="7"/>
  <c r="BA49" i="7"/>
  <c r="BB49" i="7"/>
  <c r="BC49" i="7"/>
  <c r="BD49" i="7"/>
  <c r="BE49" i="7"/>
  <c r="BF49" i="7"/>
  <c r="BG49" i="7"/>
  <c r="U49" i="7" s="1"/>
  <c r="BH49" i="7"/>
  <c r="BI49" i="7"/>
  <c r="BJ49" i="7"/>
  <c r="BK49" i="7"/>
  <c r="W49" i="7" s="1"/>
  <c r="BL49" i="7"/>
  <c r="BM49" i="7"/>
  <c r="BN49" i="7"/>
  <c r="BO49" i="7"/>
  <c r="X49" i="7" s="1"/>
  <c r="BP49" i="7"/>
  <c r="BQ49" i="7"/>
  <c r="BR49" i="7"/>
  <c r="BS49" i="7"/>
  <c r="AA49" i="7" s="1"/>
  <c r="BT49" i="7"/>
  <c r="BU49" i="7"/>
  <c r="BV49" i="7"/>
  <c r="BW49" i="7"/>
  <c r="AB49" i="7" s="1"/>
  <c r="BX49" i="7"/>
  <c r="BY49" i="7"/>
  <c r="BZ49" i="7"/>
  <c r="CA49" i="7"/>
  <c r="AF50" i="7"/>
  <c r="AG50" i="7"/>
  <c r="AH50" i="7"/>
  <c r="AI50" i="7"/>
  <c r="J50" i="7" s="1"/>
  <c r="AJ50" i="7"/>
  <c r="AK50" i="7"/>
  <c r="AL50" i="7"/>
  <c r="AM50" i="7"/>
  <c r="K50" i="7" s="1"/>
  <c r="AN50" i="7"/>
  <c r="AO50" i="7"/>
  <c r="AP50" i="7"/>
  <c r="AQ50" i="7"/>
  <c r="L50" i="7" s="1"/>
  <c r="AR50" i="7"/>
  <c r="AS50" i="7"/>
  <c r="AT50" i="7"/>
  <c r="AU50" i="7"/>
  <c r="O50" i="7" s="1"/>
  <c r="AV50" i="7"/>
  <c r="AW50" i="7"/>
  <c r="AX50" i="7"/>
  <c r="AY50" i="7"/>
  <c r="Q50" i="7" s="1"/>
  <c r="AZ50" i="7"/>
  <c r="BA50" i="7"/>
  <c r="BB50" i="7"/>
  <c r="BC50" i="7"/>
  <c r="R50" i="7" s="1"/>
  <c r="BD50" i="7"/>
  <c r="BE50" i="7"/>
  <c r="BF50" i="7"/>
  <c r="BG50" i="7"/>
  <c r="U50" i="7" s="1"/>
  <c r="BH50" i="7"/>
  <c r="BI50" i="7"/>
  <c r="BJ50" i="7"/>
  <c r="BK50" i="7"/>
  <c r="W50" i="7" s="1"/>
  <c r="BL50" i="7"/>
  <c r="BM50" i="7"/>
  <c r="BN50" i="7"/>
  <c r="BO50" i="7"/>
  <c r="X50" i="7" s="1"/>
  <c r="BP50" i="7"/>
  <c r="BQ50" i="7"/>
  <c r="BR50" i="7"/>
  <c r="BS50" i="7"/>
  <c r="AA50" i="7" s="1"/>
  <c r="BT50" i="7"/>
  <c r="BU50" i="7"/>
  <c r="BV50" i="7"/>
  <c r="BW50" i="7"/>
  <c r="AB50" i="7" s="1"/>
  <c r="BX50" i="7"/>
  <c r="BY50" i="7"/>
  <c r="BZ50" i="7"/>
  <c r="CA50" i="7"/>
  <c r="AF51" i="7"/>
  <c r="AG51" i="7"/>
  <c r="AH51" i="7"/>
  <c r="AI51" i="7"/>
  <c r="J51" i="7" s="1"/>
  <c r="AJ51" i="7"/>
  <c r="AK51" i="7"/>
  <c r="AL51" i="7"/>
  <c r="AM51" i="7"/>
  <c r="K51" i="7" s="1"/>
  <c r="AN51" i="7"/>
  <c r="AO51" i="7"/>
  <c r="AP51" i="7"/>
  <c r="AQ51" i="7"/>
  <c r="L51" i="7" s="1"/>
  <c r="AR51" i="7"/>
  <c r="AS51" i="7"/>
  <c r="AT51" i="7"/>
  <c r="AU51" i="7"/>
  <c r="O51" i="7" s="1"/>
  <c r="AV51" i="7"/>
  <c r="AW51" i="7"/>
  <c r="AX51" i="7"/>
  <c r="AY51" i="7"/>
  <c r="Q51" i="7" s="1"/>
  <c r="AZ51" i="7"/>
  <c r="BA51" i="7"/>
  <c r="BB51" i="7"/>
  <c r="BC51" i="7"/>
  <c r="BD51" i="7"/>
  <c r="BE51" i="7"/>
  <c r="BF51" i="7"/>
  <c r="BG51" i="7"/>
  <c r="U51" i="7" s="1"/>
  <c r="BH51" i="7"/>
  <c r="BI51" i="7"/>
  <c r="BJ51" i="7"/>
  <c r="BK51" i="7"/>
  <c r="W51" i="7" s="1"/>
  <c r="BL51" i="7"/>
  <c r="BM51" i="7"/>
  <c r="BN51" i="7"/>
  <c r="BO51" i="7"/>
  <c r="X51" i="7" s="1"/>
  <c r="BP51" i="7"/>
  <c r="BQ51" i="7"/>
  <c r="BR51" i="7"/>
  <c r="BS51" i="7"/>
  <c r="AA51" i="7" s="1"/>
  <c r="BT51" i="7"/>
  <c r="BU51" i="7"/>
  <c r="BV51" i="7"/>
  <c r="BW51" i="7"/>
  <c r="AB51" i="7" s="1"/>
  <c r="BX51" i="7"/>
  <c r="BY51" i="7"/>
  <c r="BZ51" i="7"/>
  <c r="CA51" i="7"/>
  <c r="AC51" i="7" s="1"/>
  <c r="AZ68" i="7"/>
  <c r="AY68" i="7"/>
  <c r="AX68" i="7"/>
  <c r="AW68" i="7"/>
  <c r="O68" i="7" s="1"/>
  <c r="AV68" i="7"/>
  <c r="AU68" i="7"/>
  <c r="AT68" i="7"/>
  <c r="AS68" i="7"/>
  <c r="N68" i="7" s="1"/>
  <c r="AR68" i="7"/>
  <c r="AQ68" i="7"/>
  <c r="AP68" i="7"/>
  <c r="AO68" i="7"/>
  <c r="L68" i="7" s="1"/>
  <c r="AN68" i="7"/>
  <c r="AM68" i="7"/>
  <c r="AL68" i="7"/>
  <c r="AK68" i="7"/>
  <c r="J68" i="7" s="1"/>
  <c r="AJ68" i="7"/>
  <c r="AI68" i="7"/>
  <c r="AZ67" i="7"/>
  <c r="AY67" i="7"/>
  <c r="Q67" i="7" s="1"/>
  <c r="AX67" i="7"/>
  <c r="AW67" i="7"/>
  <c r="AV67" i="7"/>
  <c r="AU67" i="7"/>
  <c r="O67" i="7" s="1"/>
  <c r="AT67" i="7"/>
  <c r="AS67" i="7"/>
  <c r="AR67" i="7"/>
  <c r="AQ67" i="7"/>
  <c r="L67" i="7" s="1"/>
  <c r="AP67" i="7"/>
  <c r="AO67" i="7"/>
  <c r="AN67" i="7"/>
  <c r="AM67" i="7"/>
  <c r="K67" i="7" s="1"/>
  <c r="AL67" i="7"/>
  <c r="AK67" i="7"/>
  <c r="AJ67" i="7"/>
  <c r="AI67" i="7"/>
  <c r="J67" i="7" s="1"/>
  <c r="AZ66" i="7"/>
  <c r="AY66" i="7"/>
  <c r="AX66" i="7"/>
  <c r="AW66" i="7"/>
  <c r="AV66" i="7"/>
  <c r="AU66" i="7"/>
  <c r="AT66" i="7"/>
  <c r="AS66" i="7"/>
  <c r="AR66" i="7"/>
  <c r="AQ66" i="7"/>
  <c r="AP66" i="7"/>
  <c r="AO66" i="7"/>
  <c r="AN66" i="7"/>
  <c r="AM66" i="7"/>
  <c r="AL66" i="7"/>
  <c r="AK66" i="7"/>
  <c r="AJ66" i="7"/>
  <c r="AI66" i="7"/>
  <c r="AZ65" i="7"/>
  <c r="AY65" i="7"/>
  <c r="Q65" i="7" s="1"/>
  <c r="AX65" i="7"/>
  <c r="AW65" i="7"/>
  <c r="AV65" i="7"/>
  <c r="AU65" i="7"/>
  <c r="O65" i="7" s="1"/>
  <c r="AT65" i="7"/>
  <c r="AS65" i="7"/>
  <c r="AR65" i="7"/>
  <c r="AQ65" i="7"/>
  <c r="L65" i="7" s="1"/>
  <c r="AP65" i="7"/>
  <c r="AO65" i="7"/>
  <c r="AN65" i="7"/>
  <c r="AM65" i="7"/>
  <c r="K65" i="7" s="1"/>
  <c r="AL65" i="7"/>
  <c r="AK65" i="7"/>
  <c r="AJ65" i="7"/>
  <c r="AI65" i="7"/>
  <c r="J65" i="7" s="1"/>
  <c r="AZ63" i="7"/>
  <c r="AY63" i="7"/>
  <c r="AX63" i="7"/>
  <c r="AW63" i="7"/>
  <c r="O63" i="7" s="1"/>
  <c r="AV63" i="7"/>
  <c r="AU63" i="7"/>
  <c r="AT63" i="7"/>
  <c r="AS63" i="7"/>
  <c r="N63" i="7" s="1"/>
  <c r="AR63" i="7"/>
  <c r="AQ63" i="7"/>
  <c r="AP63" i="7"/>
  <c r="AO63" i="7"/>
  <c r="L63" i="7" s="1"/>
  <c r="AN63" i="7"/>
  <c r="AM63" i="7"/>
  <c r="AL63" i="7"/>
  <c r="AK63" i="7"/>
  <c r="J63" i="7" s="1"/>
  <c r="AJ63" i="7"/>
  <c r="AI63" i="7"/>
  <c r="AC6" i="7"/>
  <c r="AB6" i="7"/>
  <c r="AA6" i="7"/>
  <c r="Y6" i="7"/>
  <c r="X6" i="7"/>
  <c r="W6" i="7"/>
  <c r="U6" i="7"/>
  <c r="S6" i="7"/>
  <c r="R6" i="7"/>
  <c r="Q6" i="7"/>
  <c r="O6" i="7"/>
  <c r="N6" i="7"/>
  <c r="L6" i="7"/>
  <c r="K6" i="7"/>
  <c r="J6" i="7"/>
  <c r="H6" i="7"/>
  <c r="AC38" i="7"/>
  <c r="AC36" i="7"/>
  <c r="AB38" i="7"/>
  <c r="AB36" i="7"/>
  <c r="AA38" i="7"/>
  <c r="AA36" i="7"/>
  <c r="Y38" i="7"/>
  <c r="Y36" i="7"/>
  <c r="X38" i="7"/>
  <c r="X36" i="7"/>
  <c r="W38" i="7"/>
  <c r="W36" i="7"/>
  <c r="U38" i="7"/>
  <c r="U36" i="7"/>
  <c r="S38" i="7"/>
  <c r="S36" i="7"/>
  <c r="CA68" i="7"/>
  <c r="CA67" i="7"/>
  <c r="CA66" i="7"/>
  <c r="CA65" i="7"/>
  <c r="CA63" i="7"/>
  <c r="CA62" i="7"/>
  <c r="CA60" i="7"/>
  <c r="CA59" i="7"/>
  <c r="CA57" i="7"/>
  <c r="CA56" i="7"/>
  <c r="CA55" i="7"/>
  <c r="CA53" i="7"/>
  <c r="CA52" i="7"/>
  <c r="BZ68" i="7"/>
  <c r="BZ67" i="7"/>
  <c r="BZ66" i="7"/>
  <c r="BZ65" i="7"/>
  <c r="BZ63" i="7"/>
  <c r="BZ62" i="7"/>
  <c r="BZ60" i="7"/>
  <c r="BZ59" i="7"/>
  <c r="BZ57" i="7"/>
  <c r="BZ56" i="7"/>
  <c r="BZ55" i="7"/>
  <c r="BZ53" i="7"/>
  <c r="BZ52" i="7"/>
  <c r="AJ62" i="7"/>
  <c r="AJ60" i="7"/>
  <c r="AJ59" i="7"/>
  <c r="AJ57" i="7"/>
  <c r="AJ56" i="7"/>
  <c r="AJ55" i="7"/>
  <c r="AJ53" i="7"/>
  <c r="AJ52" i="7"/>
  <c r="R38" i="7"/>
  <c r="Q38" i="7"/>
  <c r="O38" i="7"/>
  <c r="N38" i="7"/>
  <c r="L38" i="7"/>
  <c r="K38" i="7"/>
  <c r="J38" i="7"/>
  <c r="H38" i="7"/>
  <c r="R36" i="7"/>
  <c r="Q36" i="7"/>
  <c r="O36" i="7"/>
  <c r="N36" i="7"/>
  <c r="L36" i="7"/>
  <c r="K36" i="7"/>
  <c r="J36" i="7"/>
  <c r="H36" i="7"/>
  <c r="BY68" i="7"/>
  <c r="BX68" i="7"/>
  <c r="BW68" i="7"/>
  <c r="BV68" i="7"/>
  <c r="AB68" i="7" s="1"/>
  <c r="BU68" i="7"/>
  <c r="BT68" i="7"/>
  <c r="BS68" i="7"/>
  <c r="BR68" i="7"/>
  <c r="Y68" i="7" s="1"/>
  <c r="BQ68" i="7"/>
  <c r="BP68" i="7"/>
  <c r="BO68" i="7"/>
  <c r="BN68" i="7"/>
  <c r="X68" i="7" s="1"/>
  <c r="BM68" i="7"/>
  <c r="BL68" i="7"/>
  <c r="BK68" i="7"/>
  <c r="BJ68" i="7"/>
  <c r="W68" i="7" s="1"/>
  <c r="BI68" i="7"/>
  <c r="BH68" i="7"/>
  <c r="BG68" i="7"/>
  <c r="BF68" i="7"/>
  <c r="BE68" i="7"/>
  <c r="BD68" i="7"/>
  <c r="BC68" i="7"/>
  <c r="BB68" i="7"/>
  <c r="BA68" i="7"/>
  <c r="AH68" i="7"/>
  <c r="AG68" i="7"/>
  <c r="BY67" i="7"/>
  <c r="AC67" i="7" s="1"/>
  <c r="BX67" i="7"/>
  <c r="BW67" i="7"/>
  <c r="BV67" i="7"/>
  <c r="BU67" i="7"/>
  <c r="BT67" i="7"/>
  <c r="BS67" i="7"/>
  <c r="BR67" i="7"/>
  <c r="BQ67" i="7"/>
  <c r="Y67" i="7" s="1"/>
  <c r="BP67" i="7"/>
  <c r="BO67" i="7"/>
  <c r="BN67" i="7"/>
  <c r="BM67" i="7"/>
  <c r="BL67" i="7"/>
  <c r="BK67" i="7"/>
  <c r="BJ67" i="7"/>
  <c r="BI67" i="7"/>
  <c r="U67" i="7" s="1"/>
  <c r="BH67" i="7"/>
  <c r="BG67" i="7"/>
  <c r="BF67" i="7"/>
  <c r="BE67" i="7"/>
  <c r="BD67" i="7"/>
  <c r="BC67" i="7"/>
  <c r="BB67" i="7"/>
  <c r="BA67" i="7"/>
  <c r="AH67" i="7"/>
  <c r="AG67" i="7"/>
  <c r="BY66" i="7"/>
  <c r="BX66" i="7"/>
  <c r="BW66" i="7"/>
  <c r="BV66" i="7"/>
  <c r="BU66" i="7"/>
  <c r="BT66" i="7"/>
  <c r="BS66" i="7"/>
  <c r="BR66" i="7"/>
  <c r="BQ66" i="7"/>
  <c r="BP66" i="7"/>
  <c r="BO66" i="7"/>
  <c r="BN66" i="7"/>
  <c r="BM66" i="7"/>
  <c r="BL66" i="7"/>
  <c r="BK66" i="7"/>
  <c r="BJ66" i="7"/>
  <c r="BI66" i="7"/>
  <c r="BH66" i="7"/>
  <c r="BG66" i="7"/>
  <c r="BF66" i="7"/>
  <c r="BE66" i="7"/>
  <c r="BD66" i="7"/>
  <c r="BC66" i="7"/>
  <c r="BB66" i="7"/>
  <c r="BA66" i="7"/>
  <c r="AH66" i="7"/>
  <c r="AG66" i="7"/>
  <c r="BY65" i="7"/>
  <c r="BX65" i="7"/>
  <c r="BW65" i="7"/>
  <c r="AB65" i="7" s="1"/>
  <c r="BV65" i="7"/>
  <c r="BU65" i="7"/>
  <c r="BT65" i="7"/>
  <c r="BS65" i="7"/>
  <c r="AA65" i="7" s="1"/>
  <c r="BR65" i="7"/>
  <c r="BQ65" i="7"/>
  <c r="BP65" i="7"/>
  <c r="BO65" i="7"/>
  <c r="X65" i="7" s="1"/>
  <c r="BN65" i="7"/>
  <c r="BM65" i="7"/>
  <c r="BL65" i="7"/>
  <c r="BK65" i="7"/>
  <c r="W65" i="7" s="1"/>
  <c r="BJ65" i="7"/>
  <c r="BI65" i="7"/>
  <c r="BH65" i="7"/>
  <c r="BG65" i="7"/>
  <c r="U65" i="7" s="1"/>
  <c r="BF65" i="7"/>
  <c r="BE65" i="7"/>
  <c r="BD65" i="7"/>
  <c r="BC65" i="7"/>
  <c r="R65" i="7" s="1"/>
  <c r="BB65" i="7"/>
  <c r="BA65" i="7"/>
  <c r="AH65" i="7"/>
  <c r="AG65" i="7"/>
  <c r="H65" i="7" s="1"/>
  <c r="BY63" i="7"/>
  <c r="BX63" i="7"/>
  <c r="BW63" i="7"/>
  <c r="BV63" i="7"/>
  <c r="AB63" i="7" s="1"/>
  <c r="BU63" i="7"/>
  <c r="BT63" i="7"/>
  <c r="BS63" i="7"/>
  <c r="BR63" i="7"/>
  <c r="Y63" i="7" s="1"/>
  <c r="BQ63" i="7"/>
  <c r="BP63" i="7"/>
  <c r="BO63" i="7"/>
  <c r="BN63" i="7"/>
  <c r="X63" i="7" s="1"/>
  <c r="BM63" i="7"/>
  <c r="BL63" i="7"/>
  <c r="BK63" i="7"/>
  <c r="BJ63" i="7"/>
  <c r="W63" i="7" s="1"/>
  <c r="BI63" i="7"/>
  <c r="BH63" i="7"/>
  <c r="BG63" i="7"/>
  <c r="BF63" i="7"/>
  <c r="S63" i="7" s="1"/>
  <c r="BE63" i="7"/>
  <c r="BD63" i="7"/>
  <c r="BC63" i="7"/>
  <c r="BB63" i="7"/>
  <c r="R63" i="7" s="1"/>
  <c r="BA63" i="7"/>
  <c r="AH63" i="7"/>
  <c r="AG63" i="7"/>
  <c r="BY62" i="7"/>
  <c r="AC62" i="7" s="1"/>
  <c r="BX62" i="7"/>
  <c r="BW62" i="7"/>
  <c r="BV62" i="7"/>
  <c r="BU62" i="7"/>
  <c r="AA62" i="7" s="1"/>
  <c r="BT62" i="7"/>
  <c r="BS62" i="7"/>
  <c r="BR62" i="7"/>
  <c r="BQ62" i="7"/>
  <c r="Y62" i="7" s="1"/>
  <c r="BP62" i="7"/>
  <c r="BO62" i="7"/>
  <c r="BN62" i="7"/>
  <c r="BM62" i="7"/>
  <c r="X62" i="7" s="1"/>
  <c r="BL62" i="7"/>
  <c r="BK62" i="7"/>
  <c r="BJ62" i="7"/>
  <c r="BI62" i="7"/>
  <c r="U62" i="7" s="1"/>
  <c r="BH62" i="7"/>
  <c r="BG62" i="7"/>
  <c r="BF62" i="7"/>
  <c r="BE62" i="7"/>
  <c r="S62" i="7" s="1"/>
  <c r="BD62" i="7"/>
  <c r="BC62" i="7"/>
  <c r="BB62" i="7"/>
  <c r="BA62" i="7"/>
  <c r="R62" i="7" s="1"/>
  <c r="AZ62" i="7"/>
  <c r="AY62" i="7"/>
  <c r="AX62" i="7"/>
  <c r="AW62" i="7"/>
  <c r="O62" i="7" s="1"/>
  <c r="AV62" i="7"/>
  <c r="AU62" i="7"/>
  <c r="AT62" i="7"/>
  <c r="AS62" i="7"/>
  <c r="N62" i="7" s="1"/>
  <c r="AR62" i="7"/>
  <c r="AQ62" i="7"/>
  <c r="AP62" i="7"/>
  <c r="AO62" i="7"/>
  <c r="L62" i="7" s="1"/>
  <c r="AN62" i="7"/>
  <c r="AM62" i="7"/>
  <c r="AL62" i="7"/>
  <c r="AK62" i="7"/>
  <c r="AI62" i="7"/>
  <c r="AH62" i="7"/>
  <c r="AG62" i="7"/>
  <c r="BY60" i="7"/>
  <c r="BX60" i="7"/>
  <c r="BW60" i="7"/>
  <c r="BV60" i="7"/>
  <c r="BU60" i="7"/>
  <c r="BT60" i="7"/>
  <c r="BS60" i="7"/>
  <c r="BR60" i="7"/>
  <c r="BQ60" i="7"/>
  <c r="BP60" i="7"/>
  <c r="BO60" i="7"/>
  <c r="BN60" i="7"/>
  <c r="BM60" i="7"/>
  <c r="BL60" i="7"/>
  <c r="BK60" i="7"/>
  <c r="BJ60" i="7"/>
  <c r="BI60" i="7"/>
  <c r="BH60" i="7"/>
  <c r="BG60" i="7"/>
  <c r="BF60" i="7"/>
  <c r="BE60" i="7"/>
  <c r="BD60" i="7"/>
  <c r="BC60" i="7"/>
  <c r="BB60" i="7"/>
  <c r="BA60" i="7"/>
  <c r="AZ60" i="7"/>
  <c r="AY60" i="7"/>
  <c r="AX60" i="7"/>
  <c r="AW60" i="7"/>
  <c r="AV60" i="7"/>
  <c r="AU60" i="7"/>
  <c r="AT60" i="7"/>
  <c r="AS60" i="7"/>
  <c r="AR60" i="7"/>
  <c r="AQ60" i="7"/>
  <c r="AP60" i="7"/>
  <c r="AO60" i="7"/>
  <c r="AN60" i="7"/>
  <c r="AM60" i="7"/>
  <c r="AL60" i="7"/>
  <c r="AK60" i="7"/>
  <c r="AI60" i="7"/>
  <c r="AH60" i="7"/>
  <c r="AG60" i="7"/>
  <c r="BY59" i="7"/>
  <c r="AC60" i="7" s="1"/>
  <c r="BX59" i="7"/>
  <c r="BW59" i="7"/>
  <c r="BV59" i="7"/>
  <c r="AB60" i="7" s="1"/>
  <c r="BU59" i="7"/>
  <c r="AA59" i="7" s="1"/>
  <c r="BT59" i="7"/>
  <c r="BS59" i="7"/>
  <c r="AA60" i="7" s="1"/>
  <c r="BR59" i="7"/>
  <c r="BQ59" i="7"/>
  <c r="Y59" i="7" s="1"/>
  <c r="BP59" i="7"/>
  <c r="Y60" i="7" s="1"/>
  <c r="BO59" i="7"/>
  <c r="BN59" i="7"/>
  <c r="BM59" i="7"/>
  <c r="X60" i="7" s="1"/>
  <c r="BL59" i="7"/>
  <c r="BK59" i="7"/>
  <c r="BJ59" i="7"/>
  <c r="W60" i="7" s="1"/>
  <c r="BI59" i="7"/>
  <c r="U59" i="7" s="1"/>
  <c r="BH59" i="7"/>
  <c r="BG59" i="7"/>
  <c r="U60" i="7" s="1"/>
  <c r="BF59" i="7"/>
  <c r="BE59" i="7"/>
  <c r="S59" i="7" s="1"/>
  <c r="BD59" i="7"/>
  <c r="S60" i="7" s="1"/>
  <c r="BC59" i="7"/>
  <c r="BB59" i="7"/>
  <c r="BA59" i="7"/>
  <c r="R60" i="7" s="1"/>
  <c r="AZ59" i="7"/>
  <c r="AY59" i="7"/>
  <c r="AX59" i="7"/>
  <c r="Q60" i="7" s="1"/>
  <c r="AW59" i="7"/>
  <c r="O59" i="7" s="1"/>
  <c r="AV59" i="7"/>
  <c r="AU59" i="7"/>
  <c r="O60" i="7" s="1"/>
  <c r="AT59" i="7"/>
  <c r="AS59" i="7"/>
  <c r="N59" i="7" s="1"/>
  <c r="AR59" i="7"/>
  <c r="N60" i="7" s="1"/>
  <c r="AQ59" i="7"/>
  <c r="AP59" i="7"/>
  <c r="AO59" i="7"/>
  <c r="L60" i="7" s="1"/>
  <c r="AN59" i="7"/>
  <c r="AM59" i="7"/>
  <c r="AL59" i="7"/>
  <c r="K60" i="7" s="1"/>
  <c r="AK59" i="7"/>
  <c r="J59" i="7" s="1"/>
  <c r="AI59" i="7"/>
  <c r="J60" i="7" s="1"/>
  <c r="AH59" i="7"/>
  <c r="AG59" i="7"/>
  <c r="BY57" i="7"/>
  <c r="AC59" i="7" s="1"/>
  <c r="BX57" i="7"/>
  <c r="BW57" i="7"/>
  <c r="BV57" i="7"/>
  <c r="BU57" i="7"/>
  <c r="AA57" i="7" s="1"/>
  <c r="BT57" i="7"/>
  <c r="BS57" i="7"/>
  <c r="BR57" i="7"/>
  <c r="BQ57" i="7"/>
  <c r="Y57" i="7" s="1"/>
  <c r="BP57" i="7"/>
  <c r="BO57" i="7"/>
  <c r="BN57" i="7"/>
  <c r="BM57" i="7"/>
  <c r="BL57" i="7"/>
  <c r="BK57" i="7"/>
  <c r="BJ57" i="7"/>
  <c r="BI57" i="7"/>
  <c r="U57" i="7" s="1"/>
  <c r="BH57" i="7"/>
  <c r="BG57" i="7"/>
  <c r="BF57" i="7"/>
  <c r="BE57" i="7"/>
  <c r="S57" i="7" s="1"/>
  <c r="BD57" i="7"/>
  <c r="BC57" i="7"/>
  <c r="BB57" i="7"/>
  <c r="BA57" i="7"/>
  <c r="R59" i="7" s="1"/>
  <c r="AZ57" i="7"/>
  <c r="AY57" i="7"/>
  <c r="AX57" i="7"/>
  <c r="AW57" i="7"/>
  <c r="O57" i="7" s="1"/>
  <c r="AV57" i="7"/>
  <c r="AU57" i="7"/>
  <c r="AT57" i="7"/>
  <c r="AS57" i="7"/>
  <c r="N57" i="7" s="1"/>
  <c r="AR57" i="7"/>
  <c r="AQ57" i="7"/>
  <c r="AP57" i="7"/>
  <c r="AO57" i="7"/>
  <c r="AN57" i="7"/>
  <c r="AM57" i="7"/>
  <c r="AL57" i="7"/>
  <c r="AK57" i="7"/>
  <c r="AI57" i="7"/>
  <c r="AH57" i="7"/>
  <c r="AG57" i="7"/>
  <c r="BY56" i="7"/>
  <c r="AC56" i="7" s="1"/>
  <c r="BX56" i="7"/>
  <c r="BW56" i="7"/>
  <c r="BV56" i="7"/>
  <c r="BU56" i="7"/>
  <c r="BT56" i="7"/>
  <c r="BS56" i="7"/>
  <c r="BR56" i="7"/>
  <c r="BQ56" i="7"/>
  <c r="Y56" i="7" s="1"/>
  <c r="BP56" i="7"/>
  <c r="BO56" i="7"/>
  <c r="BN56" i="7"/>
  <c r="BM56" i="7"/>
  <c r="X56" i="7" s="1"/>
  <c r="BL56" i="7"/>
  <c r="BK56" i="7"/>
  <c r="BJ56" i="7"/>
  <c r="BI56" i="7"/>
  <c r="U56" i="7" s="1"/>
  <c r="BH56" i="7"/>
  <c r="BG56" i="7"/>
  <c r="BF56" i="7"/>
  <c r="BE56" i="7"/>
  <c r="S56" i="7" s="1"/>
  <c r="BD56" i="7"/>
  <c r="BC56" i="7"/>
  <c r="BB56" i="7"/>
  <c r="BA56" i="7"/>
  <c r="R56" i="7" s="1"/>
  <c r="AZ56" i="7"/>
  <c r="AY56" i="7"/>
  <c r="AX56" i="7"/>
  <c r="AW56" i="7"/>
  <c r="O56" i="7" s="1"/>
  <c r="AV56" i="7"/>
  <c r="AU56" i="7"/>
  <c r="AT56" i="7"/>
  <c r="AS56" i="7"/>
  <c r="AR56" i="7"/>
  <c r="AQ56" i="7"/>
  <c r="AP56" i="7"/>
  <c r="AO56" i="7"/>
  <c r="L56" i="7" s="1"/>
  <c r="AN56" i="7"/>
  <c r="AM56" i="7"/>
  <c r="AL56" i="7"/>
  <c r="AK56" i="7"/>
  <c r="J56" i="7" s="1"/>
  <c r="AI56" i="7"/>
  <c r="AH56" i="7"/>
  <c r="AG56" i="7"/>
  <c r="BY55" i="7"/>
  <c r="AC55" i="7" s="1"/>
  <c r="BX55" i="7"/>
  <c r="BW55" i="7"/>
  <c r="BV55" i="7"/>
  <c r="BU55" i="7"/>
  <c r="BT55" i="7"/>
  <c r="BS55" i="7"/>
  <c r="BR55" i="7"/>
  <c r="BQ55" i="7"/>
  <c r="BP55" i="7"/>
  <c r="BO55" i="7"/>
  <c r="BN55" i="7"/>
  <c r="BM55" i="7"/>
  <c r="X55" i="7" s="1"/>
  <c r="BL55" i="7"/>
  <c r="BK55" i="7"/>
  <c r="BJ55" i="7"/>
  <c r="BI55" i="7"/>
  <c r="U55" i="7" s="1"/>
  <c r="BH55" i="7"/>
  <c r="BG55" i="7"/>
  <c r="BF55" i="7"/>
  <c r="BE55" i="7"/>
  <c r="S55" i="7" s="1"/>
  <c r="BD55" i="7"/>
  <c r="BC55" i="7"/>
  <c r="BB55" i="7"/>
  <c r="BA55" i="7"/>
  <c r="R55" i="7" s="1"/>
  <c r="AZ55" i="7"/>
  <c r="AY55" i="7"/>
  <c r="AX55" i="7"/>
  <c r="AW55" i="7"/>
  <c r="O55" i="7" s="1"/>
  <c r="AV55" i="7"/>
  <c r="AU55" i="7"/>
  <c r="AT55" i="7"/>
  <c r="AS55" i="7"/>
  <c r="N55" i="7" s="1"/>
  <c r="AR55" i="7"/>
  <c r="AQ55" i="7"/>
  <c r="AP55" i="7"/>
  <c r="AO55" i="7"/>
  <c r="L55" i="7" s="1"/>
  <c r="AN55" i="7"/>
  <c r="AM55" i="7"/>
  <c r="AL55" i="7"/>
  <c r="AK55" i="7"/>
  <c r="J55" i="7" s="1"/>
  <c r="AI55" i="7"/>
  <c r="AH55" i="7"/>
  <c r="AG55" i="7"/>
  <c r="BY53" i="7"/>
  <c r="BX53" i="7"/>
  <c r="BW53" i="7"/>
  <c r="BV53" i="7"/>
  <c r="BU53" i="7"/>
  <c r="AA53" i="7" s="1"/>
  <c r="BT53" i="7"/>
  <c r="BS53" i="7"/>
  <c r="BR53" i="7"/>
  <c r="BQ53" i="7"/>
  <c r="BP53" i="7"/>
  <c r="BO53" i="7"/>
  <c r="BN53" i="7"/>
  <c r="BM53" i="7"/>
  <c r="X53" i="7" s="1"/>
  <c r="BL53" i="7"/>
  <c r="BK53" i="7"/>
  <c r="BJ53" i="7"/>
  <c r="BI53" i="7"/>
  <c r="U53" i="7" s="1"/>
  <c r="BH53" i="7"/>
  <c r="BG53" i="7"/>
  <c r="BF53" i="7"/>
  <c r="BE53" i="7"/>
  <c r="S53" i="7" s="1"/>
  <c r="BD53" i="7"/>
  <c r="BC53" i="7"/>
  <c r="BB53" i="7"/>
  <c r="BA53" i="7"/>
  <c r="AZ53" i="7"/>
  <c r="AY53" i="7"/>
  <c r="AX53" i="7"/>
  <c r="AW53" i="7"/>
  <c r="AV53" i="7"/>
  <c r="AU53" i="7"/>
  <c r="AT53" i="7"/>
  <c r="AS53" i="7"/>
  <c r="N53" i="7" s="1"/>
  <c r="AR53" i="7"/>
  <c r="AQ53" i="7"/>
  <c r="AP53" i="7"/>
  <c r="AO53" i="7"/>
  <c r="AN53" i="7"/>
  <c r="AM53" i="7"/>
  <c r="AL53" i="7"/>
  <c r="AK53" i="7"/>
  <c r="J53" i="7" s="1"/>
  <c r="AI53" i="7"/>
  <c r="AH53" i="7"/>
  <c r="AG53" i="7"/>
  <c r="BY52" i="7"/>
  <c r="AC52" i="7" s="1"/>
  <c r="BX52" i="7"/>
  <c r="BW52" i="7"/>
  <c r="BV52" i="7"/>
  <c r="BU52" i="7"/>
  <c r="AA52" i="7" s="1"/>
  <c r="BT52" i="7"/>
  <c r="BS52" i="7"/>
  <c r="BR52" i="7"/>
  <c r="BQ52" i="7"/>
  <c r="BP52" i="7"/>
  <c r="BO52" i="7"/>
  <c r="BN52" i="7"/>
  <c r="BM52" i="7"/>
  <c r="X52" i="7" s="1"/>
  <c r="BL52" i="7"/>
  <c r="BK52" i="7"/>
  <c r="BJ52" i="7"/>
  <c r="BI52" i="7"/>
  <c r="U52" i="7" s="1"/>
  <c r="BH52" i="7"/>
  <c r="BG52" i="7"/>
  <c r="BF52" i="7"/>
  <c r="BE52" i="7"/>
  <c r="S52" i="7" s="1"/>
  <c r="BD52" i="7"/>
  <c r="BC52" i="7"/>
  <c r="BB52" i="7"/>
  <c r="BA52" i="7"/>
  <c r="R52" i="7" s="1"/>
  <c r="AZ52" i="7"/>
  <c r="AY52" i="7"/>
  <c r="AX52" i="7"/>
  <c r="AW52" i="7"/>
  <c r="AV52" i="7"/>
  <c r="AU52" i="7"/>
  <c r="AT52" i="7"/>
  <c r="AS52" i="7"/>
  <c r="N52" i="7" s="1"/>
  <c r="AR52" i="7"/>
  <c r="AQ52" i="7"/>
  <c r="AP52" i="7"/>
  <c r="AO52" i="7"/>
  <c r="AN52" i="7"/>
  <c r="AM52" i="7"/>
  <c r="AL52" i="7"/>
  <c r="AK52" i="7"/>
  <c r="AI52" i="7"/>
  <c r="AH52" i="7"/>
  <c r="AG52" i="7"/>
  <c r="AC49" i="7"/>
  <c r="AF68" i="7"/>
  <c r="AF67" i="7"/>
  <c r="AF66" i="7"/>
  <c r="AF65" i="7"/>
  <c r="AF63" i="7"/>
  <c r="H63" i="7"/>
  <c r="AF62" i="7"/>
  <c r="AF60" i="7"/>
  <c r="AF59" i="7"/>
  <c r="H60" i="7"/>
  <c r="AF57" i="7"/>
  <c r="AF56" i="7"/>
  <c r="AF55" i="7"/>
  <c r="AF53" i="7"/>
  <c r="AF52" i="7"/>
  <c r="H17" i="7"/>
  <c r="O37" i="6"/>
  <c r="N37" i="6"/>
  <c r="M37" i="6"/>
  <c r="L37" i="6"/>
  <c r="K37" i="6"/>
  <c r="J37" i="6"/>
  <c r="I37" i="6"/>
  <c r="H37" i="6"/>
  <c r="O35" i="6"/>
  <c r="O5" i="6"/>
  <c r="N35" i="6"/>
  <c r="N5" i="6"/>
  <c r="K5" i="6"/>
  <c r="L5" i="6"/>
  <c r="M35" i="6"/>
  <c r="L35" i="6"/>
  <c r="K35" i="6"/>
  <c r="J35" i="6"/>
  <c r="I35" i="6"/>
  <c r="AO67" i="6"/>
  <c r="AN67" i="6"/>
  <c r="AM67" i="6"/>
  <c r="AL67" i="6"/>
  <c r="AK67" i="6"/>
  <c r="AJ67" i="6"/>
  <c r="AI67" i="6"/>
  <c r="AH67" i="6"/>
  <c r="AG67" i="6"/>
  <c r="AF67" i="6"/>
  <c r="AE67" i="6"/>
  <c r="AD67" i="6"/>
  <c r="AC67" i="6"/>
  <c r="AB67" i="6"/>
  <c r="AA67" i="6"/>
  <c r="Z67" i="6"/>
  <c r="Y67" i="6"/>
  <c r="X67" i="6"/>
  <c r="W67" i="6"/>
  <c r="V67" i="6"/>
  <c r="U67" i="6"/>
  <c r="T67" i="6"/>
  <c r="S67" i="6"/>
  <c r="AO66" i="6"/>
  <c r="AN66" i="6"/>
  <c r="AM66" i="6"/>
  <c r="AL66" i="6"/>
  <c r="AK66" i="6"/>
  <c r="AJ66" i="6"/>
  <c r="AI66" i="6"/>
  <c r="AH66" i="6"/>
  <c r="AG66" i="6"/>
  <c r="AF66" i="6"/>
  <c r="AE66" i="6"/>
  <c r="AD66" i="6"/>
  <c r="AC66" i="6"/>
  <c r="AB66" i="6"/>
  <c r="AA66" i="6"/>
  <c r="Z66" i="6"/>
  <c r="Y66" i="6"/>
  <c r="X66" i="6"/>
  <c r="W66" i="6"/>
  <c r="V66" i="6"/>
  <c r="U66" i="6"/>
  <c r="T66" i="6"/>
  <c r="S66" i="6"/>
  <c r="AO65" i="6"/>
  <c r="AN65" i="6"/>
  <c r="AM65" i="6"/>
  <c r="AL65" i="6"/>
  <c r="AK65" i="6"/>
  <c r="AJ65" i="6"/>
  <c r="AI65" i="6"/>
  <c r="AH65" i="6"/>
  <c r="AG65" i="6"/>
  <c r="AF65" i="6"/>
  <c r="AE65" i="6"/>
  <c r="AD65" i="6"/>
  <c r="AC65" i="6"/>
  <c r="AB65" i="6"/>
  <c r="AA65" i="6"/>
  <c r="Z65" i="6"/>
  <c r="Y65" i="6"/>
  <c r="X65" i="6"/>
  <c r="W65" i="6"/>
  <c r="V65" i="6"/>
  <c r="U65" i="6"/>
  <c r="T65" i="6"/>
  <c r="S65" i="6"/>
  <c r="AO64" i="6"/>
  <c r="AN64" i="6"/>
  <c r="AM64" i="6"/>
  <c r="AL64" i="6"/>
  <c r="AK64" i="6"/>
  <c r="AJ64" i="6"/>
  <c r="AI64" i="6"/>
  <c r="AH64" i="6"/>
  <c r="AG64" i="6"/>
  <c r="AF64" i="6"/>
  <c r="AE64" i="6"/>
  <c r="AD64" i="6"/>
  <c r="AC64" i="6"/>
  <c r="AB64" i="6"/>
  <c r="AA64" i="6"/>
  <c r="Z64" i="6"/>
  <c r="Y64" i="6"/>
  <c r="X64" i="6"/>
  <c r="W64" i="6"/>
  <c r="V64" i="6"/>
  <c r="U64" i="6"/>
  <c r="T64" i="6"/>
  <c r="S64" i="6"/>
  <c r="AO62" i="6"/>
  <c r="AN62" i="6"/>
  <c r="AM62" i="6"/>
  <c r="AL62" i="6"/>
  <c r="AK62" i="6"/>
  <c r="AJ62" i="6"/>
  <c r="AI62" i="6"/>
  <c r="AH62" i="6"/>
  <c r="AG62" i="6"/>
  <c r="AF62" i="6"/>
  <c r="AE62" i="6"/>
  <c r="AD62" i="6"/>
  <c r="AC62" i="6"/>
  <c r="AB62" i="6"/>
  <c r="AA62" i="6"/>
  <c r="Z62" i="6"/>
  <c r="Y62" i="6"/>
  <c r="X62" i="6"/>
  <c r="W62" i="6"/>
  <c r="V62" i="6"/>
  <c r="U62" i="6"/>
  <c r="T62" i="6"/>
  <c r="S62" i="6"/>
  <c r="AO61" i="6"/>
  <c r="AN61" i="6"/>
  <c r="AM61" i="6"/>
  <c r="AL61" i="6"/>
  <c r="AK61" i="6"/>
  <c r="AJ61" i="6"/>
  <c r="AI61" i="6"/>
  <c r="AH61" i="6"/>
  <c r="AG61" i="6"/>
  <c r="AF61" i="6"/>
  <c r="AE61" i="6"/>
  <c r="AD61" i="6"/>
  <c r="AC61" i="6"/>
  <c r="AB61" i="6"/>
  <c r="AA61" i="6"/>
  <c r="Z61" i="6"/>
  <c r="Y61" i="6"/>
  <c r="X61" i="6"/>
  <c r="W61" i="6"/>
  <c r="V61" i="6"/>
  <c r="U61" i="6"/>
  <c r="T61" i="6"/>
  <c r="S61" i="6"/>
  <c r="AO59" i="6"/>
  <c r="AN59" i="6"/>
  <c r="AM59" i="6"/>
  <c r="AL59" i="6"/>
  <c r="AK59" i="6"/>
  <c r="AJ59" i="6"/>
  <c r="AI59" i="6"/>
  <c r="AH59" i="6"/>
  <c r="AG59" i="6"/>
  <c r="AF59" i="6"/>
  <c r="AE59" i="6"/>
  <c r="AD59" i="6"/>
  <c r="AC59" i="6"/>
  <c r="AB59" i="6"/>
  <c r="AA59" i="6"/>
  <c r="Z59" i="6"/>
  <c r="Y59" i="6"/>
  <c r="X59" i="6"/>
  <c r="W59" i="6"/>
  <c r="V59" i="6"/>
  <c r="U59" i="6"/>
  <c r="T59" i="6"/>
  <c r="S59" i="6"/>
  <c r="AO58" i="6"/>
  <c r="AN58" i="6"/>
  <c r="AM58" i="6"/>
  <c r="O59" i="6" s="1"/>
  <c r="AL58" i="6"/>
  <c r="AK58" i="6"/>
  <c r="AJ58" i="6"/>
  <c r="N59" i="6" s="1"/>
  <c r="AI58" i="6"/>
  <c r="AH58" i="6"/>
  <c r="AG58" i="6"/>
  <c r="M59" i="6" s="1"/>
  <c r="AF58" i="6"/>
  <c r="AE58" i="6"/>
  <c r="AD58" i="6"/>
  <c r="L59" i="6" s="1"/>
  <c r="AC58" i="6"/>
  <c r="AB58" i="6"/>
  <c r="AA58" i="6"/>
  <c r="K59" i="6" s="1"/>
  <c r="Z58" i="6"/>
  <c r="Y58" i="6"/>
  <c r="X58" i="6"/>
  <c r="J59" i="6" s="1"/>
  <c r="W58" i="6"/>
  <c r="V58" i="6"/>
  <c r="U58" i="6"/>
  <c r="I59" i="6" s="1"/>
  <c r="T58" i="6"/>
  <c r="S58" i="6"/>
  <c r="AO56" i="6"/>
  <c r="AN56" i="6"/>
  <c r="AM56" i="6"/>
  <c r="AL56" i="6"/>
  <c r="AK56" i="6"/>
  <c r="AJ56" i="6"/>
  <c r="AI56" i="6"/>
  <c r="AH56" i="6"/>
  <c r="AG56" i="6"/>
  <c r="AF56" i="6"/>
  <c r="AE56" i="6"/>
  <c r="AD56" i="6"/>
  <c r="AC56" i="6"/>
  <c r="AB56" i="6"/>
  <c r="AA56" i="6"/>
  <c r="Z56" i="6"/>
  <c r="Y56" i="6"/>
  <c r="X56" i="6"/>
  <c r="W56" i="6"/>
  <c r="V56" i="6"/>
  <c r="U56" i="6"/>
  <c r="T56" i="6"/>
  <c r="S56" i="6"/>
  <c r="AO55" i="6"/>
  <c r="AN55" i="6"/>
  <c r="AM55" i="6"/>
  <c r="AL55" i="6"/>
  <c r="AK55" i="6"/>
  <c r="AJ55" i="6"/>
  <c r="AI55" i="6"/>
  <c r="AH55" i="6"/>
  <c r="AG55" i="6"/>
  <c r="AF55" i="6"/>
  <c r="AE55" i="6"/>
  <c r="AD55" i="6"/>
  <c r="AC55" i="6"/>
  <c r="AB55" i="6"/>
  <c r="AA55" i="6"/>
  <c r="Z55" i="6"/>
  <c r="Y55" i="6"/>
  <c r="X55" i="6"/>
  <c r="W55" i="6"/>
  <c r="V55" i="6"/>
  <c r="U55" i="6"/>
  <c r="T55" i="6"/>
  <c r="S55" i="6"/>
  <c r="AO54" i="6"/>
  <c r="AN54" i="6"/>
  <c r="AM54" i="6"/>
  <c r="AL54" i="6"/>
  <c r="AK54" i="6"/>
  <c r="AJ54" i="6"/>
  <c r="AI54" i="6"/>
  <c r="AH54" i="6"/>
  <c r="AG54" i="6"/>
  <c r="AF54" i="6"/>
  <c r="AE54" i="6"/>
  <c r="AD54" i="6"/>
  <c r="AC54" i="6"/>
  <c r="AB54" i="6"/>
  <c r="AA54" i="6"/>
  <c r="Z54" i="6"/>
  <c r="Y54" i="6"/>
  <c r="X54" i="6"/>
  <c r="W54" i="6"/>
  <c r="V54" i="6"/>
  <c r="U54" i="6"/>
  <c r="T54" i="6"/>
  <c r="S54" i="6"/>
  <c r="AO52" i="6"/>
  <c r="AN52" i="6"/>
  <c r="AM52" i="6"/>
  <c r="AL52" i="6"/>
  <c r="AK52" i="6"/>
  <c r="AJ52" i="6"/>
  <c r="AI52" i="6"/>
  <c r="AH52" i="6"/>
  <c r="AG52" i="6"/>
  <c r="AF52" i="6"/>
  <c r="AE52" i="6"/>
  <c r="AD52" i="6"/>
  <c r="AC52" i="6"/>
  <c r="AB52" i="6"/>
  <c r="AA52" i="6"/>
  <c r="Z52" i="6"/>
  <c r="Y52" i="6"/>
  <c r="X52" i="6"/>
  <c r="W52" i="6"/>
  <c r="V52" i="6"/>
  <c r="U52" i="6"/>
  <c r="T52" i="6"/>
  <c r="S52" i="6"/>
  <c r="AO51" i="6"/>
  <c r="AN51" i="6"/>
  <c r="AM51" i="6"/>
  <c r="AL51" i="6"/>
  <c r="AK51" i="6"/>
  <c r="AJ51" i="6"/>
  <c r="AI51" i="6"/>
  <c r="AH51" i="6"/>
  <c r="AG51" i="6"/>
  <c r="AF51" i="6"/>
  <c r="AE51" i="6"/>
  <c r="AD51" i="6"/>
  <c r="AC51" i="6"/>
  <c r="AB51" i="6"/>
  <c r="AA51" i="6"/>
  <c r="Z51" i="6"/>
  <c r="Y51" i="6"/>
  <c r="X51" i="6"/>
  <c r="W51" i="6"/>
  <c r="V51" i="6"/>
  <c r="U51" i="6"/>
  <c r="T51" i="6"/>
  <c r="S51" i="6"/>
  <c r="AO50" i="6"/>
  <c r="AN50" i="6"/>
  <c r="AM50" i="6"/>
  <c r="AL50" i="6"/>
  <c r="AK50" i="6"/>
  <c r="AJ50" i="6"/>
  <c r="AI50" i="6"/>
  <c r="AH50" i="6"/>
  <c r="AG50" i="6"/>
  <c r="AF50" i="6"/>
  <c r="AE50" i="6"/>
  <c r="AD50" i="6"/>
  <c r="AC50" i="6"/>
  <c r="AB50" i="6"/>
  <c r="AA50" i="6"/>
  <c r="Z50" i="6"/>
  <c r="Y50" i="6"/>
  <c r="X50" i="6"/>
  <c r="W50" i="6"/>
  <c r="V50" i="6"/>
  <c r="U50" i="6"/>
  <c r="T50" i="6"/>
  <c r="S50" i="6"/>
  <c r="AO49" i="6"/>
  <c r="AN49" i="6"/>
  <c r="AM49" i="6"/>
  <c r="AL49" i="6"/>
  <c r="AK49" i="6"/>
  <c r="AJ49" i="6"/>
  <c r="AI49" i="6"/>
  <c r="AH49" i="6"/>
  <c r="AG49" i="6"/>
  <c r="AF49" i="6"/>
  <c r="AE49" i="6"/>
  <c r="AD49" i="6"/>
  <c r="AC49" i="6"/>
  <c r="AB49" i="6"/>
  <c r="AA49" i="6"/>
  <c r="Z49" i="6"/>
  <c r="Y49" i="6"/>
  <c r="X49" i="6"/>
  <c r="W49" i="6"/>
  <c r="V49" i="6"/>
  <c r="U49" i="6"/>
  <c r="T49" i="6"/>
  <c r="S49" i="6"/>
  <c r="AO48" i="6"/>
  <c r="AN48" i="6"/>
  <c r="AM48" i="6"/>
  <c r="AL48" i="6"/>
  <c r="AK48" i="6"/>
  <c r="AJ48" i="6"/>
  <c r="AI48" i="6"/>
  <c r="AH48" i="6"/>
  <c r="AG48" i="6"/>
  <c r="AF48" i="6"/>
  <c r="AE48" i="6"/>
  <c r="AD48" i="6"/>
  <c r="AC48" i="6"/>
  <c r="AB48" i="6"/>
  <c r="AA48" i="6"/>
  <c r="Z48" i="6"/>
  <c r="Y48" i="6"/>
  <c r="X48" i="6"/>
  <c r="W48" i="6"/>
  <c r="V48" i="6"/>
  <c r="U48" i="6"/>
  <c r="T48" i="6"/>
  <c r="S48" i="6"/>
  <c r="AO47" i="6"/>
  <c r="AN47" i="6"/>
  <c r="AM47" i="6"/>
  <c r="AL47" i="6"/>
  <c r="AK47" i="6"/>
  <c r="AJ47" i="6"/>
  <c r="AI47" i="6"/>
  <c r="AH47" i="6"/>
  <c r="AG47" i="6"/>
  <c r="AF47" i="6"/>
  <c r="AE47" i="6"/>
  <c r="AD47" i="6"/>
  <c r="AC47" i="6"/>
  <c r="AB47" i="6"/>
  <c r="AA47" i="6"/>
  <c r="Z47" i="6"/>
  <c r="Y47" i="6"/>
  <c r="X47" i="6"/>
  <c r="W47" i="6"/>
  <c r="V47" i="6"/>
  <c r="U47" i="6"/>
  <c r="T47" i="6"/>
  <c r="S47" i="6"/>
  <c r="AO45" i="6"/>
  <c r="AN45" i="6"/>
  <c r="AM45" i="6"/>
  <c r="AL45" i="6"/>
  <c r="AK45" i="6"/>
  <c r="AJ45" i="6"/>
  <c r="AI45" i="6"/>
  <c r="AH45" i="6"/>
  <c r="AG45" i="6"/>
  <c r="AF45" i="6"/>
  <c r="AE45" i="6"/>
  <c r="AD45" i="6"/>
  <c r="AC45" i="6"/>
  <c r="AB45" i="6"/>
  <c r="AA45" i="6"/>
  <c r="Z45" i="6"/>
  <c r="Y45" i="6"/>
  <c r="X45" i="6"/>
  <c r="W45" i="6"/>
  <c r="V45" i="6"/>
  <c r="U45" i="6"/>
  <c r="T45" i="6"/>
  <c r="S45" i="6"/>
  <c r="AO42" i="6"/>
  <c r="AN42" i="6"/>
  <c r="AM42" i="6"/>
  <c r="AL42" i="6"/>
  <c r="AK42" i="6"/>
  <c r="AJ42" i="6"/>
  <c r="AI42" i="6"/>
  <c r="AH42" i="6"/>
  <c r="AG42" i="6"/>
  <c r="AF42" i="6"/>
  <c r="AE42" i="6"/>
  <c r="AD42" i="6"/>
  <c r="AC42" i="6"/>
  <c r="AB42" i="6"/>
  <c r="AA42" i="6"/>
  <c r="Z42" i="6"/>
  <c r="Y42" i="6"/>
  <c r="X42" i="6"/>
  <c r="W42" i="6"/>
  <c r="V42" i="6"/>
  <c r="U42" i="6"/>
  <c r="T42" i="6"/>
  <c r="S42" i="6"/>
  <c r="AO41" i="6"/>
  <c r="AN41" i="6"/>
  <c r="AM41" i="6"/>
  <c r="AL41" i="6"/>
  <c r="AK41" i="6"/>
  <c r="AJ41" i="6"/>
  <c r="AI41" i="6"/>
  <c r="AH41" i="6"/>
  <c r="AG41" i="6"/>
  <c r="AF41" i="6"/>
  <c r="AE41" i="6"/>
  <c r="AD41" i="6"/>
  <c r="AC41" i="6"/>
  <c r="AB41" i="6"/>
  <c r="AA41" i="6"/>
  <c r="Z41" i="6"/>
  <c r="Y41" i="6"/>
  <c r="X41" i="6"/>
  <c r="W41" i="6"/>
  <c r="V41" i="6"/>
  <c r="U41" i="6"/>
  <c r="T41" i="6"/>
  <c r="S41" i="6"/>
  <c r="AO39" i="6"/>
  <c r="AN39" i="6"/>
  <c r="AM39" i="6"/>
  <c r="AL39" i="6"/>
  <c r="AK39" i="6"/>
  <c r="AJ39" i="6"/>
  <c r="AI39" i="6"/>
  <c r="AH39" i="6"/>
  <c r="AG39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AO38" i="6"/>
  <c r="AN38" i="6"/>
  <c r="AM38" i="6"/>
  <c r="AL38" i="6"/>
  <c r="AK38" i="6"/>
  <c r="AJ38" i="6"/>
  <c r="AI38" i="6"/>
  <c r="AH38" i="6"/>
  <c r="AG38" i="6"/>
  <c r="AF38" i="6"/>
  <c r="AE38" i="6"/>
  <c r="AD38" i="6"/>
  <c r="AC38" i="6"/>
  <c r="AB38" i="6"/>
  <c r="AA38" i="6"/>
  <c r="Z38" i="6"/>
  <c r="Y38" i="6"/>
  <c r="X38" i="6"/>
  <c r="W38" i="6"/>
  <c r="V38" i="6"/>
  <c r="U38" i="6"/>
  <c r="T38" i="6"/>
  <c r="S38" i="6"/>
  <c r="AO36" i="6"/>
  <c r="AN36" i="6"/>
  <c r="AM36" i="6"/>
  <c r="AL36" i="6"/>
  <c r="AK36" i="6"/>
  <c r="AJ36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AO33" i="6"/>
  <c r="AN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AO32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AO29" i="6"/>
  <c r="AN29" i="6"/>
  <c r="AM29" i="6"/>
  <c r="AL29" i="6"/>
  <c r="AK29" i="6"/>
  <c r="AJ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AO28" i="6"/>
  <c r="AN28" i="6"/>
  <c r="AM28" i="6"/>
  <c r="AL28" i="6"/>
  <c r="AK28" i="6"/>
  <c r="AJ28" i="6"/>
  <c r="AI28" i="6"/>
  <c r="AH28" i="6"/>
  <c r="AG28" i="6"/>
  <c r="AF28" i="6"/>
  <c r="AE28" i="6"/>
  <c r="AD28" i="6"/>
  <c r="AC28" i="6"/>
  <c r="AB28" i="6"/>
  <c r="AA28" i="6"/>
  <c r="Z28" i="6"/>
  <c r="Y28" i="6"/>
  <c r="X28" i="6"/>
  <c r="W28" i="6"/>
  <c r="V28" i="6"/>
  <c r="U28" i="6"/>
  <c r="T28" i="6"/>
  <c r="S28" i="6"/>
  <c r="AO27" i="6"/>
  <c r="AN27" i="6"/>
  <c r="AM27" i="6"/>
  <c r="AL27" i="6"/>
  <c r="AK27" i="6"/>
  <c r="AJ27" i="6"/>
  <c r="AI27" i="6"/>
  <c r="AH27" i="6"/>
  <c r="AG27" i="6"/>
  <c r="AF27" i="6"/>
  <c r="AE27" i="6"/>
  <c r="AD27" i="6"/>
  <c r="AC27" i="6"/>
  <c r="AB27" i="6"/>
  <c r="AA27" i="6"/>
  <c r="Z27" i="6"/>
  <c r="Y27" i="6"/>
  <c r="X27" i="6"/>
  <c r="W27" i="6"/>
  <c r="V27" i="6"/>
  <c r="U27" i="6"/>
  <c r="T27" i="6"/>
  <c r="S27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AO24" i="6"/>
  <c r="AN24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AO23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AB23" i="6"/>
  <c r="AA23" i="6"/>
  <c r="Z23" i="6"/>
  <c r="Y23" i="6"/>
  <c r="X23" i="6"/>
  <c r="W23" i="6"/>
  <c r="V23" i="6"/>
  <c r="U23" i="6"/>
  <c r="T23" i="6"/>
  <c r="S23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AO21" i="6"/>
  <c r="AN21" i="6"/>
  <c r="AM21" i="6"/>
  <c r="AL21" i="6"/>
  <c r="AK21" i="6"/>
  <c r="AJ21" i="6"/>
  <c r="AI21" i="6"/>
  <c r="AH21" i="6"/>
  <c r="AG21" i="6"/>
  <c r="AF21" i="6"/>
  <c r="AE21" i="6"/>
  <c r="AD21" i="6"/>
  <c r="AC21" i="6"/>
  <c r="AB21" i="6"/>
  <c r="AA21" i="6"/>
  <c r="Z21" i="6"/>
  <c r="Y21" i="6"/>
  <c r="X21" i="6"/>
  <c r="W21" i="6"/>
  <c r="V21" i="6"/>
  <c r="U21" i="6"/>
  <c r="T21" i="6"/>
  <c r="S21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AO11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AB11" i="6"/>
  <c r="AA11" i="6"/>
  <c r="Z11" i="6"/>
  <c r="Y11" i="6"/>
  <c r="X11" i="6"/>
  <c r="W11" i="6"/>
  <c r="V11" i="6"/>
  <c r="U11" i="6"/>
  <c r="T11" i="6"/>
  <c r="S11" i="6"/>
  <c r="AO9" i="6"/>
  <c r="AN9" i="6"/>
  <c r="AM9" i="6"/>
  <c r="AL9" i="6"/>
  <c r="AK9" i="6"/>
  <c r="AJ9" i="6"/>
  <c r="AI9" i="6"/>
  <c r="AH9" i="6"/>
  <c r="AG9" i="6"/>
  <c r="AF9" i="6"/>
  <c r="AE9" i="6"/>
  <c r="AD9" i="6"/>
  <c r="AC9" i="6"/>
  <c r="AB9" i="6"/>
  <c r="AA9" i="6"/>
  <c r="Z9" i="6"/>
  <c r="Y9" i="6"/>
  <c r="X9" i="6"/>
  <c r="W9" i="6"/>
  <c r="V9" i="6"/>
  <c r="U9" i="6"/>
  <c r="T9" i="6"/>
  <c r="S9" i="6"/>
  <c r="AO8" i="6"/>
  <c r="AN8" i="6"/>
  <c r="AM8" i="6"/>
  <c r="AL8" i="6"/>
  <c r="AK8" i="6"/>
  <c r="AJ8" i="6"/>
  <c r="AI8" i="6"/>
  <c r="AH8" i="6"/>
  <c r="AG8" i="6"/>
  <c r="AF8" i="6"/>
  <c r="AE8" i="6"/>
  <c r="AD8" i="6"/>
  <c r="AC8" i="6"/>
  <c r="AB8" i="6"/>
  <c r="AA8" i="6"/>
  <c r="Z8" i="6"/>
  <c r="Y8" i="6"/>
  <c r="X8" i="6"/>
  <c r="W8" i="6"/>
  <c r="V8" i="6"/>
  <c r="U8" i="6"/>
  <c r="T8" i="6"/>
  <c r="S8" i="6"/>
  <c r="AO6" i="6"/>
  <c r="AN6" i="6"/>
  <c r="AM6" i="6"/>
  <c r="AL6" i="6"/>
  <c r="AK6" i="6"/>
  <c r="AJ6" i="6"/>
  <c r="AI6" i="6"/>
  <c r="AH6" i="6"/>
  <c r="AG6" i="6"/>
  <c r="AF6" i="6"/>
  <c r="AE6" i="6"/>
  <c r="AD6" i="6"/>
  <c r="AC6" i="6"/>
  <c r="AB6" i="6"/>
  <c r="AA6" i="6"/>
  <c r="Z6" i="6"/>
  <c r="Y6" i="6"/>
  <c r="X6" i="6"/>
  <c r="W6" i="6"/>
  <c r="V6" i="6"/>
  <c r="U6" i="6"/>
  <c r="T6" i="6"/>
  <c r="S6" i="6"/>
  <c r="M5" i="6"/>
  <c r="J5" i="6"/>
  <c r="I5" i="6"/>
  <c r="R56" i="6"/>
  <c r="R55" i="6"/>
  <c r="R42" i="6"/>
  <c r="R41" i="6"/>
  <c r="R39" i="6"/>
  <c r="R38" i="6"/>
  <c r="H35" i="6"/>
  <c r="R36" i="6"/>
  <c r="R34" i="6"/>
  <c r="R33" i="6"/>
  <c r="R32" i="6"/>
  <c r="R29" i="6"/>
  <c r="R28" i="6"/>
  <c r="R27" i="6"/>
  <c r="R26" i="6"/>
  <c r="R24" i="6"/>
  <c r="R23" i="6"/>
  <c r="R22" i="6"/>
  <c r="R21" i="6"/>
  <c r="R20" i="6"/>
  <c r="R13" i="6"/>
  <c r="R12" i="6"/>
  <c r="R11" i="6"/>
  <c r="R9" i="6"/>
  <c r="R8" i="6"/>
  <c r="R67" i="6"/>
  <c r="R66" i="6"/>
  <c r="R65" i="6"/>
  <c r="R64" i="6"/>
  <c r="R62" i="6"/>
  <c r="R61" i="6"/>
  <c r="R59" i="6"/>
  <c r="R58" i="6"/>
  <c r="H59" i="6" s="1"/>
  <c r="R54" i="6"/>
  <c r="R52" i="6"/>
  <c r="R51" i="6"/>
  <c r="R50" i="6"/>
  <c r="R49" i="6"/>
  <c r="R48" i="6"/>
  <c r="R47" i="6"/>
  <c r="R45" i="6"/>
  <c r="R17" i="6"/>
  <c r="R16" i="6"/>
  <c r="R15" i="6"/>
  <c r="R14" i="6"/>
  <c r="R6" i="6"/>
  <c r="H5" i="6"/>
  <c r="AD33" i="1"/>
  <c r="Z32" i="1"/>
  <c r="V33" i="1"/>
  <c r="R32" i="1"/>
  <c r="AD34" i="2"/>
  <c r="BI36" i="2"/>
  <c r="BH36" i="2"/>
  <c r="BG36" i="2"/>
  <c r="BF36" i="2"/>
  <c r="BE36" i="2"/>
  <c r="BD36" i="2"/>
  <c r="Y36" i="2" s="1"/>
  <c r="BC36" i="2"/>
  <c r="W36" i="2" s="1"/>
  <c r="BB36" i="2"/>
  <c r="BA36" i="2"/>
  <c r="AZ36" i="2"/>
  <c r="AY36" i="2"/>
  <c r="AX36" i="2"/>
  <c r="AW36" i="2"/>
  <c r="AV36" i="2"/>
  <c r="S36" i="2"/>
  <c r="AU36" i="2"/>
  <c r="AT36" i="2"/>
  <c r="AS36" i="2"/>
  <c r="AR36" i="2"/>
  <c r="P36" i="2" s="1"/>
  <c r="AQ36" i="2"/>
  <c r="AP36" i="2"/>
  <c r="O36" i="2"/>
  <c r="AO36" i="2"/>
  <c r="M36" i="2" s="1"/>
  <c r="AN36" i="2"/>
  <c r="AM36" i="2"/>
  <c r="AL36" i="2"/>
  <c r="L36" i="2" s="1"/>
  <c r="AK36" i="2"/>
  <c r="AJ36" i="2"/>
  <c r="AI36" i="2"/>
  <c r="AH36" i="2"/>
  <c r="I36" i="2" s="1"/>
  <c r="AG36" i="2"/>
  <c r="AF36" i="2"/>
  <c r="AE36" i="2"/>
  <c r="AE35" i="1"/>
  <c r="M35" i="1" s="1"/>
  <c r="AD35" i="1"/>
  <c r="AC35" i="1"/>
  <c r="AB35" i="1"/>
  <c r="L35" i="1" s="1"/>
  <c r="AA35" i="1"/>
  <c r="Z35" i="1"/>
  <c r="Y35" i="1"/>
  <c r="X35" i="1"/>
  <c r="W35" i="1"/>
  <c r="V35" i="1"/>
  <c r="U35" i="1"/>
  <c r="T35" i="1"/>
  <c r="H35" i="1" s="1"/>
  <c r="S35" i="1"/>
  <c r="G35" i="1" s="1"/>
  <c r="R35" i="1"/>
  <c r="Q35" i="1"/>
  <c r="BI8" i="2"/>
  <c r="BH8" i="2"/>
  <c r="BH6" i="2"/>
  <c r="BH41" i="2" s="1"/>
  <c r="AA41" i="2" s="1"/>
  <c r="BG8" i="2"/>
  <c r="Z8" i="2" s="1"/>
  <c r="BF8" i="2"/>
  <c r="BF6" i="2"/>
  <c r="BF23" i="2" s="1"/>
  <c r="BF41" i="2"/>
  <c r="Z41" i="2" s="1"/>
  <c r="BE8" i="2"/>
  <c r="Y8" i="2" s="1"/>
  <c r="BD8" i="2"/>
  <c r="BD6" i="2"/>
  <c r="BD41" i="2" s="1"/>
  <c r="Y41" i="2" s="1"/>
  <c r="BC8" i="2"/>
  <c r="W8" i="2" s="1"/>
  <c r="BB8" i="2"/>
  <c r="BB6" i="2"/>
  <c r="BB41" i="2"/>
  <c r="W41" i="2" s="1"/>
  <c r="BA8" i="2"/>
  <c r="AZ8" i="2"/>
  <c r="V8" i="2" s="1"/>
  <c r="AZ6" i="2"/>
  <c r="AZ27" i="2" s="1"/>
  <c r="V27" i="2" s="1"/>
  <c r="AY8" i="2"/>
  <c r="AX8" i="2"/>
  <c r="U8" i="2" s="1"/>
  <c r="AX6" i="2"/>
  <c r="AX33" i="2" s="1"/>
  <c r="U33" i="2" s="1"/>
  <c r="AW8" i="2"/>
  <c r="AV8" i="2"/>
  <c r="AV6" i="2"/>
  <c r="AV25" i="2" s="1"/>
  <c r="AU8" i="2"/>
  <c r="AT8" i="2"/>
  <c r="AT6" i="2"/>
  <c r="AS8" i="2"/>
  <c r="AR8" i="2"/>
  <c r="P8" i="2" s="1"/>
  <c r="AR6" i="2"/>
  <c r="AR40" i="2" s="1"/>
  <c r="P40" i="2" s="1"/>
  <c r="AQ8" i="2"/>
  <c r="AP8" i="2"/>
  <c r="AP6" i="2"/>
  <c r="AP41" i="2"/>
  <c r="O41" i="2" s="1"/>
  <c r="AO8" i="2"/>
  <c r="AN8" i="2"/>
  <c r="M8" i="2"/>
  <c r="AN6" i="2"/>
  <c r="AN41" i="2" s="1"/>
  <c r="M41" i="2" s="1"/>
  <c r="AM8" i="2"/>
  <c r="AL8" i="2"/>
  <c r="L8" i="2" s="1"/>
  <c r="AL6" i="2"/>
  <c r="AK8" i="2"/>
  <c r="J8" i="2" s="1"/>
  <c r="AJ8" i="2"/>
  <c r="AJ6" i="2"/>
  <c r="AJ9" i="2" s="1"/>
  <c r="J9" i="2" s="1"/>
  <c r="AI8" i="2"/>
  <c r="AH8" i="2"/>
  <c r="AH6" i="2"/>
  <c r="AG8" i="2"/>
  <c r="H8" i="2" s="1"/>
  <c r="AF8" i="2"/>
  <c r="AF6" i="2"/>
  <c r="AD36" i="2"/>
  <c r="AD28" i="2"/>
  <c r="F28" i="2" s="1"/>
  <c r="AD22" i="2"/>
  <c r="F22" i="2" s="1"/>
  <c r="AD18" i="2"/>
  <c r="F18" i="2" s="1"/>
  <c r="AD9" i="2"/>
  <c r="F9" i="2" s="1"/>
  <c r="AE8" i="2"/>
  <c r="AD8" i="2"/>
  <c r="AD6" i="2"/>
  <c r="AD41" i="2"/>
  <c r="F41" i="2" s="1"/>
  <c r="AD8" i="1"/>
  <c r="M8" i="1" s="1"/>
  <c r="AD7" i="1"/>
  <c r="AD5" i="1"/>
  <c r="AD40" i="1" s="1"/>
  <c r="M40" i="1" s="1"/>
  <c r="AB8" i="1"/>
  <c r="L8" i="1" s="1"/>
  <c r="AB7" i="1"/>
  <c r="AB5" i="1"/>
  <c r="AB40" i="1" s="1"/>
  <c r="L40" i="1" s="1"/>
  <c r="Z8" i="1"/>
  <c r="K8" i="1"/>
  <c r="Z7" i="1"/>
  <c r="Z5" i="1"/>
  <c r="Z39" i="1" s="1"/>
  <c r="K39" i="1" s="1"/>
  <c r="X8" i="1"/>
  <c r="J8" i="1" s="1"/>
  <c r="X7" i="1"/>
  <c r="X5" i="1"/>
  <c r="X40" i="1" s="1"/>
  <c r="J40" i="1" s="1"/>
  <c r="V8" i="1"/>
  <c r="I8" i="1"/>
  <c r="V7" i="1"/>
  <c r="V5" i="1"/>
  <c r="V32" i="1" s="1"/>
  <c r="I32" i="1" s="1"/>
  <c r="T8" i="1"/>
  <c r="H8" i="1"/>
  <c r="T7" i="1"/>
  <c r="T5" i="1"/>
  <c r="T33" i="1" s="1"/>
  <c r="R8" i="1"/>
  <c r="G8" i="1" s="1"/>
  <c r="R7" i="1"/>
  <c r="G7" i="1" s="1"/>
  <c r="R5" i="1"/>
  <c r="R40" i="1" s="1"/>
  <c r="G40" i="1" s="1"/>
  <c r="P35" i="1"/>
  <c r="F35" i="1" s="1"/>
  <c r="P8" i="1"/>
  <c r="F8" i="1" s="1"/>
  <c r="AE7" i="1"/>
  <c r="AC7" i="1"/>
  <c r="AA7" i="1"/>
  <c r="K7" i="1" s="1"/>
  <c r="Y7" i="1"/>
  <c r="W7" i="1"/>
  <c r="U7" i="1"/>
  <c r="Q7" i="1"/>
  <c r="F7" i="1" s="1"/>
  <c r="P7" i="1"/>
  <c r="P5" i="1"/>
  <c r="G59" i="5"/>
  <c r="F59" i="5"/>
  <c r="G58" i="5"/>
  <c r="F58" i="5"/>
  <c r="K58" i="5" s="1"/>
  <c r="G57" i="5"/>
  <c r="F57" i="5"/>
  <c r="H57" i="5" s="1"/>
  <c r="G56" i="5"/>
  <c r="F56" i="5"/>
  <c r="M55" i="5"/>
  <c r="I55" i="5"/>
  <c r="G55" i="5"/>
  <c r="F55" i="5"/>
  <c r="P55" i="5"/>
  <c r="G54" i="5"/>
  <c r="F54" i="5"/>
  <c r="N53" i="5"/>
  <c r="G53" i="5"/>
  <c r="F53" i="5"/>
  <c r="P53" i="5" s="1"/>
  <c r="O53" i="5"/>
  <c r="K53" i="5"/>
  <c r="G52" i="5"/>
  <c r="F52" i="5"/>
  <c r="G51" i="5"/>
  <c r="F51" i="5"/>
  <c r="H50" i="5"/>
  <c r="G50" i="5"/>
  <c r="F50" i="5"/>
  <c r="N50" i="5" s="1"/>
  <c r="I50" i="5"/>
  <c r="G48" i="5"/>
  <c r="F48" i="5"/>
  <c r="O48" i="5" s="1"/>
  <c r="P47" i="5"/>
  <c r="G47" i="5"/>
  <c r="F47" i="5"/>
  <c r="O47" i="5" s="1"/>
  <c r="G46" i="5"/>
  <c r="F46" i="5"/>
  <c r="G45" i="5"/>
  <c r="F45" i="5"/>
  <c r="G44" i="5"/>
  <c r="F44" i="5"/>
  <c r="N44" i="5" s="1"/>
  <c r="G42" i="5"/>
  <c r="F42" i="5"/>
  <c r="N42" i="5" s="1"/>
  <c r="G41" i="5"/>
  <c r="F41" i="5"/>
  <c r="G40" i="5"/>
  <c r="F40" i="5"/>
  <c r="G39" i="5"/>
  <c r="F39" i="5"/>
  <c r="G38" i="5"/>
  <c r="F38" i="5"/>
  <c r="G36" i="5"/>
  <c r="F36" i="5"/>
  <c r="G35" i="5"/>
  <c r="F35" i="5"/>
  <c r="G34" i="5"/>
  <c r="F34" i="5"/>
  <c r="M34" i="5" s="1"/>
  <c r="G33" i="5"/>
  <c r="F33" i="5"/>
  <c r="G32" i="5"/>
  <c r="F32" i="5"/>
  <c r="G30" i="5"/>
  <c r="F30" i="5"/>
  <c r="N30" i="5" s="1"/>
  <c r="G29" i="5"/>
  <c r="F29" i="5"/>
  <c r="K29" i="5"/>
  <c r="G28" i="5"/>
  <c r="F28" i="5"/>
  <c r="G27" i="5"/>
  <c r="F27" i="5"/>
  <c r="G26" i="5"/>
  <c r="F26" i="5"/>
  <c r="G24" i="5"/>
  <c r="F24" i="5"/>
  <c r="G23" i="5"/>
  <c r="F23" i="5"/>
  <c r="O22" i="5"/>
  <c r="K22" i="5"/>
  <c r="G22" i="5"/>
  <c r="F22" i="5"/>
  <c r="I22" i="5"/>
  <c r="J22" i="5"/>
  <c r="G21" i="5"/>
  <c r="F21" i="5"/>
  <c r="J21" i="5"/>
  <c r="G20" i="5"/>
  <c r="F20" i="5"/>
  <c r="N20" i="5" s="1"/>
  <c r="G18" i="5"/>
  <c r="F18" i="5"/>
  <c r="G17" i="5"/>
  <c r="F17" i="5"/>
  <c r="G16" i="5"/>
  <c r="F16" i="5"/>
  <c r="I16" i="5"/>
  <c r="G15" i="5"/>
  <c r="F15" i="5"/>
  <c r="G14" i="5"/>
  <c r="F14" i="5"/>
  <c r="G12" i="5"/>
  <c r="F12" i="5"/>
  <c r="G11" i="5"/>
  <c r="F11" i="5"/>
  <c r="G10" i="5"/>
  <c r="F10" i="5"/>
  <c r="G9" i="5"/>
  <c r="F9" i="5"/>
  <c r="G8" i="5"/>
  <c r="F8" i="5"/>
  <c r="AA26" i="4"/>
  <c r="Z26" i="4"/>
  <c r="Y26" i="4"/>
  <c r="W26" i="4"/>
  <c r="V26" i="4"/>
  <c r="U26" i="4"/>
  <c r="S26" i="4"/>
  <c r="Q26" i="4"/>
  <c r="P26" i="4"/>
  <c r="O26" i="4"/>
  <c r="M26" i="4"/>
  <c r="L26" i="4"/>
  <c r="J26" i="4"/>
  <c r="I26" i="4"/>
  <c r="H26" i="4"/>
  <c r="F26" i="4"/>
  <c r="AA25" i="4"/>
  <c r="Z25" i="4"/>
  <c r="Y25" i="4"/>
  <c r="W25" i="4"/>
  <c r="V25" i="4"/>
  <c r="U25" i="4"/>
  <c r="S25" i="4"/>
  <c r="Q25" i="4"/>
  <c r="P25" i="4"/>
  <c r="O25" i="4"/>
  <c r="M25" i="4"/>
  <c r="L25" i="4"/>
  <c r="J25" i="4"/>
  <c r="I25" i="4"/>
  <c r="H25" i="4"/>
  <c r="F25" i="4"/>
  <c r="AA24" i="4"/>
  <c r="Z24" i="4"/>
  <c r="Y24" i="4"/>
  <c r="W24" i="4"/>
  <c r="V24" i="4"/>
  <c r="U24" i="4"/>
  <c r="S24" i="4"/>
  <c r="Q24" i="4"/>
  <c r="P24" i="4"/>
  <c r="O24" i="4"/>
  <c r="M24" i="4"/>
  <c r="L24" i="4"/>
  <c r="J24" i="4"/>
  <c r="I24" i="4"/>
  <c r="H24" i="4"/>
  <c r="F24" i="4"/>
  <c r="AA22" i="4"/>
  <c r="Z22" i="4"/>
  <c r="Y22" i="4"/>
  <c r="W22" i="4"/>
  <c r="V22" i="4"/>
  <c r="U22" i="4"/>
  <c r="S22" i="4"/>
  <c r="Q22" i="4"/>
  <c r="P22" i="4"/>
  <c r="O22" i="4"/>
  <c r="M22" i="4"/>
  <c r="L22" i="4"/>
  <c r="J22" i="4"/>
  <c r="I22" i="4"/>
  <c r="H22" i="4"/>
  <c r="F22" i="4"/>
  <c r="AA21" i="4"/>
  <c r="Z21" i="4"/>
  <c r="Y21" i="4"/>
  <c r="W21" i="4"/>
  <c r="V21" i="4"/>
  <c r="U21" i="4"/>
  <c r="S21" i="4"/>
  <c r="Q21" i="4"/>
  <c r="P21" i="4"/>
  <c r="O21" i="4"/>
  <c r="M21" i="4"/>
  <c r="L21" i="4"/>
  <c r="J21" i="4"/>
  <c r="I21" i="4"/>
  <c r="H21" i="4"/>
  <c r="F21" i="4"/>
  <c r="AA20" i="4"/>
  <c r="Z20" i="4"/>
  <c r="Y20" i="4"/>
  <c r="W20" i="4"/>
  <c r="V20" i="4"/>
  <c r="U20" i="4"/>
  <c r="S20" i="4"/>
  <c r="Q20" i="4"/>
  <c r="P20" i="4"/>
  <c r="O20" i="4"/>
  <c r="M20" i="4"/>
  <c r="L20" i="4"/>
  <c r="J20" i="4"/>
  <c r="I20" i="4"/>
  <c r="H20" i="4"/>
  <c r="F20" i="4"/>
  <c r="AA18" i="4"/>
  <c r="Z18" i="4"/>
  <c r="Y18" i="4"/>
  <c r="W18" i="4"/>
  <c r="V18" i="4"/>
  <c r="U18" i="4"/>
  <c r="S18" i="4"/>
  <c r="Q18" i="4"/>
  <c r="P18" i="4"/>
  <c r="O18" i="4"/>
  <c r="M18" i="4"/>
  <c r="L18" i="4"/>
  <c r="J18" i="4"/>
  <c r="I18" i="4"/>
  <c r="H18" i="4"/>
  <c r="F18" i="4"/>
  <c r="AA17" i="4"/>
  <c r="Z17" i="4"/>
  <c r="Y17" i="4"/>
  <c r="W17" i="4"/>
  <c r="V17" i="4"/>
  <c r="U17" i="4"/>
  <c r="S17" i="4"/>
  <c r="Q17" i="4"/>
  <c r="P17" i="4"/>
  <c r="O17" i="4"/>
  <c r="M17" i="4"/>
  <c r="L17" i="4"/>
  <c r="J17" i="4"/>
  <c r="I17" i="4"/>
  <c r="H17" i="4"/>
  <c r="F17" i="4"/>
  <c r="AA16" i="4"/>
  <c r="Z16" i="4"/>
  <c r="Y16" i="4"/>
  <c r="W16" i="4"/>
  <c r="V16" i="4"/>
  <c r="U16" i="4"/>
  <c r="S16" i="4"/>
  <c r="Q16" i="4"/>
  <c r="P16" i="4"/>
  <c r="O16" i="4"/>
  <c r="M16" i="4"/>
  <c r="L16" i="4"/>
  <c r="J16" i="4"/>
  <c r="I16" i="4"/>
  <c r="H16" i="4"/>
  <c r="F16" i="4"/>
  <c r="AA14" i="4"/>
  <c r="Z14" i="4"/>
  <c r="Y14" i="4"/>
  <c r="W14" i="4"/>
  <c r="V14" i="4"/>
  <c r="U14" i="4"/>
  <c r="S14" i="4"/>
  <c r="Q14" i="4"/>
  <c r="P14" i="4"/>
  <c r="O14" i="4"/>
  <c r="M14" i="4"/>
  <c r="L14" i="4"/>
  <c r="J14" i="4"/>
  <c r="I14" i="4"/>
  <c r="H14" i="4"/>
  <c r="F14" i="4"/>
  <c r="AA13" i="4"/>
  <c r="Z13" i="4"/>
  <c r="Y13" i="4"/>
  <c r="W13" i="4"/>
  <c r="V13" i="4"/>
  <c r="U13" i="4"/>
  <c r="S13" i="4"/>
  <c r="Q13" i="4"/>
  <c r="P13" i="4"/>
  <c r="O13" i="4"/>
  <c r="M13" i="4"/>
  <c r="L13" i="4"/>
  <c r="J13" i="4"/>
  <c r="I13" i="4"/>
  <c r="H13" i="4"/>
  <c r="F13" i="4"/>
  <c r="AA12" i="4"/>
  <c r="Z12" i="4"/>
  <c r="Y12" i="4"/>
  <c r="W12" i="4"/>
  <c r="V12" i="4"/>
  <c r="U12" i="4"/>
  <c r="S12" i="4"/>
  <c r="Q12" i="4"/>
  <c r="P12" i="4"/>
  <c r="O12" i="4"/>
  <c r="M12" i="4"/>
  <c r="L12" i="4"/>
  <c r="J12" i="4"/>
  <c r="I12" i="4"/>
  <c r="H12" i="4"/>
  <c r="F12" i="4"/>
  <c r="AA10" i="4"/>
  <c r="Z10" i="4"/>
  <c r="Y10" i="4"/>
  <c r="W10" i="4"/>
  <c r="V10" i="4"/>
  <c r="U10" i="4"/>
  <c r="S10" i="4"/>
  <c r="Q10" i="4"/>
  <c r="P10" i="4"/>
  <c r="O10" i="4"/>
  <c r="M10" i="4"/>
  <c r="L10" i="4"/>
  <c r="J10" i="4"/>
  <c r="I10" i="4"/>
  <c r="H10" i="4"/>
  <c r="F10" i="4"/>
  <c r="AA9" i="4"/>
  <c r="Z9" i="4"/>
  <c r="Y9" i="4"/>
  <c r="W9" i="4"/>
  <c r="V9" i="4"/>
  <c r="U9" i="4"/>
  <c r="S9" i="4"/>
  <c r="Q9" i="4"/>
  <c r="P9" i="4"/>
  <c r="O9" i="4"/>
  <c r="M9" i="4"/>
  <c r="L9" i="4"/>
  <c r="J9" i="4"/>
  <c r="I9" i="4"/>
  <c r="H9" i="4"/>
  <c r="F9" i="4"/>
  <c r="AA8" i="4"/>
  <c r="Z8" i="4"/>
  <c r="Y8" i="4"/>
  <c r="W8" i="4"/>
  <c r="V8" i="4"/>
  <c r="U8" i="4"/>
  <c r="S8" i="4"/>
  <c r="Q8" i="4"/>
  <c r="P8" i="4"/>
  <c r="O8" i="4"/>
  <c r="M8" i="4"/>
  <c r="L8" i="4"/>
  <c r="J8" i="4"/>
  <c r="I8" i="4"/>
  <c r="H8" i="4"/>
  <c r="F8" i="4"/>
  <c r="L26" i="3"/>
  <c r="K26" i="3"/>
  <c r="J26" i="3"/>
  <c r="I26" i="3"/>
  <c r="H26" i="3"/>
  <c r="G26" i="3"/>
  <c r="F26" i="3"/>
  <c r="E26" i="3"/>
  <c r="L25" i="3"/>
  <c r="K25" i="3"/>
  <c r="J25" i="3"/>
  <c r="I25" i="3"/>
  <c r="H25" i="3"/>
  <c r="G25" i="3"/>
  <c r="F25" i="3"/>
  <c r="E25" i="3"/>
  <c r="L24" i="3"/>
  <c r="K24" i="3"/>
  <c r="J24" i="3"/>
  <c r="I24" i="3"/>
  <c r="H24" i="3"/>
  <c r="G24" i="3"/>
  <c r="F24" i="3"/>
  <c r="E24" i="3"/>
  <c r="L22" i="3"/>
  <c r="K22" i="3"/>
  <c r="J22" i="3"/>
  <c r="I22" i="3"/>
  <c r="H22" i="3"/>
  <c r="G22" i="3"/>
  <c r="F22" i="3"/>
  <c r="E22" i="3"/>
  <c r="L21" i="3"/>
  <c r="K21" i="3"/>
  <c r="J21" i="3"/>
  <c r="I21" i="3"/>
  <c r="H21" i="3"/>
  <c r="G21" i="3"/>
  <c r="F21" i="3"/>
  <c r="E21" i="3"/>
  <c r="L20" i="3"/>
  <c r="K20" i="3"/>
  <c r="J20" i="3"/>
  <c r="I20" i="3"/>
  <c r="H20" i="3"/>
  <c r="G20" i="3"/>
  <c r="F20" i="3"/>
  <c r="E20" i="3"/>
  <c r="L18" i="3"/>
  <c r="K18" i="3"/>
  <c r="J18" i="3"/>
  <c r="I18" i="3"/>
  <c r="H18" i="3"/>
  <c r="G18" i="3"/>
  <c r="F18" i="3"/>
  <c r="E18" i="3"/>
  <c r="L17" i="3"/>
  <c r="K17" i="3"/>
  <c r="J17" i="3"/>
  <c r="I17" i="3"/>
  <c r="H17" i="3"/>
  <c r="G17" i="3"/>
  <c r="F17" i="3"/>
  <c r="E17" i="3"/>
  <c r="L16" i="3"/>
  <c r="K16" i="3"/>
  <c r="J16" i="3"/>
  <c r="I16" i="3"/>
  <c r="H16" i="3"/>
  <c r="G16" i="3"/>
  <c r="F16" i="3"/>
  <c r="E16" i="3"/>
  <c r="L14" i="3"/>
  <c r="K14" i="3"/>
  <c r="J14" i="3"/>
  <c r="I14" i="3"/>
  <c r="H14" i="3"/>
  <c r="G14" i="3"/>
  <c r="F14" i="3"/>
  <c r="E14" i="3"/>
  <c r="L13" i="3"/>
  <c r="K13" i="3"/>
  <c r="J13" i="3"/>
  <c r="I13" i="3"/>
  <c r="H13" i="3"/>
  <c r="G13" i="3"/>
  <c r="F13" i="3"/>
  <c r="E13" i="3"/>
  <c r="L12" i="3"/>
  <c r="K12" i="3"/>
  <c r="J12" i="3"/>
  <c r="I12" i="3"/>
  <c r="H12" i="3"/>
  <c r="G12" i="3"/>
  <c r="F12" i="3"/>
  <c r="E12" i="3"/>
  <c r="L10" i="3"/>
  <c r="K10" i="3"/>
  <c r="J10" i="3"/>
  <c r="I10" i="3"/>
  <c r="H10" i="3"/>
  <c r="G10" i="3"/>
  <c r="F10" i="3"/>
  <c r="E10" i="3"/>
  <c r="L9" i="3"/>
  <c r="K9" i="3"/>
  <c r="J9" i="3"/>
  <c r="I9" i="3"/>
  <c r="H9" i="3"/>
  <c r="G9" i="3"/>
  <c r="F9" i="3"/>
  <c r="E9" i="3"/>
  <c r="L8" i="3"/>
  <c r="K8" i="3"/>
  <c r="J8" i="3"/>
  <c r="I8" i="3"/>
  <c r="H8" i="3"/>
  <c r="G8" i="3"/>
  <c r="F8" i="3"/>
  <c r="E8" i="3"/>
  <c r="F36" i="2"/>
  <c r="F34" i="2"/>
  <c r="F8" i="2"/>
  <c r="K35" i="1"/>
  <c r="J35" i="1"/>
  <c r="L5" i="1"/>
  <c r="J5" i="1"/>
  <c r="H5" i="1"/>
  <c r="I33" i="5"/>
  <c r="H20" i="5"/>
  <c r="H48" i="5"/>
  <c r="K33" i="5"/>
  <c r="K42" i="5"/>
  <c r="I48" i="5"/>
  <c r="H16" i="5"/>
  <c r="J20" i="5"/>
  <c r="H35" i="5"/>
  <c r="J48" i="5"/>
  <c r="P23" i="5"/>
  <c r="N48" i="5"/>
  <c r="N57" i="5"/>
  <c r="I47" i="5"/>
  <c r="I56" i="5"/>
  <c r="O57" i="5"/>
  <c r="O16" i="5"/>
  <c r="M22" i="5"/>
  <c r="J28" i="5"/>
  <c r="M32" i="5"/>
  <c r="J47" i="5"/>
  <c r="H53" i="5"/>
  <c r="J56" i="5"/>
  <c r="N33" i="5"/>
  <c r="J16" i="5"/>
  <c r="O33" i="5"/>
  <c r="M48" i="5"/>
  <c r="O20" i="5"/>
  <c r="M26" i="5"/>
  <c r="H47" i="5"/>
  <c r="N26" i="5"/>
  <c r="I28" i="5"/>
  <c r="P29" i="5"/>
  <c r="P48" i="5"/>
  <c r="J9" i="5"/>
  <c r="N22" i="5"/>
  <c r="K28" i="5"/>
  <c r="K47" i="5"/>
  <c r="I53" i="5"/>
  <c r="K48" i="5"/>
  <c r="H23" i="5"/>
  <c r="K57" i="5"/>
  <c r="J44" i="5"/>
  <c r="M47" i="5"/>
  <c r="J53" i="5"/>
  <c r="O18" i="5"/>
  <c r="I18" i="5"/>
  <c r="J30" i="5"/>
  <c r="N46" i="5"/>
  <c r="I46" i="5"/>
  <c r="H46" i="5"/>
  <c r="I51" i="5"/>
  <c r="H51" i="5"/>
  <c r="O52" i="5"/>
  <c r="I52" i="5"/>
  <c r="M52" i="5"/>
  <c r="P52" i="5"/>
  <c r="H52" i="5"/>
  <c r="K52" i="5"/>
  <c r="N52" i="5"/>
  <c r="K18" i="5"/>
  <c r="M41" i="5"/>
  <c r="K26" i="5"/>
  <c r="O26" i="5"/>
  <c r="M39" i="5"/>
  <c r="H42" i="5"/>
  <c r="J42" i="5"/>
  <c r="M42" i="5"/>
  <c r="P42" i="5"/>
  <c r="N58" i="5"/>
  <c r="H58" i="5"/>
  <c r="M58" i="5"/>
  <c r="O58" i="5"/>
  <c r="N51" i="5"/>
  <c r="N41" i="5"/>
  <c r="O42" i="5"/>
  <c r="I42" i="5"/>
  <c r="M8" i="5"/>
  <c r="N8" i="5"/>
  <c r="P18" i="5"/>
  <c r="I29" i="5"/>
  <c r="M29" i="5"/>
  <c r="O29" i="5"/>
  <c r="J29" i="5"/>
  <c r="N29" i="5"/>
  <c r="H29" i="5"/>
  <c r="K30" i="5"/>
  <c r="M36" i="5"/>
  <c r="N36" i="5"/>
  <c r="J46" i="5"/>
  <c r="K56" i="5"/>
  <c r="P58" i="5"/>
  <c r="K12" i="5"/>
  <c r="H41" i="5"/>
  <c r="J18" i="5"/>
  <c r="J52" i="5"/>
  <c r="N15" i="5"/>
  <c r="K15" i="5"/>
  <c r="M15" i="5"/>
  <c r="N18" i="5"/>
  <c r="H21" i="5"/>
  <c r="M21" i="5"/>
  <c r="J26" i="5"/>
  <c r="P28" i="5"/>
  <c r="J35" i="5"/>
  <c r="M35" i="5"/>
  <c r="O35" i="5"/>
  <c r="P36" i="5"/>
  <c r="K44" i="5"/>
  <c r="M44" i="5"/>
  <c r="J58" i="5"/>
  <c r="K50" i="5"/>
  <c r="P50" i="5"/>
  <c r="BH34" i="2"/>
  <c r="BH14" i="2"/>
  <c r="AA14" i="2" s="1"/>
  <c r="BH23" i="2"/>
  <c r="AA23" i="2" s="1"/>
  <c r="BH33" i="2"/>
  <c r="AA33" i="2"/>
  <c r="BH15" i="2"/>
  <c r="BH16" i="2"/>
  <c r="AA16" i="2"/>
  <c r="BH26" i="2"/>
  <c r="AA26" i="2" s="1"/>
  <c r="BH17" i="2"/>
  <c r="BH27" i="2"/>
  <c r="BH9" i="2"/>
  <c r="BH18" i="2"/>
  <c r="AA18" i="2" s="1"/>
  <c r="BH28" i="2"/>
  <c r="AA28" i="2" s="1"/>
  <c r="BH38" i="2"/>
  <c r="AA6" i="2"/>
  <c r="BH11" i="2"/>
  <c r="AA11" i="2" s="1"/>
  <c r="BH19" i="2"/>
  <c r="BH29" i="2"/>
  <c r="AA29" i="2" s="1"/>
  <c r="BH39" i="2"/>
  <c r="BH12" i="2"/>
  <c r="BH20" i="2"/>
  <c r="AA20" i="2" s="1"/>
  <c r="BH30" i="2"/>
  <c r="BH40" i="2"/>
  <c r="BH25" i="2"/>
  <c r="AA25" i="2"/>
  <c r="BH13" i="2"/>
  <c r="AA13" i="2" s="1"/>
  <c r="BH22" i="2"/>
  <c r="AA22" i="2"/>
  <c r="BH31" i="2"/>
  <c r="AA31" i="2" s="1"/>
  <c r="BF9" i="2"/>
  <c r="BF14" i="2"/>
  <c r="BF33" i="2"/>
  <c r="Z33" i="2" s="1"/>
  <c r="BF34" i="2"/>
  <c r="BF16" i="2"/>
  <c r="Z16" i="2" s="1"/>
  <c r="BF26" i="2"/>
  <c r="Z26" i="2" s="1"/>
  <c r="BF15" i="2"/>
  <c r="Z15" i="2" s="1"/>
  <c r="BF25" i="2"/>
  <c r="BF17" i="2"/>
  <c r="Z17" i="2" s="1"/>
  <c r="BF27" i="2"/>
  <c r="Z27" i="2" s="1"/>
  <c r="BF38" i="2"/>
  <c r="Z38" i="2" s="1"/>
  <c r="BF11" i="2"/>
  <c r="BF19" i="2"/>
  <c r="Z19" i="2" s="1"/>
  <c r="BF29" i="2"/>
  <c r="Z29" i="2" s="1"/>
  <c r="BF39" i="2"/>
  <c r="Z39" i="2" s="1"/>
  <c r="BF12" i="2"/>
  <c r="BF20" i="2"/>
  <c r="BF40" i="2"/>
  <c r="BF18" i="2"/>
  <c r="Z18" i="2" s="1"/>
  <c r="BF13" i="2"/>
  <c r="Z13" i="2" s="1"/>
  <c r="BF22" i="2"/>
  <c r="Z22" i="2" s="1"/>
  <c r="BF31" i="2"/>
  <c r="Z31" i="2"/>
  <c r="BD14" i="2"/>
  <c r="Y14" i="2" s="1"/>
  <c r="BD23" i="2"/>
  <c r="Y23" i="2"/>
  <c r="BD33" i="2"/>
  <c r="Y33" i="2" s="1"/>
  <c r="BD34" i="2"/>
  <c r="Y34" i="2"/>
  <c r="BD16" i="2"/>
  <c r="Y16" i="2" s="1"/>
  <c r="BD26" i="2"/>
  <c r="Y26" i="2" s="1"/>
  <c r="BD25" i="2"/>
  <c r="Y25" i="2"/>
  <c r="BD17" i="2"/>
  <c r="Y17" i="2" s="1"/>
  <c r="BD27" i="2"/>
  <c r="Y27" i="2" s="1"/>
  <c r="BD9" i="2"/>
  <c r="Y9" i="2"/>
  <c r="BD18" i="2"/>
  <c r="Y18" i="2" s="1"/>
  <c r="BD28" i="2"/>
  <c r="Y28" i="2" s="1"/>
  <c r="BD38" i="2"/>
  <c r="Y38" i="2" s="1"/>
  <c r="BD15" i="2"/>
  <c r="Y15" i="2" s="1"/>
  <c r="BD11" i="2"/>
  <c r="Y11" i="2" s="1"/>
  <c r="BD19" i="2"/>
  <c r="Y19" i="2" s="1"/>
  <c r="BD29" i="2"/>
  <c r="BD39" i="2"/>
  <c r="Y39" i="2" s="1"/>
  <c r="BD12" i="2"/>
  <c r="Y12" i="2" s="1"/>
  <c r="BD20" i="2"/>
  <c r="Y20" i="2" s="1"/>
  <c r="BD30" i="2"/>
  <c r="Y30" i="2" s="1"/>
  <c r="BD40" i="2"/>
  <c r="Y40" i="2" s="1"/>
  <c r="Y6" i="2"/>
  <c r="BD13" i="2"/>
  <c r="Y13" i="2" s="1"/>
  <c r="BD22" i="2"/>
  <c r="Y22" i="2" s="1"/>
  <c r="BD31" i="2"/>
  <c r="Y31" i="2" s="1"/>
  <c r="BB34" i="2"/>
  <c r="W34" i="2"/>
  <c r="W6" i="2"/>
  <c r="BB14" i="2"/>
  <c r="W14" i="2" s="1"/>
  <c r="BB23" i="2"/>
  <c r="W23" i="2"/>
  <c r="BB33" i="2"/>
  <c r="W33" i="2" s="1"/>
  <c r="BB26" i="2"/>
  <c r="BB17" i="2"/>
  <c r="W17" i="2"/>
  <c r="BB27" i="2"/>
  <c r="W27" i="2" s="1"/>
  <c r="BB16" i="2"/>
  <c r="BB9" i="2"/>
  <c r="W9" i="2" s="1"/>
  <c r="BB18" i="2"/>
  <c r="W18" i="2" s="1"/>
  <c r="BB28" i="2"/>
  <c r="BB38" i="2"/>
  <c r="W38" i="2"/>
  <c r="BB15" i="2"/>
  <c r="BB11" i="2"/>
  <c r="BB19" i="2"/>
  <c r="W19" i="2"/>
  <c r="BB29" i="2"/>
  <c r="W29" i="2" s="1"/>
  <c r="BB39" i="2"/>
  <c r="BB25" i="2"/>
  <c r="BB12" i="2"/>
  <c r="W12" i="2" s="1"/>
  <c r="BB20" i="2"/>
  <c r="W20" i="2" s="1"/>
  <c r="BB30" i="2"/>
  <c r="W30" i="2" s="1"/>
  <c r="BB40" i="2"/>
  <c r="W40" i="2" s="1"/>
  <c r="BB13" i="2"/>
  <c r="W13" i="2"/>
  <c r="BB22" i="2"/>
  <c r="W22" i="2" s="1"/>
  <c r="BB31" i="2"/>
  <c r="W31" i="2"/>
  <c r="AZ15" i="2"/>
  <c r="V15" i="2" s="1"/>
  <c r="AZ34" i="2"/>
  <c r="V34" i="2" s="1"/>
  <c r="AZ9" i="2"/>
  <c r="V9" i="2" s="1"/>
  <c r="AZ18" i="2"/>
  <c r="V18" i="2" s="1"/>
  <c r="AZ38" i="2"/>
  <c r="AZ11" i="2"/>
  <c r="V11" i="2" s="1"/>
  <c r="AZ19" i="2"/>
  <c r="V19" i="2" s="1"/>
  <c r="AZ29" i="2"/>
  <c r="V29" i="2" s="1"/>
  <c r="AZ39" i="2"/>
  <c r="V39" i="2" s="1"/>
  <c r="AZ12" i="2"/>
  <c r="V12" i="2" s="1"/>
  <c r="AZ20" i="2"/>
  <c r="V20" i="2"/>
  <c r="AZ40" i="2"/>
  <c r="V40" i="2" s="1"/>
  <c r="AZ13" i="2"/>
  <c r="V13" i="2" s="1"/>
  <c r="AZ31" i="2"/>
  <c r="AX15" i="2"/>
  <c r="U15" i="2" s="1"/>
  <c r="AX25" i="2"/>
  <c r="U25" i="2"/>
  <c r="AX34" i="2"/>
  <c r="U34" i="2" s="1"/>
  <c r="AX16" i="2"/>
  <c r="AX26" i="2"/>
  <c r="AX17" i="2"/>
  <c r="U17" i="2" s="1"/>
  <c r="AX27" i="2"/>
  <c r="U27" i="2" s="1"/>
  <c r="AX9" i="2"/>
  <c r="U9" i="2"/>
  <c r="AX18" i="2"/>
  <c r="AX28" i="2"/>
  <c r="AX38" i="2"/>
  <c r="AX11" i="2"/>
  <c r="U11" i="2" s="1"/>
  <c r="AX19" i="2"/>
  <c r="AX29" i="2"/>
  <c r="AX39" i="2"/>
  <c r="U6" i="2"/>
  <c r="AX12" i="2"/>
  <c r="AX20" i="2"/>
  <c r="AX30" i="2"/>
  <c r="AX40" i="2"/>
  <c r="U40" i="2" s="1"/>
  <c r="AX13" i="2"/>
  <c r="U13" i="2" s="1"/>
  <c r="AX22" i="2"/>
  <c r="U22" i="2"/>
  <c r="AX31" i="2"/>
  <c r="U31" i="2" s="1"/>
  <c r="S25" i="2"/>
  <c r="AV26" i="2"/>
  <c r="S26" i="2" s="1"/>
  <c r="AV39" i="2"/>
  <c r="S39" i="2" s="1"/>
  <c r="AT23" i="2"/>
  <c r="Q23" i="2" s="1"/>
  <c r="AT33" i="2"/>
  <c r="Q33" i="2" s="1"/>
  <c r="AT16" i="2"/>
  <c r="Q16" i="2" s="1"/>
  <c r="AT17" i="2"/>
  <c r="AT27" i="2"/>
  <c r="AT34" i="2"/>
  <c r="Q34" i="2"/>
  <c r="AT9" i="2"/>
  <c r="Q9" i="2" s="1"/>
  <c r="AT18" i="2"/>
  <c r="Q18" i="2"/>
  <c r="AT28" i="2"/>
  <c r="Q28" i="2" s="1"/>
  <c r="AT38" i="2"/>
  <c r="Q38" i="2" s="1"/>
  <c r="AT11" i="2"/>
  <c r="AT19" i="2"/>
  <c r="AT29" i="2"/>
  <c r="AT39" i="2"/>
  <c r="Q39" i="2" s="1"/>
  <c r="AT15" i="2"/>
  <c r="Q15" i="2" s="1"/>
  <c r="AT12" i="2"/>
  <c r="Q12" i="2" s="1"/>
  <c r="AT20" i="2"/>
  <c r="Q20" i="2" s="1"/>
  <c r="AT30" i="2"/>
  <c r="Q30" i="2" s="1"/>
  <c r="AT40" i="2"/>
  <c r="Q40" i="2" s="1"/>
  <c r="AT25" i="2"/>
  <c r="Q25" i="2" s="1"/>
  <c r="Q6" i="2"/>
  <c r="AT13" i="2"/>
  <c r="Q13" i="2"/>
  <c r="AT22" i="2"/>
  <c r="Q22" i="2" s="1"/>
  <c r="AT31" i="2"/>
  <c r="Q31" i="2"/>
  <c r="AR13" i="2"/>
  <c r="P13" i="2" s="1"/>
  <c r="AR22" i="2"/>
  <c r="AR31" i="2"/>
  <c r="P31" i="2" s="1"/>
  <c r="AR41" i="2"/>
  <c r="P41" i="2" s="1"/>
  <c r="P6" i="2"/>
  <c r="AR14" i="2"/>
  <c r="AR23" i="2"/>
  <c r="P23" i="2" s="1"/>
  <c r="AR33" i="2"/>
  <c r="P33" i="2" s="1"/>
  <c r="AR34" i="2"/>
  <c r="P34" i="2" s="1"/>
  <c r="AR16" i="2"/>
  <c r="P16" i="2" s="1"/>
  <c r="AR25" i="2"/>
  <c r="AR17" i="2"/>
  <c r="P17" i="2" s="1"/>
  <c r="AR27" i="2"/>
  <c r="AR26" i="2"/>
  <c r="P26" i="2" s="1"/>
  <c r="AR9" i="2"/>
  <c r="P9" i="2" s="1"/>
  <c r="AR18" i="2"/>
  <c r="P18" i="2" s="1"/>
  <c r="AR28" i="2"/>
  <c r="P28" i="2" s="1"/>
  <c r="AR38" i="2"/>
  <c r="AR11" i="2"/>
  <c r="AR19" i="2"/>
  <c r="P19" i="2" s="1"/>
  <c r="AR29" i="2"/>
  <c r="P29" i="2" s="1"/>
  <c r="AR39" i="2"/>
  <c r="AR12" i="2"/>
  <c r="AR20" i="2"/>
  <c r="P20" i="2" s="1"/>
  <c r="AR30" i="2"/>
  <c r="P30" i="2" s="1"/>
  <c r="AP34" i="2"/>
  <c r="O34" i="2" s="1"/>
  <c r="AP14" i="2"/>
  <c r="AP23" i="2"/>
  <c r="O23" i="2" s="1"/>
  <c r="AP33" i="2"/>
  <c r="O33" i="2" s="1"/>
  <c r="AP16" i="2"/>
  <c r="AP17" i="2"/>
  <c r="O17" i="2" s="1"/>
  <c r="AP27" i="2"/>
  <c r="AP26" i="2"/>
  <c r="O26" i="2" s="1"/>
  <c r="AP9" i="2"/>
  <c r="AP18" i="2"/>
  <c r="O18" i="2" s="1"/>
  <c r="AP28" i="2"/>
  <c r="O28" i="2" s="1"/>
  <c r="AP38" i="2"/>
  <c r="O6" i="2"/>
  <c r="AP11" i="2"/>
  <c r="O11" i="2" s="1"/>
  <c r="AP19" i="2"/>
  <c r="AP29" i="2"/>
  <c r="AP39" i="2"/>
  <c r="O39" i="2" s="1"/>
  <c r="AP25" i="2"/>
  <c r="AP12" i="2"/>
  <c r="O12" i="2"/>
  <c r="AP20" i="2"/>
  <c r="O20" i="2" s="1"/>
  <c r="AP30" i="2"/>
  <c r="AP40" i="2"/>
  <c r="O40" i="2" s="1"/>
  <c r="AP15" i="2"/>
  <c r="AP13" i="2"/>
  <c r="O13" i="2" s="1"/>
  <c r="AP22" i="2"/>
  <c r="O22" i="2" s="1"/>
  <c r="AP31" i="2"/>
  <c r="O31" i="2"/>
  <c r="AN25" i="2"/>
  <c r="M25" i="2" s="1"/>
  <c r="AN14" i="2"/>
  <c r="AN23" i="2"/>
  <c r="M23" i="2" s="1"/>
  <c r="AN33" i="2"/>
  <c r="M33" i="2" s="1"/>
  <c r="AN16" i="2"/>
  <c r="M16" i="2" s="1"/>
  <c r="AN26" i="2"/>
  <c r="M6" i="2"/>
  <c r="AN17" i="2"/>
  <c r="AN27" i="2"/>
  <c r="M27" i="2" s="1"/>
  <c r="AN15" i="2"/>
  <c r="M15" i="2" s="1"/>
  <c r="AN9" i="2"/>
  <c r="M9" i="2" s="1"/>
  <c r="AN18" i="2"/>
  <c r="M18" i="2" s="1"/>
  <c r="AN28" i="2"/>
  <c r="M28" i="2" s="1"/>
  <c r="AN38" i="2"/>
  <c r="AN11" i="2"/>
  <c r="M11" i="2"/>
  <c r="AN19" i="2"/>
  <c r="M19" i="2" s="1"/>
  <c r="AN29" i="2"/>
  <c r="M29" i="2"/>
  <c r="AN39" i="2"/>
  <c r="M39" i="2" s="1"/>
  <c r="AN34" i="2"/>
  <c r="M34" i="2" s="1"/>
  <c r="AN12" i="2"/>
  <c r="M12" i="2"/>
  <c r="AN20" i="2"/>
  <c r="M20" i="2" s="1"/>
  <c r="AN30" i="2"/>
  <c r="AN40" i="2"/>
  <c r="M40" i="2" s="1"/>
  <c r="AN13" i="2"/>
  <c r="AN22" i="2"/>
  <c r="M22" i="2" s="1"/>
  <c r="AN31" i="2"/>
  <c r="M31" i="2" s="1"/>
  <c r="AL34" i="2"/>
  <c r="L34" i="2"/>
  <c r="AL16" i="2"/>
  <c r="L16" i="2" s="1"/>
  <c r="AL26" i="2"/>
  <c r="AL25" i="2"/>
  <c r="L25" i="2"/>
  <c r="AL17" i="2"/>
  <c r="AL27" i="2"/>
  <c r="AL9" i="2"/>
  <c r="AL18" i="2"/>
  <c r="L18" i="2" s="1"/>
  <c r="AL28" i="2"/>
  <c r="AL38" i="2"/>
  <c r="L6" i="2"/>
  <c r="AL11" i="2"/>
  <c r="L11" i="2" s="1"/>
  <c r="AL19" i="2"/>
  <c r="AL29" i="2"/>
  <c r="L29" i="2" s="1"/>
  <c r="AL39" i="2"/>
  <c r="L39" i="2" s="1"/>
  <c r="AL12" i="2"/>
  <c r="L12" i="2" s="1"/>
  <c r="AL20" i="2"/>
  <c r="L20" i="2" s="1"/>
  <c r="AL30" i="2"/>
  <c r="L30" i="2"/>
  <c r="AL40" i="2"/>
  <c r="L40" i="2" s="1"/>
  <c r="AL15" i="2"/>
  <c r="AL13" i="2"/>
  <c r="AL22" i="2"/>
  <c r="L22" i="2" s="1"/>
  <c r="AL31" i="2"/>
  <c r="AJ29" i="2"/>
  <c r="J29" i="2" s="1"/>
  <c r="AH26" i="2"/>
  <c r="I26" i="2" s="1"/>
  <c r="AH28" i="2"/>
  <c r="I28" i="2" s="1"/>
  <c r="AH22" i="2"/>
  <c r="I22" i="2" s="1"/>
  <c r="AF27" i="2"/>
  <c r="H27" i="2" s="1"/>
  <c r="AF9" i="2"/>
  <c r="H9" i="2" s="1"/>
  <c r="AF11" i="2"/>
  <c r="H11" i="2" s="1"/>
  <c r="AF34" i="2"/>
  <c r="H34" i="2" s="1"/>
  <c r="AF30" i="2"/>
  <c r="H30" i="2" s="1"/>
  <c r="AF31" i="2"/>
  <c r="H31" i="2" s="1"/>
  <c r="AA15" i="2"/>
  <c r="AA34" i="2"/>
  <c r="AA17" i="2"/>
  <c r="AA27" i="2"/>
  <c r="AA38" i="2"/>
  <c r="AA9" i="2"/>
  <c r="AA39" i="2"/>
  <c r="AA19" i="2"/>
  <c r="AA40" i="2"/>
  <c r="AA12" i="2"/>
  <c r="AA30" i="2"/>
  <c r="Z14" i="2"/>
  <c r="Z23" i="2"/>
  <c r="Z25" i="2"/>
  <c r="Z34" i="2"/>
  <c r="Z9" i="2"/>
  <c r="Z11" i="2"/>
  <c r="Z40" i="2"/>
  <c r="Z6" i="2"/>
  <c r="Z12" i="2"/>
  <c r="Z20" i="2"/>
  <c r="Y29" i="2"/>
  <c r="W15" i="2"/>
  <c r="W25" i="2"/>
  <c r="W16" i="2"/>
  <c r="W26" i="2"/>
  <c r="W28" i="2"/>
  <c r="W39" i="2"/>
  <c r="W11" i="2"/>
  <c r="V31" i="2"/>
  <c r="V38" i="2"/>
  <c r="U16" i="2"/>
  <c r="U26" i="2"/>
  <c r="U38" i="2"/>
  <c r="U18" i="2"/>
  <c r="U28" i="2"/>
  <c r="U39" i="2"/>
  <c r="U19" i="2"/>
  <c r="U29" i="2"/>
  <c r="U12" i="2"/>
  <c r="U20" i="2"/>
  <c r="U30" i="2"/>
  <c r="Q17" i="2"/>
  <c r="Q27" i="2"/>
  <c r="Q11" i="2"/>
  <c r="Q19" i="2"/>
  <c r="Q29" i="2"/>
  <c r="P11" i="2"/>
  <c r="O9" i="2"/>
  <c r="L31" i="2"/>
  <c r="L9" i="2"/>
  <c r="J6" i="2"/>
  <c r="P24" i="1"/>
  <c r="F24" i="1" s="1"/>
  <c r="AB13" i="1"/>
  <c r="L13" i="1" s="1"/>
  <c r="P22" i="1"/>
  <c r="F22" i="1"/>
  <c r="P30" i="1"/>
  <c r="F30" i="1" s="1"/>
  <c r="P17" i="1"/>
  <c r="F17" i="1" s="1"/>
  <c r="P29" i="1"/>
  <c r="F29" i="1" s="1"/>
  <c r="P40" i="1"/>
  <c r="F40" i="1" s="1"/>
  <c r="T13" i="1"/>
  <c r="H13" i="1"/>
  <c r="V11" i="1"/>
  <c r="I11" i="1" s="1"/>
  <c r="V30" i="1"/>
  <c r="I30" i="1"/>
  <c r="X12" i="1"/>
  <c r="J12" i="1" s="1"/>
  <c r="Z11" i="1"/>
  <c r="K11" i="1" s="1"/>
  <c r="K32" i="1"/>
  <c r="T14" i="1"/>
  <c r="H14" i="1" s="1"/>
  <c r="V12" i="1"/>
  <c r="I12" i="1" s="1"/>
  <c r="X21" i="1"/>
  <c r="J21" i="1" s="1"/>
  <c r="Z13" i="1"/>
  <c r="K13" i="1"/>
  <c r="T29" i="1"/>
  <c r="H29" i="1" s="1"/>
  <c r="V14" i="1"/>
  <c r="I14" i="1" s="1"/>
  <c r="X22" i="1"/>
  <c r="J22" i="1" s="1"/>
  <c r="Z14" i="1"/>
  <c r="K14" i="1" s="1"/>
  <c r="T30" i="1"/>
  <c r="H30" i="1"/>
  <c r="V16" i="1"/>
  <c r="I16" i="1" s="1"/>
  <c r="V37" i="1"/>
  <c r="I37" i="1"/>
  <c r="X30" i="1"/>
  <c r="J30" i="1" s="1"/>
  <c r="Z17" i="1"/>
  <c r="K17" i="1" s="1"/>
  <c r="Z38" i="1"/>
  <c r="K38" i="1" s="1"/>
  <c r="M7" i="1"/>
  <c r="V21" i="1"/>
  <c r="I21" i="1" s="1"/>
  <c r="V40" i="1"/>
  <c r="I40" i="1"/>
  <c r="Z19" i="1"/>
  <c r="K19" i="1" s="1"/>
  <c r="V22" i="1"/>
  <c r="I22" i="1"/>
  <c r="Z24" i="1"/>
  <c r="K24" i="1" s="1"/>
  <c r="P15" i="1"/>
  <c r="F15" i="1"/>
  <c r="P26" i="1"/>
  <c r="F26" i="1" s="1"/>
  <c r="P38" i="1"/>
  <c r="F38" i="1"/>
  <c r="I7" i="1"/>
  <c r="V24" i="1"/>
  <c r="I24" i="1" s="1"/>
  <c r="Z27" i="1"/>
  <c r="K27" i="1"/>
  <c r="K5" i="1"/>
  <c r="P16" i="1"/>
  <c r="F16" i="1"/>
  <c r="P28" i="1"/>
  <c r="F28" i="1" s="1"/>
  <c r="P39" i="1"/>
  <c r="F39" i="1" s="1"/>
  <c r="V26" i="1"/>
  <c r="I26" i="1" s="1"/>
  <c r="Z29" i="1"/>
  <c r="K29" i="1" s="1"/>
  <c r="R30" i="1"/>
  <c r="G30" i="1" s="1"/>
  <c r="T12" i="1"/>
  <c r="H12" i="1"/>
  <c r="T28" i="1"/>
  <c r="H28" i="1" s="1"/>
  <c r="V19" i="1"/>
  <c r="I19" i="1"/>
  <c r="I33" i="1"/>
  <c r="X13" i="1"/>
  <c r="J13" i="1" s="1"/>
  <c r="AD22" i="1"/>
  <c r="M22" i="1"/>
  <c r="AD24" i="1"/>
  <c r="M24" i="1" s="1"/>
  <c r="R37" i="1"/>
  <c r="G37" i="1" s="1"/>
  <c r="AD30" i="1"/>
  <c r="M30" i="1" s="1"/>
  <c r="M5" i="1"/>
  <c r="T18" i="1"/>
  <c r="H18" i="1" s="1"/>
  <c r="R12" i="1"/>
  <c r="G12" i="1" s="1"/>
  <c r="T19" i="1"/>
  <c r="H19" i="1" s="1"/>
  <c r="H33" i="1"/>
  <c r="AB22" i="1"/>
  <c r="L22" i="1" s="1"/>
  <c r="AD12" i="1"/>
  <c r="M12" i="1" s="1"/>
  <c r="M33" i="1"/>
  <c r="P10" i="1"/>
  <c r="F10" i="1" s="1"/>
  <c r="P18" i="1"/>
  <c r="F18" i="1" s="1"/>
  <c r="P27" i="1"/>
  <c r="F27" i="1"/>
  <c r="R16" i="1"/>
  <c r="G16" i="1" s="1"/>
  <c r="T21" i="1"/>
  <c r="H21" i="1"/>
  <c r="V13" i="1"/>
  <c r="I13" i="1" s="1"/>
  <c r="V29" i="1"/>
  <c r="I29" i="1" s="1"/>
  <c r="AB24" i="1"/>
  <c r="L24" i="1" s="1"/>
  <c r="AD13" i="1"/>
  <c r="M13" i="1" s="1"/>
  <c r="G5" i="1"/>
  <c r="R21" i="1"/>
  <c r="G21" i="1"/>
  <c r="T10" i="1"/>
  <c r="H10" i="1" s="1"/>
  <c r="T22" i="1"/>
  <c r="H22" i="1"/>
  <c r="T39" i="1"/>
  <c r="H39" i="1" s="1"/>
  <c r="Z22" i="1"/>
  <c r="K22" i="1" s="1"/>
  <c r="Z40" i="1"/>
  <c r="K40" i="1" s="1"/>
  <c r="AD14" i="1"/>
  <c r="M14" i="1" s="1"/>
  <c r="R26" i="1"/>
  <c r="G26" i="1" s="1"/>
  <c r="T11" i="1"/>
  <c r="H11" i="1"/>
  <c r="T24" i="1"/>
  <c r="H24" i="1" s="1"/>
  <c r="T40" i="1"/>
  <c r="H40" i="1"/>
  <c r="AD21" i="1"/>
  <c r="M21" i="1" s="1"/>
  <c r="L13" i="2"/>
  <c r="L15" i="2"/>
  <c r="L17" i="2"/>
  <c r="L19" i="2"/>
  <c r="L26" i="2"/>
  <c r="L27" i="2"/>
  <c r="L28" i="2"/>
  <c r="M13" i="2"/>
  <c r="M14" i="2"/>
  <c r="M17" i="2"/>
  <c r="M26" i="2"/>
  <c r="M30" i="2"/>
  <c r="L38" i="2"/>
  <c r="O14" i="2"/>
  <c r="O15" i="2"/>
  <c r="O16" i="2"/>
  <c r="O19" i="2"/>
  <c r="O25" i="2"/>
  <c r="O27" i="2"/>
  <c r="O29" i="2"/>
  <c r="O30" i="2"/>
  <c r="M38" i="2"/>
  <c r="P12" i="2"/>
  <c r="P14" i="2"/>
  <c r="P22" i="2"/>
  <c r="P25" i="2"/>
  <c r="P27" i="2"/>
  <c r="O38" i="2"/>
  <c r="P38" i="2"/>
  <c r="P39" i="2"/>
  <c r="AD15" i="1"/>
  <c r="M15" i="1" s="1"/>
  <c r="AD25" i="1"/>
  <c r="M25" i="1" s="1"/>
  <c r="AD16" i="1"/>
  <c r="M16" i="1" s="1"/>
  <c r="AD26" i="1"/>
  <c r="M26" i="1" s="1"/>
  <c r="AD37" i="1"/>
  <c r="M37" i="1" s="1"/>
  <c r="AD17" i="1"/>
  <c r="M17" i="1"/>
  <c r="AD27" i="1"/>
  <c r="M27" i="1" s="1"/>
  <c r="AD38" i="1"/>
  <c r="M38" i="1"/>
  <c r="AD10" i="1"/>
  <c r="M10" i="1" s="1"/>
  <c r="AD18" i="1"/>
  <c r="M18" i="1" s="1"/>
  <c r="AD28" i="1"/>
  <c r="M28" i="1" s="1"/>
  <c r="AD39" i="1"/>
  <c r="M39" i="1" s="1"/>
  <c r="AD11" i="1"/>
  <c r="M11" i="1" s="1"/>
  <c r="AD19" i="1"/>
  <c r="M19" i="1"/>
  <c r="AD29" i="1"/>
  <c r="M29" i="1" s="1"/>
  <c r="AB12" i="1"/>
  <c r="L12" i="1"/>
  <c r="AB21" i="1"/>
  <c r="L21" i="1" s="1"/>
  <c r="AB30" i="1"/>
  <c r="L30" i="1" s="1"/>
  <c r="AB15" i="1"/>
  <c r="L15" i="1" s="1"/>
  <c r="AB25" i="1"/>
  <c r="L25" i="1" s="1"/>
  <c r="AB16" i="1"/>
  <c r="L16" i="1" s="1"/>
  <c r="AB26" i="1"/>
  <c r="L26" i="1"/>
  <c r="AB37" i="1"/>
  <c r="L37" i="1" s="1"/>
  <c r="AB17" i="1"/>
  <c r="L17" i="1"/>
  <c r="AB27" i="1"/>
  <c r="L27" i="1" s="1"/>
  <c r="AB38" i="1"/>
  <c r="L38" i="1" s="1"/>
  <c r="AB10" i="1"/>
  <c r="L10" i="1" s="1"/>
  <c r="AB18" i="1"/>
  <c r="L18" i="1" s="1"/>
  <c r="AB28" i="1"/>
  <c r="L28" i="1" s="1"/>
  <c r="AB39" i="1"/>
  <c r="L39" i="1"/>
  <c r="AB11" i="1"/>
  <c r="L11" i="1" s="1"/>
  <c r="AB19" i="1"/>
  <c r="L19" i="1"/>
  <c r="AB29" i="1"/>
  <c r="L29" i="1" s="1"/>
  <c r="Z12" i="1"/>
  <c r="K12" i="1" s="1"/>
  <c r="Z21" i="1"/>
  <c r="K21" i="1" s="1"/>
  <c r="Z30" i="1"/>
  <c r="K30" i="1" s="1"/>
  <c r="Z15" i="1"/>
  <c r="K15" i="1" s="1"/>
  <c r="Z25" i="1"/>
  <c r="K25" i="1"/>
  <c r="Z16" i="1"/>
  <c r="K16" i="1" s="1"/>
  <c r="Z26" i="1"/>
  <c r="K26" i="1"/>
  <c r="Z37" i="1"/>
  <c r="K37" i="1" s="1"/>
  <c r="Z10" i="1"/>
  <c r="K10" i="1" s="1"/>
  <c r="Z18" i="1"/>
  <c r="K18" i="1" s="1"/>
  <c r="Z28" i="1"/>
  <c r="K28" i="1" s="1"/>
  <c r="X14" i="1"/>
  <c r="J14" i="1" s="1"/>
  <c r="X24" i="1"/>
  <c r="J24" i="1"/>
  <c r="X15" i="1"/>
  <c r="J15" i="1" s="1"/>
  <c r="X25" i="1"/>
  <c r="J25" i="1"/>
  <c r="X16" i="1"/>
  <c r="J16" i="1" s="1"/>
  <c r="X26" i="1"/>
  <c r="J26" i="1" s="1"/>
  <c r="X37" i="1"/>
  <c r="J37" i="1" s="1"/>
  <c r="X17" i="1"/>
  <c r="J17" i="1" s="1"/>
  <c r="X27" i="1"/>
  <c r="J27" i="1" s="1"/>
  <c r="X38" i="1"/>
  <c r="J38" i="1" s="1"/>
  <c r="X10" i="1"/>
  <c r="J10" i="1" s="1"/>
  <c r="X18" i="1"/>
  <c r="J18" i="1"/>
  <c r="X28" i="1"/>
  <c r="J28" i="1" s="1"/>
  <c r="X39" i="1"/>
  <c r="J39" i="1" s="1"/>
  <c r="X11" i="1"/>
  <c r="J11" i="1" s="1"/>
  <c r="X19" i="1"/>
  <c r="J19" i="1" s="1"/>
  <c r="X29" i="1"/>
  <c r="J29" i="1" s="1"/>
  <c r="V15" i="1"/>
  <c r="I15" i="1" s="1"/>
  <c r="V25" i="1"/>
  <c r="I25" i="1" s="1"/>
  <c r="V17" i="1"/>
  <c r="I17" i="1"/>
  <c r="V27" i="1"/>
  <c r="I27" i="1" s="1"/>
  <c r="V38" i="1"/>
  <c r="I38" i="1" s="1"/>
  <c r="V10" i="1"/>
  <c r="I10" i="1" s="1"/>
  <c r="V18" i="1"/>
  <c r="I18" i="1" s="1"/>
  <c r="V28" i="1"/>
  <c r="I28" i="1" s="1"/>
  <c r="T15" i="1"/>
  <c r="H15" i="1" s="1"/>
  <c r="T25" i="1"/>
  <c r="H25" i="1" s="1"/>
  <c r="T16" i="1"/>
  <c r="H16" i="1"/>
  <c r="T26" i="1"/>
  <c r="H26" i="1" s="1"/>
  <c r="T37" i="1"/>
  <c r="H37" i="1" s="1"/>
  <c r="T17" i="1"/>
  <c r="H17" i="1" s="1"/>
  <c r="T27" i="1"/>
  <c r="H27" i="1" s="1"/>
  <c r="R13" i="1"/>
  <c r="G13" i="1" s="1"/>
  <c r="R22" i="1"/>
  <c r="G22" i="1" s="1"/>
  <c r="G32" i="1"/>
  <c r="R14" i="1"/>
  <c r="G14" i="1"/>
  <c r="R24" i="1"/>
  <c r="G24" i="1" s="1"/>
  <c r="R15" i="1"/>
  <c r="G15" i="1"/>
  <c r="R25" i="1"/>
  <c r="G25" i="1" s="1"/>
  <c r="R17" i="1"/>
  <c r="G17" i="1" s="1"/>
  <c r="R27" i="1"/>
  <c r="G27" i="1" s="1"/>
  <c r="R38" i="1"/>
  <c r="G38" i="1" s="1"/>
  <c r="R10" i="1"/>
  <c r="G10" i="1" s="1"/>
  <c r="R18" i="1"/>
  <c r="G18" i="1"/>
  <c r="R28" i="1"/>
  <c r="G28" i="1" s="1"/>
  <c r="R39" i="1"/>
  <c r="G39" i="1"/>
  <c r="R11" i="1"/>
  <c r="G11" i="1" s="1"/>
  <c r="R19" i="1"/>
  <c r="G19" i="1" s="1"/>
  <c r="R29" i="1"/>
  <c r="G29" i="1" s="1"/>
  <c r="H7" i="1"/>
  <c r="L7" i="1"/>
  <c r="V39" i="1"/>
  <c r="I39" i="1"/>
  <c r="I5" i="1"/>
  <c r="M27" i="5"/>
  <c r="K34" i="5"/>
  <c r="H34" i="5"/>
  <c r="J34" i="5"/>
  <c r="P34" i="5"/>
  <c r="O34" i="5"/>
  <c r="I34" i="5"/>
  <c r="N34" i="5"/>
  <c r="P17" i="5"/>
  <c r="N17" i="5"/>
  <c r="O17" i="5"/>
  <c r="M17" i="5"/>
  <c r="J17" i="5"/>
  <c r="K17" i="5"/>
  <c r="I17" i="5"/>
  <c r="H17" i="5"/>
  <c r="P54" i="5"/>
  <c r="N54" i="5"/>
  <c r="M54" i="5"/>
  <c r="J54" i="5"/>
  <c r="H54" i="5"/>
  <c r="I54" i="5"/>
  <c r="K54" i="5"/>
  <c r="O54" i="5"/>
  <c r="AV18" i="2"/>
  <c r="S18" i="2" s="1"/>
  <c r="AV40" i="2"/>
  <c r="S40" i="2"/>
  <c r="AV11" i="2"/>
  <c r="S11" i="2" s="1"/>
  <c r="AV20" i="2"/>
  <c r="S20" i="2" s="1"/>
  <c r="AV33" i="2"/>
  <c r="S33" i="2" s="1"/>
  <c r="AV14" i="2"/>
  <c r="S14" i="2"/>
  <c r="S6" i="2"/>
  <c r="AV34" i="2"/>
  <c r="S34" i="2" s="1"/>
  <c r="AV19" i="2"/>
  <c r="S19" i="2" s="1"/>
  <c r="AV30" i="2"/>
  <c r="S30" i="2" s="1"/>
  <c r="AV31" i="2"/>
  <c r="S31" i="2" s="1"/>
  <c r="AV13" i="2"/>
  <c r="S13" i="2" s="1"/>
  <c r="AV16" i="2"/>
  <c r="S16" i="2"/>
  <c r="AV29" i="2"/>
  <c r="S29" i="2" s="1"/>
  <c r="AV28" i="2"/>
  <c r="S28" i="2"/>
  <c r="AV9" i="2"/>
  <c r="S9" i="2" s="1"/>
  <c r="AV41" i="2"/>
  <c r="S41" i="2" s="1"/>
  <c r="AV23" i="2"/>
  <c r="S23" i="2" s="1"/>
  <c r="AV15" i="2"/>
  <c r="S15" i="2" s="1"/>
  <c r="AV17" i="2"/>
  <c r="S17" i="2" s="1"/>
  <c r="AV38" i="2"/>
  <c r="S38" i="2" s="1"/>
  <c r="AV27" i="2"/>
  <c r="S27" i="2" s="1"/>
  <c r="AV12" i="2"/>
  <c r="S12" i="2"/>
  <c r="J39" i="5"/>
  <c r="N39" i="5"/>
  <c r="K39" i="5"/>
  <c r="I39" i="5"/>
  <c r="H39" i="5"/>
  <c r="P39" i="5"/>
  <c r="O39" i="5"/>
  <c r="P21" i="1"/>
  <c r="F21" i="1" s="1"/>
  <c r="P37" i="1"/>
  <c r="F37" i="1"/>
  <c r="P13" i="1"/>
  <c r="F13" i="1" s="1"/>
  <c r="P14" i="1"/>
  <c r="F14" i="1" s="1"/>
  <c r="P11" i="1"/>
  <c r="F11" i="1" s="1"/>
  <c r="F5" i="1"/>
  <c r="P12" i="1"/>
  <c r="F12" i="1" s="1"/>
  <c r="P19" i="1"/>
  <c r="F19" i="1" s="1"/>
  <c r="P25" i="1"/>
  <c r="F25" i="1"/>
  <c r="AH41" i="2"/>
  <c r="I41" i="2" s="1"/>
  <c r="AH9" i="2"/>
  <c r="I9" i="2" s="1"/>
  <c r="AH31" i="2"/>
  <c r="I31" i="2" s="1"/>
  <c r="AH23" i="2"/>
  <c r="I23" i="2"/>
  <c r="AH34" i="2"/>
  <c r="I34" i="2" s="1"/>
  <c r="AH19" i="2"/>
  <c r="I19" i="2" s="1"/>
  <c r="AH30" i="2"/>
  <c r="I30" i="2" s="1"/>
  <c r="AH14" i="2"/>
  <c r="I14" i="2" s="1"/>
  <c r="AH16" i="2"/>
  <c r="I16" i="2" s="1"/>
  <c r="AH29" i="2"/>
  <c r="I29" i="2" s="1"/>
  <c r="AH40" i="2"/>
  <c r="I40" i="2" s="1"/>
  <c r="AH15" i="2"/>
  <c r="I15" i="2" s="1"/>
  <c r="AH17" i="2"/>
  <c r="I17" i="2" s="1"/>
  <c r="AH39" i="2"/>
  <c r="I39" i="2" s="1"/>
  <c r="AH13" i="2"/>
  <c r="I13" i="2" s="1"/>
  <c r="AH27" i="2"/>
  <c r="I27" i="2" s="1"/>
  <c r="AH38" i="2"/>
  <c r="I38" i="2" s="1"/>
  <c r="AH12" i="2"/>
  <c r="I12" i="2" s="1"/>
  <c r="AV22" i="2"/>
  <c r="S22" i="2" s="1"/>
  <c r="P16" i="5"/>
  <c r="P22" i="5"/>
  <c r="AB14" i="1"/>
  <c r="L14" i="1" s="1"/>
  <c r="AF23" i="2"/>
  <c r="H23" i="2" s="1"/>
  <c r="AL41" i="2"/>
  <c r="L41" i="2" s="1"/>
  <c r="AX14" i="2"/>
  <c r="U14" i="2" s="1"/>
  <c r="AZ41" i="2"/>
  <c r="V41" i="2" s="1"/>
  <c r="AD19" i="2"/>
  <c r="F19" i="2" s="1"/>
  <c r="AD29" i="2"/>
  <c r="F29" i="2" s="1"/>
  <c r="AZ23" i="2"/>
  <c r="V23" i="2" s="1"/>
  <c r="J11" i="5"/>
  <c r="I21" i="5"/>
  <c r="N47" i="5"/>
  <c r="M53" i="5"/>
  <c r="I58" i="5"/>
  <c r="AD20" i="2"/>
  <c r="F20" i="2" s="1"/>
  <c r="AD30" i="2"/>
  <c r="F30" i="2" s="1"/>
  <c r="AD38" i="2"/>
  <c r="F38" i="2" s="1"/>
  <c r="AX41" i="2"/>
  <c r="U41" i="2" s="1"/>
  <c r="AX23" i="2"/>
  <c r="U23" i="2" s="1"/>
  <c r="AZ26" i="2"/>
  <c r="V26" i="2" s="1"/>
  <c r="M11" i="5"/>
  <c r="I8" i="5"/>
  <c r="N11" i="5"/>
  <c r="H22" i="5"/>
  <c r="O38" i="5"/>
  <c r="H40" i="5"/>
  <c r="AD14" i="2"/>
  <c r="F14" i="2" s="1"/>
  <c r="AD23" i="2"/>
  <c r="F23" i="2" s="1"/>
  <c r="AD31" i="2"/>
  <c r="F31" i="2" s="1"/>
  <c r="AD40" i="2"/>
  <c r="F40" i="2" s="1"/>
  <c r="I11" i="5"/>
  <c r="AD15" i="2"/>
  <c r="F15" i="2"/>
  <c r="AD25" i="2"/>
  <c r="F25" i="2" s="1"/>
  <c r="AZ14" i="2"/>
  <c r="V14" i="2" s="1"/>
  <c r="H52" i="7"/>
  <c r="R53" i="7"/>
  <c r="H59" i="7"/>
  <c r="U24" i="7"/>
  <c r="K55" i="7"/>
  <c r="AA55" i="7"/>
  <c r="K57" i="7"/>
  <c r="K63" i="7"/>
  <c r="AA63" i="7"/>
  <c r="K68" i="7"/>
  <c r="AA68" i="7"/>
  <c r="K18" i="7"/>
  <c r="H24" i="7"/>
  <c r="H35" i="7"/>
  <c r="H49" i="7"/>
  <c r="Y46" i="7"/>
  <c r="S48" i="7"/>
  <c r="Y49" i="7"/>
  <c r="S50" i="7"/>
  <c r="Y51" i="7"/>
  <c r="Y53" i="7"/>
  <c r="J62" i="7"/>
  <c r="Y65" i="7"/>
  <c r="S68" i="7"/>
  <c r="H39" i="7"/>
  <c r="H51" i="7"/>
  <c r="H62" i="7"/>
  <c r="H53" i="7"/>
  <c r="S7" i="7"/>
  <c r="AA9" i="7"/>
  <c r="Y10" i="7"/>
  <c r="R15" i="7"/>
  <c r="X67" i="7"/>
  <c r="H46" i="7"/>
  <c r="H56" i="7"/>
  <c r="H67" i="7"/>
  <c r="H22" i="7"/>
  <c r="H33" i="7"/>
  <c r="W13" i="7"/>
  <c r="W52" i="7"/>
  <c r="AB53" i="7"/>
  <c r="W55" i="7"/>
  <c r="AB56" i="7"/>
  <c r="K59" i="7"/>
  <c r="W59" i="7"/>
  <c r="W57" i="7"/>
  <c r="AB62" i="7"/>
  <c r="AB67" i="7"/>
  <c r="Y7" i="7"/>
  <c r="U12" i="7"/>
  <c r="U16" i="7"/>
  <c r="H14" i="7"/>
  <c r="AC7" i="7"/>
  <c r="Y12" i="7"/>
  <c r="S13" i="7"/>
  <c r="Y14" i="7"/>
  <c r="S15" i="7"/>
  <c r="N16" i="7"/>
  <c r="Y16" i="7"/>
  <c r="S17" i="7"/>
  <c r="N18" i="7"/>
  <c r="Y18" i="7"/>
  <c r="S21" i="7"/>
  <c r="Y22" i="7"/>
  <c r="S23" i="7"/>
  <c r="Y24" i="7"/>
  <c r="S25" i="7"/>
  <c r="Y27" i="7"/>
  <c r="S28" i="7"/>
  <c r="Y29" i="7"/>
  <c r="S30" i="7"/>
  <c r="Y33" i="7"/>
  <c r="S34" i="7"/>
  <c r="Y35" i="7"/>
  <c r="S37" i="7"/>
  <c r="Y39" i="7"/>
  <c r="S40" i="7"/>
  <c r="Y42" i="7"/>
  <c r="S43" i="7"/>
  <c r="H16" i="7"/>
  <c r="H27" i="7"/>
  <c r="Y9" i="7"/>
  <c r="S10" i="7"/>
  <c r="W12" i="7"/>
  <c r="Q15" i="7"/>
  <c r="AB23" i="7"/>
  <c r="Q52" i="7"/>
  <c r="AB52" i="7"/>
  <c r="K53" i="7"/>
  <c r="W53" i="7"/>
  <c r="Q55" i="7"/>
  <c r="AB55" i="7"/>
  <c r="K56" i="7"/>
  <c r="W56" i="7"/>
  <c r="Q59" i="7"/>
  <c r="AB59" i="7"/>
  <c r="AB57" i="7"/>
  <c r="K62" i="7"/>
  <c r="W62" i="7"/>
  <c r="Q63" i="7"/>
  <c r="W67" i="7"/>
  <c r="Q68" i="7"/>
  <c r="U15" i="7"/>
  <c r="AA27" i="7"/>
  <c r="AA56" i="7"/>
  <c r="U63" i="7"/>
  <c r="AA67" i="7"/>
  <c r="U68" i="7"/>
  <c r="H18" i="7"/>
  <c r="X7" i="7"/>
  <c r="O12" i="7"/>
  <c r="N13" i="7"/>
  <c r="Y13" i="7"/>
  <c r="S14" i="7"/>
  <c r="N15" i="7"/>
  <c r="Y15" i="7"/>
  <c r="S16" i="7"/>
  <c r="N17" i="7"/>
  <c r="Y17" i="7"/>
  <c r="S18" i="7"/>
  <c r="N21" i="7"/>
  <c r="Y21" i="7"/>
  <c r="S22" i="7"/>
  <c r="N23" i="7"/>
  <c r="Y23" i="7"/>
  <c r="S24" i="7"/>
  <c r="N25" i="7"/>
  <c r="Y25" i="7"/>
  <c r="S27" i="7"/>
  <c r="N28" i="7"/>
  <c r="Y28" i="7"/>
  <c r="S29" i="7"/>
  <c r="N30" i="7"/>
  <c r="Y30" i="7"/>
  <c r="S33" i="7"/>
  <c r="N34" i="7"/>
  <c r="Y34" i="7"/>
  <c r="S35" i="7"/>
  <c r="N37" i="7"/>
  <c r="Y37" i="7"/>
  <c r="S39" i="7"/>
  <c r="N40" i="7"/>
  <c r="Y40" i="7"/>
  <c r="S42" i="7"/>
  <c r="N43" i="7"/>
  <c r="Y43" i="7"/>
  <c r="S46" i="7"/>
  <c r="N48" i="7"/>
  <c r="Y48" i="7"/>
  <c r="S49" i="7"/>
  <c r="N50" i="7"/>
  <c r="Y50" i="7"/>
  <c r="S51" i="7"/>
  <c r="Y52" i="7"/>
  <c r="Y55" i="7"/>
  <c r="S65" i="7"/>
  <c r="S67" i="7"/>
  <c r="H9" i="7"/>
  <c r="H29" i="7"/>
  <c r="H42" i="7"/>
  <c r="O7" i="7"/>
  <c r="N9" i="7"/>
  <c r="O24" i="7"/>
  <c r="O53" i="7"/>
  <c r="R67" i="7"/>
  <c r="H21" i="7"/>
  <c r="H30" i="7"/>
  <c r="H43" i="7"/>
  <c r="H55" i="7"/>
  <c r="H12" i="7"/>
  <c r="K9" i="7"/>
  <c r="J13" i="7"/>
  <c r="R13" i="7"/>
  <c r="J30" i="7"/>
  <c r="L53" i="7"/>
  <c r="R68" i="7"/>
  <c r="H13" i="7"/>
  <c r="H23" i="7"/>
  <c r="H34" i="7"/>
  <c r="H48" i="7"/>
  <c r="H68" i="7"/>
  <c r="N10" i="7"/>
  <c r="L12" i="7"/>
  <c r="Q39" i="7"/>
  <c r="Q53" i="7"/>
  <c r="Q56" i="7"/>
  <c r="Q62" i="7"/>
  <c r="Q12" i="7"/>
  <c r="O13" i="7"/>
  <c r="O28" i="7"/>
  <c r="K52" i="7"/>
  <c r="O52" i="7"/>
  <c r="H25" i="7"/>
  <c r="H50" i="7"/>
  <c r="K10" i="7"/>
  <c r="N24" i="7"/>
  <c r="N27" i="7"/>
  <c r="N29" i="7"/>
  <c r="N33" i="7"/>
  <c r="N35" i="7"/>
  <c r="N39" i="7"/>
  <c r="N42" i="7"/>
  <c r="N46" i="7"/>
  <c r="N49" i="7"/>
  <c r="N51" i="7"/>
  <c r="N56" i="7"/>
  <c r="N65" i="7"/>
  <c r="N67" i="7"/>
  <c r="R7" i="7"/>
  <c r="H37" i="7"/>
  <c r="N7" i="7"/>
  <c r="N14" i="7"/>
  <c r="N22" i="7"/>
  <c r="N12" i="7"/>
  <c r="L13" i="7"/>
  <c r="L28" i="7"/>
  <c r="L52" i="7"/>
  <c r="Q57" i="7"/>
  <c r="H57" i="7"/>
  <c r="L8" i="6"/>
  <c r="O9" i="6"/>
  <c r="J11" i="6"/>
  <c r="M12" i="6"/>
  <c r="K14" i="6"/>
  <c r="N15" i="6"/>
  <c r="L17" i="6"/>
  <c r="O20" i="6"/>
  <c r="J21" i="6"/>
  <c r="M22" i="6"/>
  <c r="K24" i="6"/>
  <c r="N26" i="6"/>
  <c r="L28" i="6"/>
  <c r="O29" i="6"/>
  <c r="J32" i="6"/>
  <c r="M33" i="6"/>
  <c r="K36" i="6"/>
  <c r="N38" i="6"/>
  <c r="L41" i="6"/>
  <c r="O42" i="6"/>
  <c r="J45" i="6"/>
  <c r="M47" i="6"/>
  <c r="K49" i="6"/>
  <c r="N50" i="6"/>
  <c r="L52" i="6"/>
  <c r="O54" i="6"/>
  <c r="J55" i="6"/>
  <c r="M58" i="6"/>
  <c r="N61" i="6"/>
  <c r="K51" i="6"/>
  <c r="N52" i="6"/>
  <c r="L55" i="6"/>
  <c r="O58" i="6"/>
  <c r="K62" i="6"/>
  <c r="N64" i="6"/>
  <c r="L66" i="6"/>
  <c r="O67" i="6"/>
  <c r="N58" i="6"/>
  <c r="O55" i="6"/>
  <c r="J58" i="6"/>
  <c r="N62" i="6"/>
  <c r="N24" i="6"/>
  <c r="L51" i="6"/>
  <c r="M66" i="6"/>
  <c r="O50" i="6"/>
  <c r="O61" i="6"/>
  <c r="K12" i="6"/>
  <c r="K22" i="6"/>
  <c r="K33" i="6"/>
  <c r="M42" i="6"/>
  <c r="M54" i="6"/>
  <c r="N9" i="6"/>
  <c r="O13" i="6"/>
  <c r="J14" i="6"/>
  <c r="N20" i="6"/>
  <c r="O23" i="6"/>
  <c r="J24" i="6"/>
  <c r="N29" i="6"/>
  <c r="O34" i="6"/>
  <c r="O38" i="6"/>
  <c r="N42" i="6"/>
  <c r="L47" i="6"/>
  <c r="O48" i="6"/>
  <c r="N54" i="6"/>
  <c r="N6" i="6"/>
  <c r="O11" i="6"/>
  <c r="J12" i="6"/>
  <c r="M13" i="6"/>
  <c r="K15" i="6"/>
  <c r="N16" i="6"/>
  <c r="O21" i="6"/>
  <c r="M23" i="6"/>
  <c r="K26" i="6"/>
  <c r="N27" i="6"/>
  <c r="O32" i="6"/>
  <c r="J33" i="6"/>
  <c r="M34" i="6"/>
  <c r="K38" i="6"/>
  <c r="N39" i="6"/>
  <c r="L42" i="6"/>
  <c r="O45" i="6"/>
  <c r="M48" i="6"/>
  <c r="K50" i="6"/>
  <c r="N51" i="6"/>
  <c r="L54" i="6"/>
  <c r="K61" i="6"/>
  <c r="O66" i="6"/>
  <c r="J67" i="6"/>
  <c r="I62" i="6"/>
  <c r="L64" i="6"/>
  <c r="O8" i="6"/>
  <c r="J9" i="6"/>
  <c r="N14" i="6"/>
  <c r="O17" i="6"/>
  <c r="J20" i="6"/>
  <c r="J29" i="6"/>
  <c r="N36" i="6"/>
  <c r="O41" i="6"/>
  <c r="N49" i="6"/>
  <c r="O52" i="6"/>
  <c r="L62" i="6"/>
  <c r="O64" i="6"/>
  <c r="O6" i="6"/>
  <c r="O16" i="6"/>
  <c r="O27" i="6"/>
  <c r="O39" i="6"/>
  <c r="N48" i="6"/>
  <c r="O51" i="6"/>
  <c r="O62" i="6"/>
  <c r="N8" i="6"/>
  <c r="L11" i="6"/>
  <c r="O12" i="6"/>
  <c r="J13" i="6"/>
  <c r="M14" i="6"/>
  <c r="N17" i="6"/>
  <c r="L21" i="6"/>
  <c r="O22" i="6"/>
  <c r="J23" i="6"/>
  <c r="M24" i="6"/>
  <c r="N28" i="6"/>
  <c r="L32" i="6"/>
  <c r="O33" i="6"/>
  <c r="J34" i="6"/>
  <c r="M36" i="6"/>
  <c r="K39" i="6"/>
  <c r="N41" i="6"/>
  <c r="L45" i="6"/>
  <c r="O47" i="6"/>
  <c r="J48" i="6"/>
  <c r="L56" i="6"/>
  <c r="L67" i="6"/>
  <c r="N13" i="6"/>
  <c r="N23" i="6"/>
  <c r="N34" i="6"/>
  <c r="I38" i="6"/>
  <c r="L39" i="6"/>
  <c r="J42" i="6"/>
  <c r="N12" i="6"/>
  <c r="O15" i="6"/>
  <c r="N22" i="6"/>
  <c r="O26" i="6"/>
  <c r="N33" i="6"/>
  <c r="N47" i="6"/>
  <c r="N11" i="6"/>
  <c r="L14" i="6"/>
  <c r="O14" i="6"/>
  <c r="N21" i="6"/>
  <c r="L24" i="6"/>
  <c r="O24" i="6"/>
  <c r="N32" i="6"/>
  <c r="O36" i="6"/>
  <c r="J39" i="6"/>
  <c r="N45" i="6"/>
  <c r="O49" i="6"/>
  <c r="J51" i="6"/>
  <c r="N55" i="6"/>
  <c r="I58" i="6"/>
  <c r="N56" i="6"/>
  <c r="J62" i="6"/>
  <c r="N66" i="6"/>
  <c r="N67" i="6"/>
  <c r="J6" i="6"/>
  <c r="M8" i="6"/>
  <c r="K11" i="6"/>
  <c r="J16" i="6"/>
  <c r="M17" i="6"/>
  <c r="K21" i="6"/>
  <c r="J27" i="6"/>
  <c r="K32" i="6"/>
  <c r="L36" i="6"/>
  <c r="M41" i="6"/>
  <c r="K45" i="6"/>
  <c r="L49" i="6"/>
  <c r="M52" i="6"/>
  <c r="K55" i="6"/>
  <c r="M64" i="6"/>
  <c r="O56" i="6"/>
  <c r="H26" i="6"/>
  <c r="M6" i="6"/>
  <c r="M16" i="6"/>
  <c r="K20" i="6"/>
  <c r="L23" i="6"/>
  <c r="J26" i="6"/>
  <c r="M27" i="6"/>
  <c r="K29" i="6"/>
  <c r="L34" i="6"/>
  <c r="J38" i="6"/>
  <c r="M39" i="6"/>
  <c r="K42" i="6"/>
  <c r="I47" i="6"/>
  <c r="L48" i="6"/>
  <c r="J50" i="6"/>
  <c r="M51" i="6"/>
  <c r="K54" i="6"/>
  <c r="J61" i="6"/>
  <c r="M62" i="6"/>
  <c r="K66" i="6"/>
  <c r="K9" i="6"/>
  <c r="L13" i="6"/>
  <c r="J15" i="6"/>
  <c r="K8" i="6"/>
  <c r="L12" i="6"/>
  <c r="M15" i="6"/>
  <c r="K17" i="6"/>
  <c r="L22" i="6"/>
  <c r="M26" i="6"/>
  <c r="L33" i="6"/>
  <c r="J36" i="6"/>
  <c r="M38" i="6"/>
  <c r="K41" i="6"/>
  <c r="J49" i="6"/>
  <c r="M50" i="6"/>
  <c r="K52" i="6"/>
  <c r="L58" i="6"/>
  <c r="M61" i="6"/>
  <c r="K64" i="6"/>
  <c r="K6" i="6"/>
  <c r="K16" i="6"/>
  <c r="L20" i="6"/>
  <c r="J22" i="6"/>
  <c r="K27" i="6"/>
  <c r="L29" i="6"/>
  <c r="J47" i="6"/>
  <c r="M49" i="6"/>
  <c r="J56" i="6"/>
  <c r="J66" i="6"/>
  <c r="M67" i="6"/>
  <c r="L6" i="6"/>
  <c r="M11" i="6"/>
  <c r="K13" i="6"/>
  <c r="L16" i="6"/>
  <c r="M21" i="6"/>
  <c r="K23" i="6"/>
  <c r="L27" i="6"/>
  <c r="O28" i="6"/>
  <c r="M32" i="6"/>
  <c r="K34" i="6"/>
  <c r="M45" i="6"/>
  <c r="K48" i="6"/>
  <c r="M55" i="6"/>
  <c r="L9" i="6"/>
  <c r="J8" i="6"/>
  <c r="M9" i="6"/>
  <c r="L15" i="6"/>
  <c r="J17" i="6"/>
  <c r="M20" i="6"/>
  <c r="L26" i="6"/>
  <c r="M29" i="6"/>
  <c r="L38" i="6"/>
  <c r="J41" i="6"/>
  <c r="K47" i="6"/>
  <c r="I50" i="6"/>
  <c r="L50" i="6"/>
  <c r="J52" i="6"/>
  <c r="J54" i="6"/>
  <c r="K58" i="6"/>
  <c r="I61" i="6"/>
  <c r="L61" i="6"/>
  <c r="J64" i="6"/>
  <c r="K67" i="6"/>
  <c r="K28" i="6"/>
  <c r="J28" i="6"/>
  <c r="M28" i="6"/>
  <c r="I11" i="6"/>
  <c r="I21" i="6"/>
  <c r="I32" i="6"/>
  <c r="I45" i="6"/>
  <c r="I55" i="6"/>
  <c r="I66" i="6"/>
  <c r="I29" i="6"/>
  <c r="I42" i="6"/>
  <c r="I54" i="6"/>
  <c r="K56" i="6"/>
  <c r="I8" i="6"/>
  <c r="I17" i="6"/>
  <c r="I28" i="6"/>
  <c r="I41" i="6"/>
  <c r="I52" i="6"/>
  <c r="I64" i="6"/>
  <c r="I15" i="6"/>
  <c r="I26" i="6"/>
  <c r="I14" i="6"/>
  <c r="I24" i="6"/>
  <c r="I36" i="6"/>
  <c r="I49" i="6"/>
  <c r="M56" i="6"/>
  <c r="H47" i="6"/>
  <c r="I48" i="6"/>
  <c r="H17" i="6"/>
  <c r="I12" i="6"/>
  <c r="I22" i="6"/>
  <c r="H32" i="6"/>
  <c r="I33" i="6"/>
  <c r="H42" i="6"/>
  <c r="I67" i="6"/>
  <c r="I9" i="6"/>
  <c r="I20" i="6"/>
  <c r="H39" i="6"/>
  <c r="I6" i="6"/>
  <c r="I16" i="6"/>
  <c r="I27" i="6"/>
  <c r="I39" i="6"/>
  <c r="I51" i="6"/>
  <c r="H64" i="6"/>
  <c r="H12" i="6"/>
  <c r="H27" i="6"/>
  <c r="I56" i="6"/>
  <c r="H16" i="6"/>
  <c r="H52" i="6"/>
  <c r="H41" i="6"/>
  <c r="I13" i="6"/>
  <c r="I23" i="6"/>
  <c r="I34" i="6"/>
  <c r="H15" i="6"/>
  <c r="H38" i="6"/>
  <c r="H48" i="6"/>
  <c r="H61" i="6"/>
  <c r="H22" i="6"/>
  <c r="H21" i="6"/>
  <c r="H29" i="6"/>
  <c r="H54" i="6"/>
  <c r="H66" i="6"/>
  <c r="H62" i="6"/>
  <c r="H50" i="6"/>
  <c r="H28" i="6"/>
  <c r="H6" i="6"/>
  <c r="H51" i="6"/>
  <c r="H14" i="6"/>
  <c r="H13" i="6"/>
  <c r="H23" i="6"/>
  <c r="H24" i="6"/>
  <c r="H36" i="6"/>
  <c r="H49" i="6"/>
  <c r="H9" i="6"/>
  <c r="H67" i="6"/>
  <c r="H45" i="6"/>
  <c r="H20" i="6"/>
  <c r="H55" i="6"/>
  <c r="H56" i="6"/>
  <c r="H58" i="6"/>
  <c r="H34" i="6"/>
  <c r="H33" i="6"/>
  <c r="H11" i="6"/>
  <c r="H8" i="6"/>
  <c r="H59" i="5" l="1"/>
  <c r="M59" i="5"/>
  <c r="N59" i="5"/>
  <c r="J59" i="5"/>
  <c r="O59" i="5"/>
  <c r="K59" i="5"/>
  <c r="P59" i="5"/>
  <c r="I59" i="5"/>
  <c r="AJ26" i="2"/>
  <c r="J26" i="2" s="1"/>
  <c r="AJ38" i="2"/>
  <c r="J38" i="2" s="1"/>
  <c r="O40" i="5"/>
  <c r="M40" i="5"/>
  <c r="K40" i="5"/>
  <c r="I40" i="5"/>
  <c r="AH33" i="2"/>
  <c r="I33" i="2" s="1"/>
  <c r="I6" i="2"/>
  <c r="AH11" i="2"/>
  <c r="I11" i="2" s="1"/>
  <c r="AH25" i="2"/>
  <c r="I25" i="2" s="1"/>
  <c r="AH18" i="2"/>
  <c r="I18" i="2" s="1"/>
  <c r="AH20" i="2"/>
  <c r="I20" i="2" s="1"/>
  <c r="AJ41" i="2"/>
  <c r="J41" i="2" s="1"/>
  <c r="AJ23" i="2"/>
  <c r="J23" i="2" s="1"/>
  <c r="AJ16" i="2"/>
  <c r="J16" i="2" s="1"/>
  <c r="P9" i="5"/>
  <c r="I9" i="5"/>
  <c r="H9" i="5"/>
  <c r="O9" i="5"/>
  <c r="N9" i="5"/>
  <c r="K9" i="5"/>
  <c r="M9" i="5"/>
  <c r="O11" i="5"/>
  <c r="K11" i="5"/>
  <c r="N24" i="5"/>
  <c r="P24" i="5"/>
  <c r="M24" i="5"/>
  <c r="K24" i="5"/>
  <c r="H24" i="5"/>
  <c r="O24" i="5"/>
  <c r="I24" i="5"/>
  <c r="J24" i="5"/>
  <c r="AF41" i="2"/>
  <c r="H41" i="2" s="1"/>
  <c r="AF14" i="2"/>
  <c r="H14" i="2" s="1"/>
  <c r="AF33" i="2"/>
  <c r="H33" i="2" s="1"/>
  <c r="AF18" i="2"/>
  <c r="H18" i="2" s="1"/>
  <c r="AF15" i="2"/>
  <c r="H15" i="2" s="1"/>
  <c r="AF19" i="2"/>
  <c r="H19" i="2" s="1"/>
  <c r="AF12" i="2"/>
  <c r="H12" i="2" s="1"/>
  <c r="AF40" i="2"/>
  <c r="H40" i="2" s="1"/>
  <c r="AF25" i="2"/>
  <c r="H25" i="2" s="1"/>
  <c r="AF26" i="2"/>
  <c r="H26" i="2" s="1"/>
  <c r="AF28" i="2"/>
  <c r="H28" i="2" s="1"/>
  <c r="AF16" i="2"/>
  <c r="H16" i="2" s="1"/>
  <c r="AF29" i="2"/>
  <c r="H29" i="2" s="1"/>
  <c r="AF13" i="2"/>
  <c r="H13" i="2" s="1"/>
  <c r="AF17" i="2"/>
  <c r="H17" i="2" s="1"/>
  <c r="H6" i="2"/>
  <c r="AF38" i="2"/>
  <c r="H38" i="2" s="1"/>
  <c r="AF39" i="2"/>
  <c r="H39" i="2" s="1"/>
  <c r="AF20" i="2"/>
  <c r="H20" i="2" s="1"/>
  <c r="AF22" i="2"/>
  <c r="H22" i="2" s="1"/>
  <c r="AJ14" i="2"/>
  <c r="J14" i="2" s="1"/>
  <c r="AJ34" i="2"/>
  <c r="J34" i="2" s="1"/>
  <c r="AJ18" i="2"/>
  <c r="J18" i="2" s="1"/>
  <c r="AJ11" i="2"/>
  <c r="J11" i="2" s="1"/>
  <c r="AJ39" i="2"/>
  <c r="J39" i="2" s="1"/>
  <c r="AJ40" i="2"/>
  <c r="J40" i="2" s="1"/>
  <c r="AJ31" i="2"/>
  <c r="J31" i="2" s="1"/>
  <c r="AJ15" i="2"/>
  <c r="J15" i="2" s="1"/>
  <c r="AJ17" i="2"/>
  <c r="J17" i="2" s="1"/>
  <c r="AJ28" i="2"/>
  <c r="J28" i="2" s="1"/>
  <c r="AJ12" i="2"/>
  <c r="J12" i="2" s="1"/>
  <c r="AJ13" i="2"/>
  <c r="J13" i="2" s="1"/>
  <c r="AJ27" i="2"/>
  <c r="J27" i="2" s="1"/>
  <c r="AJ19" i="2"/>
  <c r="J19" i="2" s="1"/>
  <c r="AJ20" i="2"/>
  <c r="J20" i="2" s="1"/>
  <c r="AJ22" i="2"/>
  <c r="J22" i="2" s="1"/>
  <c r="J52" i="7"/>
  <c r="AJ30" i="2"/>
  <c r="J30" i="2" s="1"/>
  <c r="AJ25" i="2"/>
  <c r="J25" i="2" s="1"/>
  <c r="K16" i="5"/>
  <c r="M16" i="5"/>
  <c r="N16" i="5"/>
  <c r="H18" i="5"/>
  <c r="M18" i="5"/>
  <c r="O32" i="5"/>
  <c r="K32" i="5"/>
  <c r="N32" i="5"/>
  <c r="J32" i="5"/>
  <c r="I32" i="5"/>
  <c r="J36" i="5"/>
  <c r="O36" i="5"/>
  <c r="H36" i="5"/>
  <c r="I36" i="5"/>
  <c r="K36" i="5"/>
  <c r="P51" i="5"/>
  <c r="J51" i="5"/>
  <c r="O51" i="5"/>
  <c r="M51" i="5"/>
  <c r="K51" i="5"/>
  <c r="K55" i="5"/>
  <c r="H55" i="5"/>
  <c r="O55" i="5"/>
  <c r="N55" i="5"/>
  <c r="J55" i="5"/>
  <c r="N56" i="5"/>
  <c r="P56" i="5"/>
  <c r="H56" i="5"/>
  <c r="M56" i="5"/>
  <c r="O56" i="5"/>
  <c r="J7" i="1"/>
  <c r="J8" i="5"/>
  <c r="H8" i="5"/>
  <c r="P8" i="5"/>
  <c r="O8" i="5"/>
  <c r="K8" i="5"/>
  <c r="I12" i="5"/>
  <c r="H12" i="5"/>
  <c r="N12" i="5"/>
  <c r="J12" i="5"/>
  <c r="P15" i="5"/>
  <c r="I15" i="5"/>
  <c r="H15" i="5"/>
  <c r="O15" i="5"/>
  <c r="J15" i="5"/>
  <c r="N23" i="5"/>
  <c r="J23" i="5"/>
  <c r="M23" i="5"/>
  <c r="I23" i="5"/>
  <c r="K23" i="5"/>
  <c r="O23" i="5"/>
  <c r="P26" i="5"/>
  <c r="I26" i="5"/>
  <c r="H26" i="5"/>
  <c r="H28" i="5"/>
  <c r="M28" i="5"/>
  <c r="N28" i="5"/>
  <c r="O28" i="5"/>
  <c r="K41" i="5"/>
  <c r="J41" i="5"/>
  <c r="O46" i="5"/>
  <c r="K46" i="5"/>
  <c r="M46" i="5"/>
  <c r="P46" i="5"/>
  <c r="AD16" i="2"/>
  <c r="F16" i="2" s="1"/>
  <c r="AD33" i="2"/>
  <c r="F33" i="2" s="1"/>
  <c r="AD27" i="2"/>
  <c r="F27" i="2" s="1"/>
  <c r="AD17" i="2"/>
  <c r="F17" i="2" s="1"/>
  <c r="F6" i="2"/>
  <c r="AD39" i="2"/>
  <c r="F39" i="2" s="1"/>
  <c r="AD26" i="2"/>
  <c r="F26" i="2" s="1"/>
  <c r="AD13" i="2"/>
  <c r="F13" i="2" s="1"/>
  <c r="AD12" i="2"/>
  <c r="F12" i="2" s="1"/>
  <c r="AT41" i="2"/>
  <c r="Q41" i="2" s="1"/>
  <c r="AT14" i="2"/>
  <c r="Q14" i="2" s="1"/>
  <c r="AT26" i="2"/>
  <c r="Q26" i="2" s="1"/>
  <c r="P20" i="5"/>
  <c r="I20" i="5"/>
  <c r="M20" i="5"/>
  <c r="K20" i="5"/>
  <c r="H30" i="5"/>
  <c r="O30" i="5"/>
  <c r="P30" i="5"/>
  <c r="H33" i="5"/>
  <c r="P33" i="5"/>
  <c r="J33" i="5"/>
  <c r="M33" i="5"/>
  <c r="N35" i="5"/>
  <c r="I35" i="5"/>
  <c r="P38" i="5"/>
  <c r="J38" i="5"/>
  <c r="I38" i="5"/>
  <c r="K38" i="5"/>
  <c r="M38" i="5"/>
  <c r="M57" i="5"/>
  <c r="J57" i="5"/>
  <c r="P57" i="5"/>
  <c r="I57" i="5"/>
  <c r="AL23" i="2"/>
  <c r="L23" i="2" s="1"/>
  <c r="AL33" i="2"/>
  <c r="L33" i="2" s="1"/>
  <c r="AZ17" i="2"/>
  <c r="V17" i="2" s="1"/>
  <c r="AZ16" i="2"/>
  <c r="V16" i="2" s="1"/>
  <c r="AZ33" i="2"/>
  <c r="V33" i="2" s="1"/>
  <c r="AZ25" i="2"/>
  <c r="V25" i="2" s="1"/>
  <c r="AZ28" i="2"/>
  <c r="V28" i="2" s="1"/>
  <c r="AZ30" i="2"/>
  <c r="V30" i="2" s="1"/>
  <c r="AZ22" i="2"/>
  <c r="V22" i="2" s="1"/>
  <c r="V6" i="2"/>
  <c r="H36" i="2"/>
  <c r="AC53" i="7"/>
  <c r="M50" i="5"/>
  <c r="J50" i="5"/>
  <c r="Q8" i="2"/>
  <c r="S8" i="2"/>
  <c r="V36" i="2"/>
  <c r="AA36" i="2"/>
  <c r="R33" i="1"/>
  <c r="G33" i="1" s="1"/>
  <c r="Z33" i="1"/>
  <c r="K33" i="1" s="1"/>
  <c r="O50" i="5"/>
  <c r="I35" i="1"/>
  <c r="U36" i="2"/>
  <c r="AD32" i="1"/>
  <c r="M32" i="1" s="1"/>
  <c r="W18" i="7"/>
  <c r="U18" i="7"/>
  <c r="Q18" i="7"/>
  <c r="O18" i="7"/>
  <c r="L18" i="7"/>
  <c r="J18" i="7"/>
  <c r="AB17" i="7"/>
  <c r="AA17" i="7"/>
  <c r="X17" i="7"/>
  <c r="W17" i="7"/>
  <c r="U17" i="7"/>
  <c r="R17" i="7"/>
  <c r="Q17" i="7"/>
  <c r="O17" i="7"/>
  <c r="L17" i="7"/>
  <c r="K17" i="7"/>
  <c r="J17" i="7"/>
  <c r="AB16" i="7"/>
  <c r="AA16" i="7"/>
  <c r="X16" i="7"/>
  <c r="W16" i="7"/>
  <c r="Q16" i="7"/>
  <c r="O16" i="7"/>
  <c r="L16" i="7"/>
  <c r="K16" i="7"/>
  <c r="J16" i="7"/>
  <c r="AC15" i="7"/>
  <c r="AB15" i="7"/>
  <c r="AA15" i="7"/>
  <c r="X15" i="7"/>
  <c r="W15" i="7"/>
  <c r="O15" i="7"/>
  <c r="K15" i="7"/>
  <c r="J15" i="7"/>
  <c r="AB14" i="7"/>
  <c r="AA14" i="7"/>
  <c r="X14" i="7"/>
  <c r="W14" i="7"/>
  <c r="U14" i="7"/>
  <c r="R14" i="7"/>
  <c r="Q14" i="7"/>
  <c r="O14" i="7"/>
  <c r="L14" i="7"/>
  <c r="K14" i="7"/>
  <c r="J14" i="7"/>
  <c r="AC13" i="7"/>
  <c r="AB13" i="7"/>
  <c r="AA13" i="7"/>
  <c r="U13" i="7"/>
  <c r="Q13" i="7"/>
  <c r="K13" i="7"/>
  <c r="AB12" i="7"/>
  <c r="AA12" i="7"/>
  <c r="X12" i="7"/>
  <c r="R12" i="7"/>
  <c r="K12" i="7"/>
  <c r="J12" i="7"/>
  <c r="AC10" i="7"/>
  <c r="AB10" i="7"/>
  <c r="AA10" i="7"/>
  <c r="X10" i="7"/>
  <c r="W10" i="7"/>
  <c r="U10" i="7"/>
  <c r="R10" i="7"/>
  <c r="Q10" i="7"/>
  <c r="O10" i="7"/>
  <c r="L10" i="7"/>
  <c r="J10" i="7"/>
  <c r="AB9" i="7"/>
  <c r="X9" i="7"/>
  <c r="W9" i="7"/>
  <c r="U9" i="7"/>
  <c r="R9" i="7"/>
  <c r="Q9" i="7"/>
  <c r="O9" i="7"/>
  <c r="L9" i="7"/>
  <c r="J9" i="7"/>
  <c r="AB7" i="7"/>
  <c r="AA7" i="7"/>
  <c r="W7" i="7"/>
  <c r="U7" i="7"/>
  <c r="Q7" i="7"/>
  <c r="L7" i="7"/>
  <c r="K7" i="7"/>
  <c r="J7" i="7"/>
  <c r="L59" i="7"/>
  <c r="L57" i="7"/>
  <c r="X59" i="7"/>
  <c r="X57" i="7"/>
  <c r="R57" i="7"/>
  <c r="O14" i="5"/>
  <c r="K14" i="5"/>
  <c r="H14" i="5"/>
  <c r="I14" i="5"/>
  <c r="N14" i="5"/>
  <c r="M14" i="5"/>
  <c r="P14" i="5"/>
  <c r="J14" i="5"/>
  <c r="O27" i="5"/>
  <c r="J27" i="5"/>
  <c r="N27" i="5"/>
  <c r="I27" i="5"/>
  <c r="H27" i="5"/>
  <c r="K27" i="5"/>
  <c r="P27" i="5"/>
  <c r="J57" i="7"/>
  <c r="AC57" i="7"/>
  <c r="H10" i="5"/>
  <c r="K10" i="5"/>
  <c r="O10" i="5"/>
  <c r="J10" i="5"/>
  <c r="I10" i="5"/>
  <c r="N10" i="5"/>
  <c r="P10" i="5"/>
  <c r="M10" i="5"/>
  <c r="P21" i="5"/>
  <c r="K21" i="5"/>
  <c r="N21" i="5"/>
  <c r="J45" i="5"/>
  <c r="M45" i="5"/>
  <c r="H45" i="5"/>
  <c r="N45" i="5"/>
  <c r="O45" i="5"/>
  <c r="I45" i="5"/>
  <c r="K45" i="5"/>
  <c r="P45" i="5"/>
  <c r="O21" i="5"/>
  <c r="O12" i="5"/>
  <c r="M12" i="5"/>
  <c r="P12" i="5"/>
  <c r="H11" i="5"/>
  <c r="P11" i="5"/>
  <c r="I30" i="5"/>
  <c r="M30" i="5"/>
  <c r="K35" i="5"/>
  <c r="P35" i="5"/>
  <c r="N38" i="5"/>
  <c r="H38" i="5"/>
  <c r="I41" i="5"/>
  <c r="O41" i="5"/>
  <c r="P41" i="5"/>
  <c r="P44" i="5"/>
  <c r="O44" i="5"/>
  <c r="I44" i="5"/>
  <c r="H44" i="5"/>
  <c r="X33" i="1"/>
  <c r="J33" i="1" s="1"/>
  <c r="X32" i="1"/>
  <c r="J32" i="1" s="1"/>
  <c r="AR15" i="2"/>
  <c r="P15" i="2" s="1"/>
  <c r="R51" i="7"/>
  <c r="AC50" i="7"/>
  <c r="R49" i="7"/>
  <c r="AC48" i="7"/>
  <c r="R46" i="7"/>
  <c r="AC43" i="7"/>
  <c r="R42" i="7"/>
  <c r="AC40" i="7"/>
  <c r="R39" i="7"/>
  <c r="AC37" i="7"/>
  <c r="R35" i="7"/>
  <c r="AC34" i="7"/>
  <c r="R33" i="7"/>
  <c r="AC30" i="7"/>
  <c r="R29" i="7"/>
  <c r="AC28" i="7"/>
  <c r="R27" i="7"/>
  <c r="AC25" i="7"/>
  <c r="R24" i="7"/>
  <c r="AC23" i="7"/>
  <c r="R22" i="7"/>
  <c r="AC21" i="7"/>
  <c r="R18" i="7"/>
  <c r="AC17" i="7"/>
  <c r="AC16" i="7"/>
  <c r="R16" i="7"/>
  <c r="L15" i="7"/>
  <c r="AC14" i="7"/>
  <c r="X13" i="7"/>
  <c r="AC12" i="7"/>
  <c r="AC9" i="7"/>
  <c r="P40" i="5"/>
  <c r="P33" i="1"/>
  <c r="F33" i="1" s="1"/>
  <c r="P32" i="1"/>
  <c r="F32" i="1" s="1"/>
  <c r="AB33" i="1"/>
  <c r="L33" i="1" s="1"/>
  <c r="AB32" i="1"/>
  <c r="L32" i="1" s="1"/>
  <c r="AJ33" i="2"/>
  <c r="J33" i="2" s="1"/>
  <c r="Q36" i="2"/>
  <c r="Z36" i="2"/>
  <c r="AC65" i="7"/>
  <c r="BF30" i="2"/>
  <c r="Z30" i="2" s="1"/>
  <c r="BF28" i="2"/>
  <c r="Z28" i="2" s="1"/>
  <c r="H32" i="5"/>
  <c r="P32" i="5"/>
  <c r="N40" i="5"/>
  <c r="J40" i="5"/>
  <c r="I8" i="2"/>
  <c r="O8" i="2"/>
  <c r="AA8" i="2"/>
  <c r="J36" i="2"/>
  <c r="AC63" i="7"/>
  <c r="AC68" i="7"/>
  <c r="T38" i="1"/>
  <c r="H38" i="1" s="1"/>
  <c r="AD11" i="2"/>
  <c r="F11" i="2" s="1"/>
  <c r="AL14" i="2"/>
  <c r="L14" i="2" s="1"/>
  <c r="T32" i="1"/>
  <c r="H32" i="1" s="1"/>
</calcChain>
</file>

<file path=xl/sharedStrings.xml><?xml version="1.0" encoding="utf-8"?>
<sst xmlns="http://schemas.openxmlformats.org/spreadsheetml/2006/main" count="1380" uniqueCount="653">
  <si>
    <t>All Cancers</t>
  </si>
  <si>
    <t>Breast</t>
  </si>
  <si>
    <t>Colorectal</t>
  </si>
  <si>
    <t>Lung</t>
  </si>
  <si>
    <t>NHL</t>
  </si>
  <si>
    <t>Other 
Digestive*</t>
  </si>
  <si>
    <t>Other Genitourinary**</t>
  </si>
  <si>
    <t>Other 
Cancers</t>
  </si>
  <si>
    <t>All Patients</t>
  </si>
  <si>
    <t>Carboplatin</t>
  </si>
  <si>
    <t>Cisplatin</t>
  </si>
  <si>
    <t>Cyclophosphamide</t>
  </si>
  <si>
    <t>Fluorouracil</t>
  </si>
  <si>
    <t>Gemcitabine</t>
  </si>
  <si>
    <t>Oxaliplatin</t>
  </si>
  <si>
    <t>Vincristine</t>
  </si>
  <si>
    <t>Patient</t>
  </si>
  <si>
    <t>Age (years), mean (SD)</t>
  </si>
  <si>
    <t>Female, %</t>
  </si>
  <si>
    <t>Chronic Comorbidities, %</t>
  </si>
  <si>
    <t>Cardiovascular Disease</t>
  </si>
  <si>
    <t>Cardiac Dysrhythmias</t>
  </si>
  <si>
    <t>Cerebrovascular Disease</t>
  </si>
  <si>
    <t>Ischemic Heart Disease</t>
  </si>
  <si>
    <t>Heart Failure</t>
  </si>
  <si>
    <t>Diabetes</t>
  </si>
  <si>
    <t>Liver Disease</t>
  </si>
  <si>
    <t>Lung Disease</t>
  </si>
  <si>
    <t>Osteoarthritis</t>
  </si>
  <si>
    <t>Renal Disease</t>
  </si>
  <si>
    <t>Nutritional Status</t>
  </si>
  <si>
    <t>Malnutrition</t>
  </si>
  <si>
    <t>Obesity</t>
  </si>
  <si>
    <t>History of Other Conditions/Events Prior to Chemotherapy Course, %</t>
  </si>
  <si>
    <t>Anemia</t>
  </si>
  <si>
    <t>Neutropenia</t>
  </si>
  <si>
    <t>Infection</t>
  </si>
  <si>
    <t>History of Chemotherapy</t>
  </si>
  <si>
    <t>History of Hospitalization for Any Reason</t>
  </si>
  <si>
    <t>History of Radiation Therapy</t>
  </si>
  <si>
    <t>Recent Surgery</t>
  </si>
  <si>
    <t>Proxies for Health Status</t>
  </si>
  <si>
    <t>Hospice, %</t>
  </si>
  <si>
    <t>SNF, %</t>
  </si>
  <si>
    <t>Pre-Chemotherapy Expenditures ($)</t>
  </si>
  <si>
    <t>Mean (SD)</t>
  </si>
  <si>
    <t>Proxies for Physical Function, %</t>
  </si>
  <si>
    <t>Use of Hospital Bed</t>
  </si>
  <si>
    <t>Use of Supplemental Oxygen</t>
  </si>
  <si>
    <t>Use of Walking Aid</t>
  </si>
  <si>
    <t>Use of Wheelchair</t>
  </si>
  <si>
    <t>*Includes cancers of digestive organs, excluding colorectal malignancy</t>
  </si>
  <si>
    <t>**Includes cancers of genitourinary organs, excluding prostate cancer</t>
  </si>
  <si>
    <t>Y</t>
  </si>
  <si>
    <t>Other Digestive*</t>
  </si>
  <si>
    <t>Other Digestive</t>
  </si>
  <si>
    <t>Other Genitourinary</t>
  </si>
  <si>
    <t>All Agents</t>
  </si>
  <si>
    <t>Incidence Proportion (95% CI)</t>
  </si>
  <si>
    <t>Other 
Digestive**</t>
  </si>
  <si>
    <t>Other Genitourinary†</t>
  </si>
  <si>
    <t>name2</t>
  </si>
  <si>
    <t>ANY</t>
  </si>
  <si>
    <t>Evidence of Primary, Secondary, Unspecified Thrombocytopenia and/or Bleeding Events, Receipt of TPOs, or Platelets During Chemotherapy</t>
  </si>
  <si>
    <t>Narrow</t>
  </si>
  <si>
    <t>Course</t>
  </si>
  <si>
    <t>Overall</t>
  </si>
  <si>
    <t>Inpatient</t>
  </si>
  <si>
    <t>Outpatient</t>
  </si>
  <si>
    <t>All Cycles</t>
  </si>
  <si>
    <t>Cycle 1</t>
  </si>
  <si>
    <t>Cycle 2</t>
  </si>
  <si>
    <t>Cycle 3+</t>
  </si>
  <si>
    <t>*Only first eight cycles were considered in analyses described herein</t>
  </si>
  <si>
    <t>**Includes cancers of digestive organs, excluding colorectal malignancy</t>
  </si>
  <si>
    <t>†Includes cancers of genitourinary organs, excluding prostate cancer</t>
  </si>
  <si>
    <t>Chemotherapy Course</t>
  </si>
  <si>
    <t>Cycle 1 Periodicity (%)</t>
  </si>
  <si>
    <t>Supportive Care in Cycle 1 (%)</t>
  </si>
  <si>
    <t>Cycle 1 Periodicity</t>
  </si>
  <si>
    <t>Supportive Care in Cycle 1</t>
  </si>
  <si>
    <t>Chemotherapy Agent</t>
  </si>
  <si>
    <t>No. of
Patients</t>
  </si>
  <si>
    <t>No. of Cycles
(mean [SD])</t>
  </si>
  <si>
    <t>Q2W</t>
  </si>
  <si>
    <t>Q3W</t>
  </si>
  <si>
    <t>Q4W</t>
  </si>
  <si>
    <t>Other</t>
  </si>
  <si>
    <t>AMB
Prophylaxis</t>
  </si>
  <si>
    <t>CSF
Prophylaxis</t>
  </si>
  <si>
    <t>ESAs</t>
  </si>
  <si>
    <t>Radiation
During Course (%)</t>
  </si>
  <si>
    <t>No. of Cycles
mean</t>
  </si>
  <si>
    <t>No. of Cycles
SD</t>
  </si>
  <si>
    <t>AMB Prophylaxis</t>
  </si>
  <si>
    <t>CSF Prophylaxis</t>
  </si>
  <si>
    <t>Radiation
During Course</t>
  </si>
  <si>
    <t>Other genitourinary organs- carboplatin+paclitaxel</t>
  </si>
  <si>
    <t>Breast- carboplatin+docetaxel+trastuzumab</t>
  </si>
  <si>
    <t>Lung- carboplatin+pemetrexed</t>
  </si>
  <si>
    <t>Lung- carboplatin+paclitaxel</t>
  </si>
  <si>
    <t>Lung- carboplatin+etoposide</t>
  </si>
  <si>
    <t>Lung- cisplatin+etoposide</t>
  </si>
  <si>
    <t>Lip oral cavity pharnyx- cisplatin</t>
  </si>
  <si>
    <t>Lung- cisplatin+pemetrexed</t>
  </si>
  <si>
    <t>Other genitourinary organs- cisplatin</t>
  </si>
  <si>
    <t>Other genitourinary organs- cisplatin+etoposide</t>
  </si>
  <si>
    <t>Breast- cyclophosphamide+doxorubicin</t>
  </si>
  <si>
    <t>Breast- cyclophosphamide+docetaxel</t>
  </si>
  <si>
    <t>Breast- cyclophosphamide+docetaxel+doxorubicin</t>
  </si>
  <si>
    <t>Breast- cyclophosphamide</t>
  </si>
  <si>
    <t>Breast- cyclophosphamide+docetaxel+trastuzumab</t>
  </si>
  <si>
    <t>Colon and rectum- fluorouracil</t>
  </si>
  <si>
    <t>Colon and rectum- fluorouracil+mitomycin</t>
  </si>
  <si>
    <t>Colon and rectum- fluorouracil+irinotecan+leucovorin</t>
  </si>
  <si>
    <t>Colon and rectum- fluorouracil+leucovorin</t>
  </si>
  <si>
    <t>Other digestive organs- fluorouracil</t>
  </si>
  <si>
    <t>Other digestive organs- gemcitabine</t>
  </si>
  <si>
    <t>Other genitourinary organs- gemcitabine</t>
  </si>
  <si>
    <t>Other digestive organs- gemcitabine+paclitaxel</t>
  </si>
  <si>
    <t>Breast- gemcitabine</t>
  </si>
  <si>
    <t>Lung- gemcitabine</t>
  </si>
  <si>
    <t>Colon and rectum- oxaliplatin</t>
  </si>
  <si>
    <t>Colon and rectum- Oxaliplatin</t>
  </si>
  <si>
    <t>Other digestive organs- epirubicin+oxaliplatin</t>
  </si>
  <si>
    <t>Other digestive organs- epirubicin+Oxaliplatin</t>
  </si>
  <si>
    <t>Other digestive organs- oxaliplatin</t>
  </si>
  <si>
    <t>Other digestive organs- Oxaliplatin</t>
  </si>
  <si>
    <t>Colon and rectum- leucovorin+oxaliplatin</t>
  </si>
  <si>
    <t>Colon and rectum- leucovorin+Oxaliplatin</t>
  </si>
  <si>
    <t>Colon and rectum- capecitabine+oxaliplatin</t>
  </si>
  <si>
    <t>Colon and rectum- capecitabine+Oxaliplatin</t>
  </si>
  <si>
    <t>NHL- vincristine</t>
  </si>
  <si>
    <t>Miscellaneous- vincristine</t>
  </si>
  <si>
    <t>miscellaneous- vincristine</t>
  </si>
  <si>
    <t>NHL- rituximab+vincristine</t>
  </si>
  <si>
    <t>NHL- doxorubicin+rituximab+vincristine</t>
  </si>
  <si>
    <t>Hodgkins Disease- bleomycin+vincristine</t>
  </si>
  <si>
    <t>≥2 Drugs of Interest</t>
  </si>
  <si>
    <t>Colon and rectum- fluorouracil+leucovorin+oxaliplatin</t>
  </si>
  <si>
    <t>Colon and rectum- fluorouracil+leucovorin+Oxaliplatin</t>
  </si>
  <si>
    <t>NHL- cyclophosphamide+doxorubicin+rituximab+vincristine</t>
  </si>
  <si>
    <t>Colon and rectum- fluorouracil+levoleucovorin+oxaliplatin</t>
  </si>
  <si>
    <t>Colon and rectum- fluorouracil+levoleucovorin+Oxaliplatin</t>
  </si>
  <si>
    <t>NHL- cyclophosphamide+doxorubicin+vincristine</t>
  </si>
  <si>
    <t>Colon and rectum- fluorouracil+oxaliplatin</t>
  </si>
  <si>
    <t>Other digestive organs- fluorouracil+irinotecan+leucovorin+oxaliplatin</t>
  </si>
  <si>
    <t>NHL- cyclophosphamide+rituximab+vincristine</t>
  </si>
  <si>
    <t>Other digestive organs- fluorouracil+leucovorin+oxaliplatin</t>
  </si>
  <si>
    <t>Other digestive organs- fluorouracil+leucovorin+Oxaliplatin</t>
  </si>
  <si>
    <t>Breast- cyclophosphamide+fluorouracil+methotrexate</t>
  </si>
  <si>
    <t>Other digestive organs- cisplatin+fluorouracil</t>
  </si>
  <si>
    <t>Number of CIT-Related Hospital Admissions, mean per patient-episode (95% CI)</t>
  </si>
  <si>
    <t>---</t>
  </si>
  <si>
    <t>Characteristics of Admissions (i.e., per admission)</t>
  </si>
  <si>
    <t>LOS, days, mean (95% CI)</t>
  </si>
  <si>
    <t>Mortality*, % (95% CI)</t>
  </si>
  <si>
    <t>Diagnoses, % (95% CI)</t>
  </si>
  <si>
    <t>CIT Only</t>
  </si>
  <si>
    <t>Bleeding Only</t>
  </si>
  <si>
    <t>CIT and Bleeding</t>
  </si>
  <si>
    <t>Cost ($), mean per admission (95% CI)</t>
  </si>
  <si>
    <t>Number of Hospital Days, mean per patient-episode (95% CI)</t>
  </si>
  <si>
    <t>Cost of Admissions ($), mean per patient-episode (95% CI)</t>
  </si>
  <si>
    <t>Number of CIT-Related Ambulatory Encounters, mean per patient-episode (95% CI)</t>
  </si>
  <si>
    <t>Characteristics of Outpatient Encounters, (i.e., per encounter)</t>
  </si>
  <si>
    <t>Setting of Care, % (95% CI)</t>
  </si>
  <si>
    <t>Physician Office</t>
  </si>
  <si>
    <t>Emergency Department</t>
  </si>
  <si>
    <t>Hospital Outpatient</t>
  </si>
  <si>
    <t>Labs</t>
  </si>
  <si>
    <t>None of the Above</t>
  </si>
  <si>
    <t>Procedures, % (95% CI)</t>
  </si>
  <si>
    <t>Blood Product Transfusion</t>
  </si>
  <si>
    <t>Platelet</t>
  </si>
  <si>
    <t>Red Blood</t>
  </si>
  <si>
    <t>Stem Cell</t>
  </si>
  <si>
    <t>Whole Blood</t>
  </si>
  <si>
    <t>Coagulation Factor Transfusion</t>
  </si>
  <si>
    <t>Control of Bleeding</t>
  </si>
  <si>
    <t>Pharmacotherapy, % (95% CI)</t>
  </si>
  <si>
    <t>Glucocorticosteroid</t>
  </si>
  <si>
    <t>Immunoglobulin</t>
  </si>
  <si>
    <t>Thrombopoietin Receptor Agonists</t>
  </si>
  <si>
    <t>Eltrombopag</t>
  </si>
  <si>
    <t>Romiplostim</t>
  </si>
  <si>
    <t>Cost ($), mean per encounter (95% CI)</t>
  </si>
  <si>
    <t>Cost of Ambulatory Encounters ($), mean per patient-episode (95% CI)</t>
  </si>
  <si>
    <t>Characteristics of Outpatient Pharmacotherapy</t>
  </si>
  <si>
    <t>Number of Filled Prescriptions, mean per patient-episode (95% CI)</t>
  </si>
  <si>
    <t>Glucocorticosteroid, % (95% CI)</t>
  </si>
  <si>
    <t>Immunoglobulin, % (95% CI)</t>
  </si>
  <si>
    <t>Thrombopoietin Receptor Agonists, % (95% CI)</t>
  </si>
  <si>
    <t>Cost ($), mean per prescription (95% CI)</t>
  </si>
  <si>
    <t>Cost of Prescriptions ($), mean per patient-episode (95% CI)</t>
  </si>
  <si>
    <t>Total Cost per Cycle ($), mean per patient-episode</t>
  </si>
  <si>
    <t>*Hospital mortality was based on data from the MarketScan Database only</t>
  </si>
  <si>
    <t>Other  Digestive**</t>
  </si>
  <si>
    <t>Other Cancers</t>
  </si>
  <si>
    <t>Other Digestive**</t>
  </si>
  <si>
    <t>age</t>
  </si>
  <si>
    <t>age_std</t>
  </si>
  <si>
    <t>total_gender</t>
  </si>
  <si>
    <t>gender</t>
  </si>
  <si>
    <t>total_chronic_comorbidities</t>
  </si>
  <si>
    <t>CARDIOVASCULAR_DISEASE</t>
  </si>
  <si>
    <t>CV_CARDIAC_DYSRHYTHMIAS</t>
  </si>
  <si>
    <t>CV_CEREBROVASCULAR_DISEASE</t>
  </si>
  <si>
    <t>CV_ISCHEMIC_HEART_DISEASE</t>
  </si>
  <si>
    <t>CV_HEART_FAILURE</t>
  </si>
  <si>
    <t>DIABETES</t>
  </si>
  <si>
    <t>LIVER_DISEASE</t>
  </si>
  <si>
    <t>LUNG_DISEASE</t>
  </si>
  <si>
    <t>OSTEOARTHROTIS</t>
  </si>
  <si>
    <t>RENAL_DISEASE</t>
  </si>
  <si>
    <t>total_nutritional_status</t>
  </si>
  <si>
    <t>MALNUTRITION</t>
  </si>
  <si>
    <t>OBESITY</t>
  </si>
  <si>
    <t>total_other_conditions</t>
  </si>
  <si>
    <t>ANEMIA</t>
  </si>
  <si>
    <t>NEUTROPENIA</t>
  </si>
  <si>
    <t>INFECTION</t>
  </si>
  <si>
    <t>IMMUNOSUPPRESSIVE</t>
  </si>
  <si>
    <t>CHEMO_THERAPY</t>
  </si>
  <si>
    <t>HOSPITAL</t>
  </si>
  <si>
    <t>HIST_RADIATION_THERAPY</t>
  </si>
  <si>
    <t>SURGERY</t>
  </si>
  <si>
    <t>total_health_status</t>
  </si>
  <si>
    <t>HOSPICE_SNF</t>
  </si>
  <si>
    <t>HOSPICE</t>
  </si>
  <si>
    <t>SNF</t>
  </si>
  <si>
    <t>expenditures_annual_2016</t>
  </si>
  <si>
    <t>expenditures_annual_2016_std</t>
  </si>
  <si>
    <t>total_physical_function</t>
  </si>
  <si>
    <t>HOSPITAL_BED</t>
  </si>
  <si>
    <t>OXYGEN_USE</t>
  </si>
  <si>
    <t>WALKING_AID</t>
  </si>
  <si>
    <t>WHEEL_CHAIR</t>
  </si>
  <si>
    <t>BC</t>
  </si>
  <si>
    <t>CR</t>
  </si>
  <si>
    <t>Other GenUrin</t>
  </si>
  <si>
    <t>_name_</t>
  </si>
  <si>
    <t>all</t>
  </si>
  <si>
    <t>breast_carb</t>
  </si>
  <si>
    <t>breast_cyclo</t>
  </si>
  <si>
    <t>breast_gemi</t>
  </si>
  <si>
    <t>colon_flu</t>
  </si>
  <si>
    <t>colon_oxa</t>
  </si>
  <si>
    <t>lung_carbo</t>
  </si>
  <si>
    <t>lung_cisp</t>
  </si>
  <si>
    <t>lung_gemi</t>
  </si>
  <si>
    <t>NHL_vincr</t>
  </si>
  <si>
    <t>other_digestive_flu</t>
  </si>
  <si>
    <t>other_digestive_gemi</t>
  </si>
  <si>
    <t>other_digestive_oxa</t>
  </si>
  <si>
    <t>ohter_genurin_carbo</t>
  </si>
  <si>
    <t>ohter_genurin_cisp</t>
  </si>
  <si>
    <t>ohter_genurin_gemi</t>
  </si>
  <si>
    <t>(n = 215,508)</t>
  </si>
  <si>
    <t>(n = 16,478)</t>
  </si>
  <si>
    <t>(n = 67,959)</t>
  </si>
  <si>
    <t>(n = 739)</t>
  </si>
  <si>
    <t>(n = 32,218)</t>
  </si>
  <si>
    <t>(n = 28,146)</t>
  </si>
  <si>
    <t>(n = 22,218)</t>
  </si>
  <si>
    <t>(n = 8,434)</t>
  </si>
  <si>
    <t>(n = 834)</t>
  </si>
  <si>
    <t>(n = 13,970)</t>
  </si>
  <si>
    <t>(n = 6,390)</t>
  </si>
  <si>
    <t>(n = 2,597)</t>
  </si>
  <si>
    <t>(n = 5,155)</t>
  </si>
  <si>
    <t>(n = 17,557)</t>
  </si>
  <si>
    <t>(n = 4,462)</t>
  </si>
  <si>
    <t>(n = 1,884)</t>
  </si>
  <si>
    <t>9.7 (9.6 - 9.8)</t>
  </si>
  <si>
    <t>6.9 (6.7 - 7.0)</t>
  </si>
  <si>
    <t>11.2 (10.8 - 11.5)</t>
  </si>
  <si>
    <t>13.7 (13.3 - 14.1)</t>
  </si>
  <si>
    <t>9.8 (9.3 - 10.3)</t>
  </si>
  <si>
    <t>12.0 (11.4 - 12.6)</t>
  </si>
  <si>
    <t>11.0 (10.6 - 11.4)</t>
  </si>
  <si>
    <t>10.3 (9.8 - 10.9)</t>
  </si>
  <si>
    <t>3.0 (2.9 - 3.1)</t>
  </si>
  <si>
    <t>1.6 (1.5 - 1.7)</t>
  </si>
  <si>
    <t>2.7 (2.6 - 2.9)</t>
  </si>
  <si>
    <t>5.5 (5.2 - 5.7)</t>
  </si>
  <si>
    <t>3.5 (3.2 - 3.8)</t>
  </si>
  <si>
    <t>5.4 (5.0 - 5.8)</t>
  </si>
  <si>
    <t>3.2 (3.0 - 3.4)</t>
  </si>
  <si>
    <t>4.2 (3.8 - 4.6)</t>
  </si>
  <si>
    <t>6.7 (6.6 - 6.8)</t>
  </si>
  <si>
    <t>5.3 (5.1 - 5.4)</t>
  </si>
  <si>
    <t>8.4 (8.1 - 8.7)</t>
  </si>
  <si>
    <t>8.2 (7.9 - 8.5)</t>
  </si>
  <si>
    <t>6.3 (5.9 - 6.6)</t>
  </si>
  <si>
    <t>6.6 (6.1 - 7.0)</t>
  </si>
  <si>
    <t>7.8 (7.5 - 8.2)</t>
  </si>
  <si>
    <t>6.1 (5.7 - 6.6)</t>
  </si>
  <si>
    <t>2.8 (2.8 - 2.9)</t>
  </si>
  <si>
    <t>1.7 (1.6 - 1.7)</t>
  </si>
  <si>
    <t>3.2 (3.2 - 3.3)</t>
  </si>
  <si>
    <t>5.0 (4.8 - 5.1)</t>
  </si>
  <si>
    <t>3.3 (3.2 - 3.5)</t>
  </si>
  <si>
    <t>4.1 (3.9 - 4.2)</t>
  </si>
  <si>
    <t>3.7 (3.6 - 3.8)</t>
  </si>
  <si>
    <t>4.2 (4.0 - 4.4)</t>
  </si>
  <si>
    <t>0.7 (0.7 - 0.7)</t>
  </si>
  <si>
    <t>0.3 (0.3 - 0.3)</t>
  </si>
  <si>
    <t>0.5 (0.5 - 0.6)</t>
  </si>
  <si>
    <t>1.0 (0.9 - 1.0)</t>
  </si>
  <si>
    <t>1.5 (1.4 - 1.6)</t>
  </si>
  <si>
    <t>0.9 (0.8 - 0.9)</t>
  </si>
  <si>
    <t>1.4 (1.3 - 1.6)</t>
  </si>
  <si>
    <t>2.1 (2.1 - 2.2)</t>
  </si>
  <si>
    <t>1.4 (1.3 - 1.4)</t>
  </si>
  <si>
    <t>2.7 (2.6 - 2.8)</t>
  </si>
  <si>
    <t>3.4 (3.2 - 3.5)</t>
  </si>
  <si>
    <t>2.4 (2.2 - 2.5)</t>
  </si>
  <si>
    <t>2.6 (2.4 - 2.7)</t>
  </si>
  <si>
    <t>2.9 (2.8 - 3.0)</t>
  </si>
  <si>
    <t>2.8 (2.6 - 3.0)</t>
  </si>
  <si>
    <t>1.8 (1.6 - 1.9)</t>
  </si>
  <si>
    <t>4.9 (4.7 - 5.2)</t>
  </si>
  <si>
    <t>4.2 (3.9 - 4.5)</t>
  </si>
  <si>
    <t>3.8 (3.5 - 4.1)</t>
  </si>
  <si>
    <t>3.1 (2.9 - 3.3)</t>
  </si>
  <si>
    <t>3.8 (3.5 - 4.2)</t>
  </si>
  <si>
    <t>1.0 (1.0 - 1.0)</t>
  </si>
  <si>
    <t>2.1 (1.9 - 2.2)</t>
  </si>
  <si>
    <t>1.5 (1.4 - 1.7)</t>
  </si>
  <si>
    <t>1.9 (1.7 - 2.2)</t>
  </si>
  <si>
    <t>1.0 (0.8 - 1.1)</t>
  </si>
  <si>
    <t>1.6 (1.4 - 1.8)</t>
  </si>
  <si>
    <t>1.7 (1.7 - 1.8)</t>
  </si>
  <si>
    <t>1.1 (1.1 - 1.2)</t>
  </si>
  <si>
    <t>1.2 (1.1 - 1.4)</t>
  </si>
  <si>
    <t>2.8 (2.7 - 3.0)</t>
  </si>
  <si>
    <t>2.6 (2.4 - 2.9)</t>
  </si>
  <si>
    <t>1.9 (1.6 - 2.1)</t>
  </si>
  <si>
    <t>2.1 (1.9 - 2.3)</t>
  </si>
  <si>
    <t>2.2 (2.0 - 2.5)</t>
  </si>
  <si>
    <t>4.4 (4.1 - 4.6)</t>
  </si>
  <si>
    <t>3.1 (2.8 - 3.4)</t>
  </si>
  <si>
    <t>3.1 (2.9 - 3.4)</t>
  </si>
  <si>
    <t>4.0 (3.6 - 4.4)</t>
  </si>
  <si>
    <t>0.8 (0.7 - 0.8)</t>
  </si>
  <si>
    <t>0.3 (0.2 - 0.3)</t>
  </si>
  <si>
    <t>0.9 (0.8 - 1.0)</t>
  </si>
  <si>
    <t>0.8 (0.7 - 1.0)</t>
  </si>
  <si>
    <t>1.7 (1.4 - 2.0)</t>
  </si>
  <si>
    <t>0.8 (0.6 - 0.9)</t>
  </si>
  <si>
    <t>1.5 (1.3 - 1.8)</t>
  </si>
  <si>
    <t>1.9 (1.9 - 2.0)</t>
  </si>
  <si>
    <t>2.0 (1.8 - 2.1)</t>
  </si>
  <si>
    <t>2.8 (2.6 - 3.1)</t>
  </si>
  <si>
    <t>2.3 (2.0 - 2.5)</t>
  </si>
  <si>
    <t>2.5 (2.2 - 2.8)</t>
  </si>
  <si>
    <t>2.4 (2.2 - 2.6)</t>
  </si>
  <si>
    <t>2.9 (2.9 - 3.0)</t>
  </si>
  <si>
    <t>3.8 (3.7 - 3.9)</t>
  </si>
  <si>
    <t>5.2 (5.1 - 5.4)</t>
  </si>
  <si>
    <t>3.0 (2.8 - 3.2)</t>
  </si>
  <si>
    <t>4.1 (3.9 - 4.4)</t>
  </si>
  <si>
    <t>4.3 (4.1 - 4.4)</t>
  </si>
  <si>
    <t>4.7 (4.3 - 5.1)</t>
  </si>
  <si>
    <t>0.5 (0.4 - 0.5)</t>
  </si>
  <si>
    <t>1.4 (1.3 - 1.5)</t>
  </si>
  <si>
    <t>0.7 (0.6 - 0.8)</t>
  </si>
  <si>
    <t>1.2 (1.0 - 1.3)</t>
  </si>
  <si>
    <t>0.8 (0.7 - 0.9)</t>
  </si>
  <si>
    <t>2.4 (2.3 - 2.4)</t>
  </si>
  <si>
    <t>1.4 (1.4 - 1.5)</t>
  </si>
  <si>
    <t>3.3 (3.2 - 3.4)</t>
  </si>
  <si>
    <t>3.9 (3.7 - 4.1)</t>
  </si>
  <si>
    <t>2.3 (2.1 - 2.4)</t>
  </si>
  <si>
    <t>2.9 (2.7 - 3.2)</t>
  </si>
  <si>
    <t>3.4 (3.3 - 3.6)</t>
  </si>
  <si>
    <t>3.5 (3.1 - 3.8)</t>
  </si>
  <si>
    <t>12.4 (11.9 - 12.9)</t>
  </si>
  <si>
    <t>5.5 (5.3 - 5.6)</t>
  </si>
  <si>
    <t>11.6 (9.3 - 14.0)</t>
  </si>
  <si>
    <t>11.1 (10.8 - 11.5)</t>
  </si>
  <si>
    <t>11.3 (10.9 - 11.7)</t>
  </si>
  <si>
    <t>15.3 (14.8 - 15.7)</t>
  </si>
  <si>
    <t>9.8 (9.1 - 10.4)</t>
  </si>
  <si>
    <t>14.6 (12.2 - 17.0)</t>
  </si>
  <si>
    <t>9.4 (8.9 - 9.8)</t>
  </si>
  <si>
    <t>12.0 (11.2 - 12.8)</t>
  </si>
  <si>
    <t>12.5 (11.2 - 13.8)</t>
  </si>
  <si>
    <t>12.0 (11.1 - 12.9)</t>
  </si>
  <si>
    <t>10.7 (10.2 - 11.2)</t>
  </si>
  <si>
    <t>11.7 (10.8 - 12.7)</t>
  </si>
  <si>
    <t>14.8 (13.2 - 16.4)</t>
  </si>
  <si>
    <t>2.8 (2.5 - 3.0)</t>
  </si>
  <si>
    <t>1.3 (1.2 - 1.3)</t>
  </si>
  <si>
    <t>5.0 (3.4 - 6.6)</t>
  </si>
  <si>
    <t>2.7 (2.5 - 2.9)</t>
  </si>
  <si>
    <t>2.5 (2.3 - 2.6)</t>
  </si>
  <si>
    <t>6.0 (5.7 - 6.3)</t>
  </si>
  <si>
    <t>4.3 (3.9 - 4.7)</t>
  </si>
  <si>
    <t>6.1 (4.5 - 7.7)</t>
  </si>
  <si>
    <t>5.1 (4.6 - 5.7)</t>
  </si>
  <si>
    <t>5.9 (5.0 - 6.8)</t>
  </si>
  <si>
    <t>5.0 (4.4 - 5.6)</t>
  </si>
  <si>
    <t>2.9 (2.7 - 3.1)</t>
  </si>
  <si>
    <t>4.0 (3.5 - 4.6)</t>
  </si>
  <si>
    <t>4.7 (3.8 - 5.7)</t>
  </si>
  <si>
    <t>9.6 (9.1 - 10.0)</t>
  </si>
  <si>
    <t>4.2 (4.1 - 4.4)</t>
  </si>
  <si>
    <t>6.6 (4.8 - 8.4)</t>
  </si>
  <si>
    <t>8.8 (8.5 - 9.2)</t>
  </si>
  <si>
    <t>9.3 (8.9 - 9.7)</t>
  </si>
  <si>
    <t>5.5 (5.0 - 6.0)</t>
  </si>
  <si>
    <t>8.5 (6.6 - 10.4)</t>
  </si>
  <si>
    <t>5.9 (5.5 - 6.3)</t>
  </si>
  <si>
    <t>6.9 (6.3 - 7.5)</t>
  </si>
  <si>
    <t>6.6 (5.7 - 7.6)</t>
  </si>
  <si>
    <t>7.0 (6.3 - 7.7)</t>
  </si>
  <si>
    <t>7.8 (7.4 - 8.2)</t>
  </si>
  <si>
    <t>7.7 (6.9 - 8.5)</t>
  </si>
  <si>
    <t>10.0 (8.7 - 11.4)</t>
  </si>
  <si>
    <t>3.5 (3.4 - 3.6)</t>
  </si>
  <si>
    <t>4.1 (3.4 - 4.9)</t>
  </si>
  <si>
    <t>3.2 (3.1 - 3.3)</t>
  </si>
  <si>
    <t>5.4 (5.2 - 5.5)</t>
  </si>
  <si>
    <t>3.8 (3.5 - 4.0)</t>
  </si>
  <si>
    <t>7.4 (6.2 - 8.5)</t>
  </si>
  <si>
    <t>3.1 (2.9 - 3.2)</t>
  </si>
  <si>
    <t>4.0 (3.8 - 4.3)</t>
  </si>
  <si>
    <t>3.8 (3.6 - 4.1)</t>
  </si>
  <si>
    <t>4.9 (4.6 - 5.3)</t>
  </si>
  <si>
    <t>6.9 (6.2 - 7.6)</t>
  </si>
  <si>
    <t>0.6 (0.6 - 0.7)</t>
  </si>
  <si>
    <t>0.2 (0.2 - 0.3)</t>
  </si>
  <si>
    <t>1.4 (0.9 - 1.8)</t>
  </si>
  <si>
    <t>1.7 (1.6 - 1.8)</t>
  </si>
  <si>
    <t>1.3 (1.2 - 1.5)</t>
  </si>
  <si>
    <t>2.6 (1.9 - 3.3)</t>
  </si>
  <si>
    <t>1.5 (1.2 - 1.7)</t>
  </si>
  <si>
    <t>1.3 (1.1 - 1.4)</t>
  </si>
  <si>
    <t>0.7 (0.7 - 0.8)</t>
  </si>
  <si>
    <t>1.4 (1.2 - 1.6)</t>
  </si>
  <si>
    <t>1.9 (1.5 - 2.3)</t>
  </si>
  <si>
    <t>1.0 (1.0 - 1.1)</t>
  </si>
  <si>
    <t>2.8 (2.1 - 3.4)</t>
  </si>
  <si>
    <t>2.7 (2.6 - 2.7)</t>
  </si>
  <si>
    <t>2.7 (2.7 - 2.8)</t>
  </si>
  <si>
    <t>2.2 (2.0 - 2.3)</t>
  </si>
  <si>
    <t>2.6 (2.4 - 2.8)</t>
  </si>
  <si>
    <t>2.7 (2.5 - 3.0)</t>
  </si>
  <si>
    <t>1.3 (1.3 - 1.4)</t>
  </si>
  <si>
    <t>6.8 (5.0 - 8.6)</t>
  </si>
  <si>
    <t>5.3 (5.0 - 5.6)</t>
  </si>
  <si>
    <t>3.9 (3.5 - 4.3)</t>
  </si>
  <si>
    <t>8.8 (6.8 - 10.7)</t>
  </si>
  <si>
    <t>4.0 (3.7 - 4.3)</t>
  </si>
  <si>
    <t>3.3 (2.8 - 3.7)</t>
  </si>
  <si>
    <t>5.4 (4.5 - 6.2)</t>
  </si>
  <si>
    <t>2.9 (2.5 - 3.4)</t>
  </si>
  <si>
    <t>2.5 (2.3 - 2.8)</t>
  </si>
  <si>
    <t>4.4 (3.8 - 5.0)</t>
  </si>
  <si>
    <t>8.2 (6.9 - 9.4)</t>
  </si>
  <si>
    <t>0.4 (0.3 - 0.4)</t>
  </si>
  <si>
    <t>2.8 (1.6 - 4.0)</t>
  </si>
  <si>
    <t>0.5 (0.4 - 0.6)</t>
  </si>
  <si>
    <t>0.3 (0.3 - 0.4)</t>
  </si>
  <si>
    <t>2.2 (2.0 - 2.4)</t>
  </si>
  <si>
    <t>3.8 (2.5 - 5.1)</t>
  </si>
  <si>
    <t>1.5 (1.3 - 1.7)</t>
  </si>
  <si>
    <t>1.7 (1.3 - 2.0)</t>
  </si>
  <si>
    <t>1.4 (1.1 - 1.7)</t>
  </si>
  <si>
    <t>1.8 (1.4 - 2.2)</t>
  </si>
  <si>
    <t>3.0 (2.3 - 3.8)</t>
  </si>
  <si>
    <t>1.7 (1.5 - 1.9)</t>
  </si>
  <si>
    <t>1.8 (1.6 - 2.1)</t>
  </si>
  <si>
    <t>3.9 (2.5 - 5.3)</t>
  </si>
  <si>
    <t>1.2 (1.1 - 1.3)</t>
  </si>
  <si>
    <t>2.2 (1.9 - 2.5)</t>
  </si>
  <si>
    <t>4.9 (3.4 - 6.4)</t>
  </si>
  <si>
    <t>1.6 (1.3 - 1.9)</t>
  </si>
  <si>
    <t>2.6 (2.0 - 3.2)</t>
  </si>
  <si>
    <t>1.5 (1.2 - 1.9)</t>
  </si>
  <si>
    <t>1.8 (1.6 - 2.0)</t>
  </si>
  <si>
    <t>2.6 (2.2 - 3.1)</t>
  </si>
  <si>
    <t>5.1 (4.1 - 6.1)</t>
  </si>
  <si>
    <t>3.1 (2.8 - 3.3)</t>
  </si>
  <si>
    <t>1.3 (1.2 - 1.4)</t>
  </si>
  <si>
    <t>3.3 (1.7 - 4.9)</t>
  </si>
  <si>
    <t>4.7 (4.4 - 5.0)</t>
  </si>
  <si>
    <t>3.4 (3.0 - 3.8)</t>
  </si>
  <si>
    <t>6.8 (4.4 - 9.1)</t>
  </si>
  <si>
    <t>2.8 (2.5 - 3.2)</t>
  </si>
  <si>
    <t>4.3 (3.7 - 4.8)</t>
  </si>
  <si>
    <t>3.9 (3.1 - 4.8)</t>
  </si>
  <si>
    <t>3.7 (3.1 - 4.2)</t>
  </si>
  <si>
    <t>4.4 (3.7 - 5.1)</t>
  </si>
  <si>
    <t>6.8 (5.3 - 8.3)</t>
  </si>
  <si>
    <t>0.8 (0.0 - 1.6)</t>
  </si>
  <si>
    <t>0.9 (0.7 - 1.0)</t>
  </si>
  <si>
    <t>1.2 (0.9 - 1.4)</t>
  </si>
  <si>
    <t>1.6 (0.4 - 2.8)</t>
  </si>
  <si>
    <t>0.8 (0.6 - 1.0)</t>
  </si>
  <si>
    <t>1.7 (1.4 - 2.1)</t>
  </si>
  <si>
    <t>1.4 (0.9 - 1.9)</t>
  </si>
  <si>
    <t>1.6 (1.2 - 2.0)</t>
  </si>
  <si>
    <t>0.7 (0.5 - 0.8)</t>
  </si>
  <si>
    <t>1.0 (0.6 - 1.3)</t>
  </si>
  <si>
    <t>1.6 (0.8 - 2.4)</t>
  </si>
  <si>
    <t>2.6 (2.3 - 2.8)</t>
  </si>
  <si>
    <t>1.1 (1.0 - 1.1)</t>
  </si>
  <si>
    <t>2.5 (1.1 - 3.8)</t>
  </si>
  <si>
    <t>1.9 (1.8 - 2.1)</t>
  </si>
  <si>
    <t>2.2 (1.9 - 2.6)</t>
  </si>
  <si>
    <t>5.2 (3.1 - 7.3)</t>
  </si>
  <si>
    <t>2.0 (1.8 - 2.3)</t>
  </si>
  <si>
    <t>2.5 (2.1 - 3.0)</t>
  </si>
  <si>
    <t>2.5 (1.8 - 3.2)</t>
  </si>
  <si>
    <t>2.1 (1.6 - 2.5)</t>
  </si>
  <si>
    <t>3.4 (2.8 - 4.1)</t>
  </si>
  <si>
    <t>5.2 (3.8 - 6.5)</t>
  </si>
  <si>
    <t>1.2 (1.2 - 1.3)</t>
  </si>
  <si>
    <t>3.1 (2.2 - 4.0)</t>
  </si>
  <si>
    <t>4.0 (3.8 - 4.1)</t>
  </si>
  <si>
    <t>5.7 (5.5 - 5.9)</t>
  </si>
  <si>
    <t>6.1 (4.3 - 7.9)</t>
  </si>
  <si>
    <t>4.3 (3.9 - 4.6)</t>
  </si>
  <si>
    <t>3.5 (3.0 - 3.9)</t>
  </si>
  <si>
    <t>4.1 (3.9 - 4.3)</t>
  </si>
  <si>
    <t>5.7 (5.1 - 6.3)</t>
  </si>
  <si>
    <t>5.9 (4.8 - 6.9)</t>
  </si>
  <si>
    <t>0.2 (0.2 - 0.2)</t>
  </si>
  <si>
    <t>0.8 (0.4 - 1.3)</t>
  </si>
  <si>
    <t>0.4 (0.4 - 0.5)</t>
  </si>
  <si>
    <t>1.2 (1.0 - 1.4)</t>
  </si>
  <si>
    <t>1.8 (0.9 - 2.8)</t>
  </si>
  <si>
    <t>1.0 (0.7 - 1.2)</t>
  </si>
  <si>
    <t>1.1 (0.9 - 1.3)</t>
  </si>
  <si>
    <t>1.0 (0.6 - 1.5)</t>
  </si>
  <si>
    <t>2.3 (1.5 - 3.1)</t>
  </si>
  <si>
    <t>4.3 (4.1 - 4.5)</t>
  </si>
  <si>
    <t>4.3 (2.8 - 5.8)</t>
  </si>
  <si>
    <t>2.0 (1.9 - 2.2)</t>
  </si>
  <si>
    <t>2.5 (2.1 - 2.9)</t>
  </si>
  <si>
    <t>3.2 (2.9 - 3.6)</t>
  </si>
  <si>
    <t>4.3 (3.8 - 4.8)</t>
  </si>
  <si>
    <t>4.8 (3.9 - 5.8)</t>
  </si>
  <si>
    <t>Table primary_diag</t>
  </si>
  <si>
    <t>Table hosp_days</t>
  </si>
  <si>
    <t>Table mortality</t>
  </si>
  <si>
    <t>Table cit_only</t>
  </si>
  <si>
    <t>Table bleed_only</t>
  </si>
  <si>
    <t>Table cit_bleed</t>
  </si>
  <si>
    <t>Table adm_pay</t>
  </si>
  <si>
    <t>Table encounter</t>
  </si>
  <si>
    <t>Table phys_office</t>
  </si>
  <si>
    <t>Table emergency</t>
  </si>
  <si>
    <t>Table hosp_outpat</t>
  </si>
  <si>
    <t>Table lab</t>
  </si>
  <si>
    <t>Table other</t>
  </si>
  <si>
    <t>Table none</t>
  </si>
  <si>
    <t>Table PLATELET_TRANSFUSION</t>
  </si>
  <si>
    <t>Table RED_BLOOD_TRANSFUSION</t>
  </si>
  <si>
    <t>Table STEM_CELL_TRANSFUSION</t>
  </si>
  <si>
    <t>Table other_transf</t>
  </si>
  <si>
    <t>Table CONTROL_OF_HEMORRHAGE</t>
  </si>
  <si>
    <t>Table labs</t>
  </si>
  <si>
    <t>Table GLUCOCORTICOSTEROIDS</t>
  </si>
  <si>
    <t>Table IGIV</t>
  </si>
  <si>
    <t>Table TPOROMI</t>
  </si>
  <si>
    <t>Table phys_office_cost</t>
  </si>
  <si>
    <t>Table emergency_cost</t>
  </si>
  <si>
    <t>Table hosp_outpat_cost</t>
  </si>
  <si>
    <t>Table lab_cost</t>
  </si>
  <si>
    <t>Table other_cost</t>
  </si>
  <si>
    <t>Table pay</t>
  </si>
  <si>
    <t>Table med</t>
  </si>
  <si>
    <t>Table TPOELTRO</t>
  </si>
  <si>
    <t>Table GLUCOCORTICOSTEROIDS_cost</t>
  </si>
  <si>
    <t>Table IGIV_cost</t>
  </si>
  <si>
    <t>Table TPOELTRO_cost</t>
  </si>
  <si>
    <t>Table TPOROMI_cost</t>
  </si>
  <si>
    <t>Table med_cost</t>
  </si>
  <si>
    <t xml:space="preserve"> </t>
  </si>
  <si>
    <t>Other  Cancers</t>
  </si>
  <si>
    <t>`</t>
  </si>
  <si>
    <t>(n = 0)</t>
  </si>
  <si>
    <t>table</t>
  </si>
  <si>
    <t>count</t>
  </si>
  <si>
    <t>all_mean</t>
  </si>
  <si>
    <t>all_lcl</t>
  </si>
  <si>
    <t>all_ucl</t>
  </si>
  <si>
    <t>breast_carb_mean</t>
  </si>
  <si>
    <t>breast_carb_lcl</t>
  </si>
  <si>
    <t>breast_carb_ucl</t>
  </si>
  <si>
    <t>breast_cyclo_mean</t>
  </si>
  <si>
    <t>breast_cyclo_lcl</t>
  </si>
  <si>
    <t>breast_cyclo_ucl</t>
  </si>
  <si>
    <t>breast_gemi_mean</t>
  </si>
  <si>
    <t>breast_gemi_lcl</t>
  </si>
  <si>
    <t>breast_gemi_ucl</t>
  </si>
  <si>
    <t>colon_flu_mean</t>
  </si>
  <si>
    <t>colon_flu_lcl</t>
  </si>
  <si>
    <t>colon_flu_ucl</t>
  </si>
  <si>
    <t>colon_oxa_mean</t>
  </si>
  <si>
    <t>colon_oxa_lcl</t>
  </si>
  <si>
    <t>colon_oxa_ucl</t>
  </si>
  <si>
    <t>lung_carbo_mean</t>
  </si>
  <si>
    <t>lung_carbo_lcl</t>
  </si>
  <si>
    <t>lung_carbo_ucl</t>
  </si>
  <si>
    <t>lung_cisp_mean</t>
  </si>
  <si>
    <t>lung_cisp_lcl</t>
  </si>
  <si>
    <t>lung_cisp_ucl</t>
  </si>
  <si>
    <t>lung_gemi_mean</t>
  </si>
  <si>
    <t>lung_gemi_lcl</t>
  </si>
  <si>
    <t>lung_gemi_ucl</t>
  </si>
  <si>
    <t>nhl_vincr_mean</t>
  </si>
  <si>
    <t>nhl_vincr_lcl</t>
  </si>
  <si>
    <t>nhl_vincr_ucl</t>
  </si>
  <si>
    <t>other_digestive_flu_mean</t>
  </si>
  <si>
    <t>other_digestive_flu_lcl</t>
  </si>
  <si>
    <t>other_digestive_flu_ucl</t>
  </si>
  <si>
    <t>other_digestive_gemi_mean</t>
  </si>
  <si>
    <t>other_digestive_gemi_lcl</t>
  </si>
  <si>
    <t>other_digestive_gemi_ucl</t>
  </si>
  <si>
    <t>other_digestive_oxa_mean</t>
  </si>
  <si>
    <t>other_digestive_oxa_lcl</t>
  </si>
  <si>
    <t>other_digestive_oxa_ucl</t>
  </si>
  <si>
    <t>ohter_genurin_carbo_mean</t>
  </si>
  <si>
    <t>ohter_genurin_carbo_lcl</t>
  </si>
  <si>
    <t>ohter_genurin_carbo_ucl</t>
  </si>
  <si>
    <t>ohter_genurin_cisp_mean</t>
  </si>
  <si>
    <t>ohter_genurin_cisp_lcl</t>
  </si>
  <si>
    <t>ohter_genurin_cisp_ucl</t>
  </si>
  <si>
    <t>ohter_genurin_gemi_mean</t>
  </si>
  <si>
    <t>ohter_genurin_gemi_lcl</t>
  </si>
  <si>
    <t>ohter_genurin_gemi_ucl</t>
  </si>
  <si>
    <t>counts</t>
  </si>
  <si>
    <t>*Agent-specific subgroups are not mutually exclusive</t>
  </si>
  <si>
    <t>*Only first eight cycles were considered in analyses described herein; agent-specific subgroups are not mutually exclusive</t>
  </si>
  <si>
    <t>**Hospital mortality was based on data from the MarketScan Database only; agent-specific subgroups are not mutually exclusive</t>
  </si>
  <si>
    <t>†Includes cancers of digestive organs, excluding colorectal malignancy</t>
  </si>
  <si>
    <t>††Includes cancers of genitourinary organs, excluding prostate cancer</t>
  </si>
  <si>
    <t>Mortality**, % (95% CI)</t>
  </si>
  <si>
    <t>Other Digestive†</t>
  </si>
  <si>
    <t>Other Genitourinary††</t>
  </si>
  <si>
    <t>Other  Genitourinary†</t>
  </si>
  <si>
    <r>
      <t xml:space="preserve">Online Additional File -- Table S1a. </t>
    </r>
    <r>
      <rPr>
        <sz val="10"/>
        <rFont val="Calibri"/>
        <family val="2"/>
      </rPr>
      <t>Characteristics of patients in study population, by cancer type</t>
    </r>
  </si>
  <si>
    <r>
      <t xml:space="preserve">Online Additional File -- Table S1b. </t>
    </r>
    <r>
      <rPr>
        <sz val="10"/>
        <rFont val="Calibri"/>
        <family val="2"/>
      </rPr>
      <t>Characteristics of patients in study population, by cancer type and selected chemotherapy agents*</t>
    </r>
  </si>
  <si>
    <r>
      <rPr>
        <b/>
        <sz val="10"/>
        <rFont val="Calibri"/>
        <family val="2"/>
      </rPr>
      <t>Online Additional File -- Table S2.</t>
    </r>
    <r>
      <rPr>
        <sz val="10"/>
        <rFont val="Calibri"/>
        <family val="2"/>
      </rPr>
      <t xml:space="preserve">  Characteristics of treatment and supportive care among patients receiving selected myelosuppressive chemotherapy agents for treatment of cancer</t>
    </r>
  </si>
  <si>
    <r>
      <rPr>
        <b/>
        <sz val="10"/>
        <rFont val="Calibri"/>
        <family val="2"/>
      </rPr>
      <t>Online Additional File -- Table S3a.</t>
    </r>
    <r>
      <rPr>
        <sz val="10"/>
        <rFont val="Calibri"/>
        <family val="2"/>
      </rPr>
      <t xml:space="preserve"> Incidence of chemotherapy-induced thrombocytopenia, by cancer type*</t>
    </r>
  </si>
  <si>
    <r>
      <t xml:space="preserve">Online Additional File -- Table S3b. </t>
    </r>
    <r>
      <rPr>
        <sz val="10"/>
        <rFont val="Calibri"/>
        <family val="2"/>
      </rPr>
      <t>Incidence of chemotherapy-induced thrombocytopenia, by cancer type and selected chemotherapy agents*</t>
    </r>
  </si>
  <si>
    <r>
      <t>Online Additional File -- Table S4a.</t>
    </r>
    <r>
      <rPr>
        <sz val="10"/>
        <rFont val="Calibri"/>
        <family val="2"/>
      </rPr>
      <t xml:space="preserve"> Treatment and consequences of CIT requiring inpatient or outpatient care, by cancer type</t>
    </r>
  </si>
  <si>
    <r>
      <t>Online Additional File -- Table S4b.</t>
    </r>
    <r>
      <rPr>
        <sz val="10"/>
        <rFont val="Calibri"/>
        <family val="2"/>
      </rPr>
      <t xml:space="preserve"> Treatment and consequences of CIT requiring inpatient or outpatient care, by cancer type and selected chemotherapy agents*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</si>
</sst>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.0"/>
    <numFmt numFmtId="166" formatCode="_([$€-2]* #,##0.00_);_([$€-2]* \(#,##0.00\);_([$€-2]* &quot;-&quot;??_)"/>
    <numFmt numFmtId="167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name val="Tahoma"/>
      <family val="2"/>
    </font>
    <font>
      <sz val="11"/>
      <color indexed="8"/>
      <name val="Calibri"/>
      <family val="2"/>
    </font>
    <font>
      <u/>
      <sz val="6.05"/>
      <color indexed="12"/>
      <name val="Calibri"/>
      <family val="2"/>
    </font>
    <font>
      <sz val="10"/>
      <name val="MS Sans Serif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96">
    <xf numFmtId="0" fontId="0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3" fillId="0" borderId="0"/>
    <xf numFmtId="0" fontId="1" fillId="0" borderId="0"/>
  </cellStyleXfs>
  <cellXfs count="214">
    <xf numFmtId="0" fontId="0" fillId="0" borderId="0" xfId="0"/>
    <xf numFmtId="0" fontId="7" fillId="2" borderId="0" xfId="3393" applyFont="1" applyFill="1" applyAlignment="1">
      <alignment vertical="center"/>
    </xf>
    <xf numFmtId="0" fontId="7" fillId="2" borderId="0" xfId="3393" applyFont="1" applyFill="1" applyAlignment="1">
      <alignment horizontal="left" vertical="center"/>
    </xf>
    <xf numFmtId="0" fontId="7" fillId="0" borderId="0" xfId="3393" applyFont="1" applyAlignment="1">
      <alignment vertical="center"/>
    </xf>
    <xf numFmtId="0" fontId="7" fillId="0" borderId="0" xfId="3393" applyFont="1" applyBorder="1" applyAlignment="1">
      <alignment horizontal="left" vertical="center" wrapText="1"/>
    </xf>
    <xf numFmtId="0" fontId="7" fillId="0" borderId="0" xfId="3393" applyFont="1" applyBorder="1" applyAlignment="1">
      <alignment vertical="center"/>
    </xf>
    <xf numFmtId="0" fontId="7" fillId="0" borderId="1" xfId="3393" applyFont="1" applyBorder="1" applyAlignment="1">
      <alignment horizontal="center" wrapText="1"/>
    </xf>
    <xf numFmtId="0" fontId="7" fillId="0" borderId="0" xfId="3393" applyFont="1" applyBorder="1" applyAlignment="1">
      <alignment vertical="center" wrapText="1"/>
    </xf>
    <xf numFmtId="0" fontId="7" fillId="0" borderId="1" xfId="3393" applyFont="1" applyBorder="1" applyAlignment="1">
      <alignment horizontal="center" vertical="center" wrapText="1"/>
    </xf>
    <xf numFmtId="0" fontId="7" fillId="0" borderId="0" xfId="3393" applyFont="1" applyBorder="1" applyAlignment="1">
      <alignment horizontal="left" wrapText="1"/>
    </xf>
    <xf numFmtId="0" fontId="7" fillId="0" borderId="0" xfId="3393" applyFont="1" applyBorder="1" applyAlignment="1">
      <alignment horizontal="center" wrapText="1"/>
    </xf>
    <xf numFmtId="164" fontId="7" fillId="0" borderId="7" xfId="320" applyNumberFormat="1" applyFont="1" applyBorder="1" applyAlignment="1"/>
    <xf numFmtId="0" fontId="7" fillId="0" borderId="1" xfId="3393" applyFont="1" applyBorder="1" applyAlignment="1"/>
    <xf numFmtId="0" fontId="8" fillId="0" borderId="1" xfId="3393" applyFont="1" applyBorder="1" applyAlignment="1">
      <alignment horizontal="left" vertical="center" wrapText="1"/>
    </xf>
    <xf numFmtId="16" fontId="7" fillId="0" borderId="1" xfId="3393" applyNumberFormat="1" applyFont="1" applyBorder="1" applyAlignment="1">
      <alignment horizontal="center" wrapText="1"/>
    </xf>
    <xf numFmtId="164" fontId="7" fillId="0" borderId="1" xfId="320" quotePrefix="1" applyNumberFormat="1" applyFont="1" applyBorder="1" applyAlignment="1">
      <alignment horizontal="center" wrapText="1"/>
    </xf>
    <xf numFmtId="16" fontId="7" fillId="0" borderId="1" xfId="3393" applyNumberFormat="1" applyFont="1" applyBorder="1" applyAlignment="1">
      <alignment horizontal="center" vertical="center" wrapText="1"/>
    </xf>
    <xf numFmtId="16" fontId="7" fillId="0" borderId="6" xfId="3393" applyNumberFormat="1" applyFont="1" applyBorder="1" applyAlignment="1">
      <alignment horizontal="center" vertical="center" wrapText="1"/>
    </xf>
    <xf numFmtId="164" fontId="7" fillId="0" borderId="1" xfId="320" quotePrefix="1" applyNumberFormat="1" applyFont="1" applyBorder="1" applyAlignment="1">
      <alignment horizontal="center" vertical="center" wrapText="1"/>
    </xf>
    <xf numFmtId="0" fontId="7" fillId="0" borderId="0" xfId="3393" applyFont="1" applyBorder="1" applyAlignment="1">
      <alignment horizontal="left" vertical="center"/>
    </xf>
    <xf numFmtId="0" fontId="8" fillId="0" borderId="0" xfId="3393" applyFont="1" applyBorder="1" applyAlignment="1">
      <alignment horizontal="left" vertical="center" wrapText="1"/>
    </xf>
    <xf numFmtId="0" fontId="8" fillId="0" borderId="0" xfId="3393" applyFont="1" applyBorder="1" applyAlignment="1">
      <alignment horizontal="center" vertical="center" wrapText="1"/>
    </xf>
    <xf numFmtId="164" fontId="7" fillId="0" borderId="0" xfId="320" applyNumberFormat="1" applyFont="1" applyAlignment="1">
      <alignment vertical="center"/>
    </xf>
    <xf numFmtId="2" fontId="2" fillId="0" borderId="7" xfId="320" applyNumberFormat="1" applyFont="1" applyBorder="1" applyAlignment="1">
      <alignment vertical="center"/>
    </xf>
    <xf numFmtId="0" fontId="7" fillId="0" borderId="7" xfId="3393" applyFont="1" applyBorder="1" applyAlignment="1">
      <alignment vertical="center"/>
    </xf>
    <xf numFmtId="49" fontId="7" fillId="0" borderId="0" xfId="3395" applyNumberFormat="1" applyFont="1" applyBorder="1" applyAlignment="1">
      <alignment horizontal="left" vertical="center"/>
    </xf>
    <xf numFmtId="0" fontId="7" fillId="0" borderId="0" xfId="3394" applyFont="1" applyBorder="1" applyAlignment="1">
      <alignment horizontal="center" vertical="center" wrapText="1"/>
    </xf>
    <xf numFmtId="3" fontId="7" fillId="0" borderId="0" xfId="3394" applyNumberFormat="1" applyFont="1" applyBorder="1" applyAlignment="1">
      <alignment horizontal="center" vertical="center" wrapText="1"/>
    </xf>
    <xf numFmtId="2" fontId="7" fillId="0" borderId="0" xfId="3394" applyNumberFormat="1" applyFont="1" applyBorder="1" applyAlignment="1">
      <alignment horizontal="center" vertical="center" wrapText="1"/>
    </xf>
    <xf numFmtId="0" fontId="7" fillId="0" borderId="0" xfId="3395" applyFont="1" applyBorder="1" applyAlignment="1">
      <alignment horizontal="left" vertical="center"/>
    </xf>
    <xf numFmtId="0" fontId="7" fillId="0" borderId="1" xfId="3393" applyFont="1" applyBorder="1" applyAlignment="1">
      <alignment vertical="center"/>
    </xf>
    <xf numFmtId="0" fontId="7" fillId="0" borderId="1" xfId="3395" applyFont="1" applyBorder="1" applyAlignment="1">
      <alignment horizontal="left" vertical="center"/>
    </xf>
    <xf numFmtId="0" fontId="7" fillId="0" borderId="1" xfId="3394" applyFont="1" applyBorder="1" applyAlignment="1">
      <alignment horizontal="center" vertical="center" wrapText="1"/>
    </xf>
    <xf numFmtId="3" fontId="7" fillId="0" borderId="1" xfId="3394" applyNumberFormat="1" applyFont="1" applyBorder="1" applyAlignment="1">
      <alignment horizontal="center" vertical="center" wrapText="1"/>
    </xf>
    <xf numFmtId="2" fontId="7" fillId="0" borderId="1" xfId="3394" applyNumberFormat="1" applyFont="1" applyBorder="1" applyAlignment="1">
      <alignment horizontal="center" vertical="center" wrapText="1"/>
    </xf>
    <xf numFmtId="0" fontId="7" fillId="0" borderId="0" xfId="3393" applyFont="1" applyAlignment="1">
      <alignment horizontal="left" vertical="center"/>
    </xf>
    <xf numFmtId="49" fontId="7" fillId="0" borderId="0" xfId="3395" applyNumberFormat="1" applyFont="1" applyFill="1" applyBorder="1" applyAlignment="1">
      <alignment horizontal="left" vertical="center"/>
    </xf>
    <xf numFmtId="49" fontId="7" fillId="0" borderId="0" xfId="3393" applyNumberFormat="1" applyFont="1" applyAlignment="1">
      <alignment horizontal="left" vertical="center"/>
    </xf>
    <xf numFmtId="49" fontId="7" fillId="0" borderId="1" xfId="3395" applyNumberFormat="1" applyFont="1" applyBorder="1" applyAlignment="1">
      <alignment horizontal="left" vertical="center"/>
    </xf>
    <xf numFmtId="49" fontId="7" fillId="0" borderId="1" xfId="3395" applyNumberFormat="1" applyFont="1" applyFill="1" applyBorder="1" applyAlignment="1">
      <alignment horizontal="left" vertical="center"/>
    </xf>
    <xf numFmtId="49" fontId="7" fillId="0" borderId="0" xfId="3393" applyNumberFormat="1" applyFont="1" applyAlignment="1">
      <alignment vertical="center"/>
    </xf>
    <xf numFmtId="0" fontId="7" fillId="0" borderId="0" xfId="3393" applyFont="1" applyFill="1" applyBorder="1" applyAlignment="1">
      <alignment vertical="center"/>
    </xf>
    <xf numFmtId="0" fontId="7" fillId="0" borderId="0" xfId="3393" applyFont="1" applyFill="1" applyAlignment="1">
      <alignment vertical="center"/>
    </xf>
    <xf numFmtId="0" fontId="7" fillId="0" borderId="1" xfId="3393" applyFont="1" applyFill="1" applyBorder="1" applyAlignment="1">
      <alignment vertical="center"/>
    </xf>
    <xf numFmtId="0" fontId="7" fillId="0" borderId="0" xfId="3393" applyFont="1" applyFill="1" applyBorder="1" applyAlignment="1">
      <alignment horizontal="left" vertical="center"/>
    </xf>
    <xf numFmtId="0" fontId="7" fillId="0" borderId="0" xfId="3395" applyFont="1" applyFill="1" applyBorder="1" applyAlignment="1">
      <alignment horizontal="left" vertical="center"/>
    </xf>
    <xf numFmtId="0" fontId="7" fillId="0" borderId="0" xfId="3394" applyFont="1" applyFill="1" applyBorder="1" applyAlignment="1">
      <alignment horizontal="center" vertical="center" wrapText="1"/>
    </xf>
    <xf numFmtId="0" fontId="7" fillId="0" borderId="1" xfId="3393" applyFont="1" applyBorder="1" applyAlignment="1">
      <alignment horizontal="left" vertical="center"/>
    </xf>
    <xf numFmtId="0" fontId="2" fillId="0" borderId="0" xfId="320" applyFont="1" applyBorder="1" applyAlignment="1">
      <alignment vertical="center"/>
    </xf>
    <xf numFmtId="2" fontId="2" fillId="0" borderId="0" xfId="320" applyNumberFormat="1" applyFont="1" applyBorder="1" applyAlignment="1">
      <alignment vertical="center"/>
    </xf>
    <xf numFmtId="0" fontId="7" fillId="0" borderId="0" xfId="3393" applyFont="1" applyAlignment="1">
      <alignment horizontal="center" vertical="center"/>
    </xf>
    <xf numFmtId="0" fontId="2" fillId="0" borderId="0" xfId="320" applyFont="1" applyAlignment="1">
      <alignment vertical="center"/>
    </xf>
    <xf numFmtId="2" fontId="2" fillId="0" borderId="0" xfId="320" applyNumberFormat="1" applyFont="1" applyAlignment="1">
      <alignment vertical="center"/>
    </xf>
    <xf numFmtId="0" fontId="2" fillId="0" borderId="0" xfId="320" quotePrefix="1" applyNumberFormat="1" applyFont="1" applyAlignment="1">
      <alignment vertical="center"/>
    </xf>
    <xf numFmtId="164" fontId="7" fillId="0" borderId="0" xfId="320" applyNumberFormat="1" applyFont="1"/>
    <xf numFmtId="0" fontId="2" fillId="0" borderId="0" xfId="320" applyFont="1"/>
    <xf numFmtId="0" fontId="2" fillId="0" borderId="0" xfId="320" quotePrefix="1" applyNumberFormat="1" applyFont="1"/>
    <xf numFmtId="0" fontId="10" fillId="2" borderId="0" xfId="1472" applyFont="1" applyFill="1" applyBorder="1" applyAlignment="1"/>
    <xf numFmtId="3" fontId="10" fillId="2" borderId="0" xfId="1472" applyNumberFormat="1" applyFont="1" applyFill="1" applyBorder="1" applyAlignment="1"/>
    <xf numFmtId="3" fontId="10" fillId="0" borderId="0" xfId="1472" applyNumberFormat="1" applyFont="1" applyFill="1" applyBorder="1" applyAlignme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1472" quotePrefix="1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/>
    </xf>
    <xf numFmtId="0" fontId="12" fillId="0" borderId="0" xfId="1472" quotePrefix="1" applyFont="1" applyFill="1" applyBorder="1" applyAlignment="1">
      <alignment horizontal="left" wrapText="1"/>
    </xf>
    <xf numFmtId="165" fontId="7" fillId="0" borderId="0" xfId="320" applyNumberFormat="1" applyFont="1" applyBorder="1" applyAlignment="1">
      <alignment horizontal="center" wrapText="1"/>
    </xf>
    <xf numFmtId="165" fontId="7" fillId="0" borderId="0" xfId="320" applyNumberFormat="1" applyFont="1" applyBorder="1" applyAlignment="1">
      <alignment horizontal="center"/>
    </xf>
    <xf numFmtId="0" fontId="13" fillId="0" borderId="0" xfId="1472" applyFont="1" applyFill="1" applyBorder="1" applyAlignment="1">
      <alignment horizontal="center" wrapText="1"/>
    </xf>
    <xf numFmtId="0" fontId="11" fillId="0" borderId="0" xfId="0" applyFont="1" applyAlignment="1"/>
    <xf numFmtId="0" fontId="12" fillId="0" borderId="1" xfId="1472" quotePrefix="1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3" fillId="0" borderId="13" xfId="1472" applyFont="1" applyFill="1" applyBorder="1" applyAlignment="1">
      <alignment horizontal="center" wrapText="1"/>
    </xf>
    <xf numFmtId="0" fontId="11" fillId="0" borderId="0" xfId="0" applyFont="1" applyFill="1" applyAlignment="1">
      <alignment vertical="center"/>
    </xf>
    <xf numFmtId="0" fontId="13" fillId="0" borderId="0" xfId="3395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3" fillId="0" borderId="1" xfId="3395" applyFont="1" applyFill="1" applyBorder="1" applyAlignment="1">
      <alignment horizontal="center" vertical="center"/>
    </xf>
    <xf numFmtId="0" fontId="13" fillId="0" borderId="0" xfId="3395" quotePrefix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3" fillId="0" borderId="6" xfId="3395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16" fontId="7" fillId="0" borderId="6" xfId="3393" applyNumberFormat="1" applyFont="1" applyBorder="1" applyAlignment="1">
      <alignment horizontal="center" wrapText="1"/>
    </xf>
    <xf numFmtId="16" fontId="7" fillId="0" borderId="0" xfId="3393" applyNumberFormat="1" applyFont="1" applyBorder="1" applyAlignment="1">
      <alignment horizontal="center" wrapText="1"/>
    </xf>
    <xf numFmtId="165" fontId="7" fillId="0" borderId="6" xfId="320" applyNumberFormat="1" applyFont="1" applyBorder="1" applyAlignment="1">
      <alignment horizontal="center"/>
    </xf>
    <xf numFmtId="0" fontId="11" fillId="0" borderId="1" xfId="0" applyFont="1" applyBorder="1" applyAlignment="1"/>
    <xf numFmtId="165" fontId="7" fillId="0" borderId="1" xfId="320" applyNumberFormat="1" applyFont="1" applyBorder="1" applyAlignment="1">
      <alignment horizontal="center"/>
    </xf>
    <xf numFmtId="0" fontId="13" fillId="0" borderId="14" xfId="1472" applyFont="1" applyFill="1" applyBorder="1" applyAlignment="1">
      <alignment horizontal="center" wrapText="1"/>
    </xf>
    <xf numFmtId="0" fontId="11" fillId="0" borderId="1" xfId="0" applyFont="1" applyBorder="1" applyAlignment="1">
      <alignment vertical="center"/>
    </xf>
    <xf numFmtId="0" fontId="11" fillId="0" borderId="12" xfId="0" applyFont="1" applyFill="1" applyBorder="1" applyAlignment="1">
      <alignment horizontal="center" vertical="center"/>
    </xf>
    <xf numFmtId="0" fontId="7" fillId="0" borderId="0" xfId="3393" applyFont="1" applyAlignment="1"/>
    <xf numFmtId="0" fontId="8" fillId="0" borderId="0" xfId="3393" applyFont="1" applyBorder="1" applyAlignment="1">
      <alignment horizontal="left" wrapText="1"/>
    </xf>
    <xf numFmtId="165" fontId="7" fillId="0" borderId="7" xfId="320" applyNumberFormat="1" applyFont="1" applyBorder="1" applyAlignment="1">
      <alignment horizontal="center"/>
    </xf>
    <xf numFmtId="164" fontId="7" fillId="0" borderId="0" xfId="320" quotePrefix="1" applyNumberFormat="1" applyFont="1" applyAlignment="1"/>
    <xf numFmtId="16" fontId="7" fillId="0" borderId="2" xfId="3393" applyNumberFormat="1" applyFont="1" applyBorder="1" applyAlignment="1">
      <alignment horizontal="center" wrapText="1"/>
    </xf>
    <xf numFmtId="0" fontId="7" fillId="0" borderId="9" xfId="3393" applyFont="1" applyBorder="1" applyAlignment="1">
      <alignment horizontal="center"/>
    </xf>
    <xf numFmtId="0" fontId="8" fillId="0" borderId="1" xfId="3393" applyFont="1" applyBorder="1" applyAlignment="1">
      <alignment horizontal="left" wrapText="1"/>
    </xf>
    <xf numFmtId="165" fontId="7" fillId="0" borderId="1" xfId="320" applyNumberFormat="1" applyFont="1" applyBorder="1" applyAlignment="1">
      <alignment horizontal="center" wrapText="1"/>
    </xf>
    <xf numFmtId="165" fontId="7" fillId="0" borderId="0" xfId="320" applyNumberFormat="1" applyFont="1" applyBorder="1" applyAlignment="1">
      <alignment horizontal="center" vertical="center"/>
    </xf>
    <xf numFmtId="164" fontId="7" fillId="0" borderId="0" xfId="320" quotePrefix="1" applyNumberFormat="1" applyFont="1" applyAlignment="1">
      <alignment vertical="center"/>
    </xf>
    <xf numFmtId="16" fontId="7" fillId="0" borderId="12" xfId="3393" applyNumberFormat="1" applyFont="1" applyBorder="1" applyAlignment="1">
      <alignment horizontal="center" vertical="center" wrapText="1"/>
    </xf>
    <xf numFmtId="16" fontId="7" fillId="0" borderId="9" xfId="3393" applyNumberFormat="1" applyFont="1" applyBorder="1" applyAlignment="1">
      <alignment horizontal="center" wrapText="1"/>
    </xf>
    <xf numFmtId="16" fontId="7" fillId="0" borderId="10" xfId="3393" applyNumberFormat="1" applyFont="1" applyBorder="1" applyAlignment="1">
      <alignment horizontal="center" wrapText="1"/>
    </xf>
    <xf numFmtId="0" fontId="7" fillId="0" borderId="9" xfId="3393" applyFont="1" applyBorder="1" applyAlignment="1">
      <alignment horizontal="center" vertical="center"/>
    </xf>
    <xf numFmtId="0" fontId="13" fillId="0" borderId="0" xfId="320" applyFont="1" applyFill="1" applyBorder="1" applyAlignment="1">
      <alignment vertical="center"/>
    </xf>
    <xf numFmtId="0" fontId="13" fillId="0" borderId="0" xfId="320" applyFont="1" applyBorder="1" applyAlignment="1">
      <alignment horizontal="left" vertical="center" wrapText="1"/>
    </xf>
    <xf numFmtId="0" fontId="2" fillId="0" borderId="4" xfId="320" applyFont="1" applyBorder="1" applyAlignment="1">
      <alignment vertical="center"/>
    </xf>
    <xf numFmtId="0" fontId="2" fillId="0" borderId="2" xfId="320" applyFont="1" applyBorder="1" applyAlignment="1">
      <alignment vertical="center"/>
    </xf>
    <xf numFmtId="0" fontId="2" fillId="0" borderId="7" xfId="320" applyFont="1" applyBorder="1" applyAlignment="1">
      <alignment vertical="center"/>
    </xf>
    <xf numFmtId="0" fontId="7" fillId="0" borderId="2" xfId="3393" applyFont="1" applyBorder="1" applyAlignment="1">
      <alignment vertical="center"/>
    </xf>
    <xf numFmtId="0" fontId="7" fillId="0" borderId="13" xfId="3393" applyFont="1" applyBorder="1" applyAlignment="1">
      <alignment vertical="center"/>
    </xf>
    <xf numFmtId="0" fontId="13" fillId="0" borderId="0" xfId="320" applyFont="1" applyAlignment="1">
      <alignment vertical="center" wrapText="1"/>
    </xf>
    <xf numFmtId="0" fontId="13" fillId="0" borderId="0" xfId="320" applyFont="1" applyBorder="1" applyAlignment="1">
      <alignment horizontal="left" vertical="center"/>
    </xf>
    <xf numFmtId="0" fontId="12" fillId="0" borderId="0" xfId="320" applyFont="1" applyBorder="1" applyAlignment="1">
      <alignment horizontal="left" vertical="center"/>
    </xf>
    <xf numFmtId="165" fontId="7" fillId="0" borderId="0" xfId="320" applyNumberFormat="1" applyFont="1" applyFill="1" applyBorder="1" applyAlignment="1">
      <alignment horizontal="center" vertical="center" wrapText="1"/>
    </xf>
    <xf numFmtId="2" fontId="2" fillId="0" borderId="4" xfId="320" applyNumberFormat="1" applyFont="1" applyBorder="1" applyAlignment="1">
      <alignment vertical="center"/>
    </xf>
    <xf numFmtId="0" fontId="7" fillId="0" borderId="4" xfId="3393" applyFont="1" applyBorder="1" applyAlignment="1">
      <alignment vertical="center"/>
    </xf>
    <xf numFmtId="0" fontId="7" fillId="0" borderId="14" xfId="3393" applyFont="1" applyBorder="1" applyAlignment="1">
      <alignment vertical="center"/>
    </xf>
    <xf numFmtId="0" fontId="13" fillId="0" borderId="0" xfId="320" applyFont="1" applyAlignment="1">
      <alignment vertical="center"/>
    </xf>
    <xf numFmtId="0" fontId="13" fillId="0" borderId="0" xfId="320" applyFont="1" applyFill="1" applyAlignment="1">
      <alignment vertical="center"/>
    </xf>
    <xf numFmtId="0" fontId="13" fillId="0" borderId="0" xfId="320" applyFont="1" applyAlignment="1">
      <alignment horizontal="left" vertical="center"/>
    </xf>
    <xf numFmtId="2" fontId="13" fillId="0" borderId="0" xfId="320" applyNumberFormat="1" applyFont="1" applyFill="1" applyAlignment="1">
      <alignment horizontal="center" vertical="center"/>
    </xf>
    <xf numFmtId="0" fontId="13" fillId="0" borderId="1" xfId="320" applyFont="1" applyBorder="1" applyAlignment="1">
      <alignment vertical="center"/>
    </xf>
    <xf numFmtId="0" fontId="11" fillId="0" borderId="1" xfId="0" applyFont="1" applyBorder="1"/>
    <xf numFmtId="2" fontId="13" fillId="0" borderId="1" xfId="320" applyNumberFormat="1" applyFont="1" applyFill="1" applyBorder="1" applyAlignment="1">
      <alignment horizontal="center" vertical="center"/>
    </xf>
    <xf numFmtId="0" fontId="13" fillId="0" borderId="0" xfId="320" applyFont="1" applyBorder="1" applyAlignment="1">
      <alignment vertical="center"/>
    </xf>
    <xf numFmtId="2" fontId="13" fillId="0" borderId="0" xfId="320" applyNumberFormat="1" applyFont="1" applyFill="1" applyBorder="1" applyAlignment="1">
      <alignment horizontal="center" vertical="center"/>
    </xf>
    <xf numFmtId="0" fontId="13" fillId="0" borderId="0" xfId="320" applyFont="1" applyBorder="1" applyAlignment="1">
      <alignment vertical="center" wrapText="1"/>
    </xf>
    <xf numFmtId="165" fontId="7" fillId="0" borderId="7" xfId="320" applyNumberFormat="1" applyFont="1" applyFill="1" applyBorder="1" applyAlignment="1">
      <alignment horizontal="center" vertical="center" wrapText="1"/>
    </xf>
    <xf numFmtId="2" fontId="2" fillId="0" borderId="12" xfId="320" applyNumberFormat="1" applyFont="1" applyBorder="1" applyAlignment="1">
      <alignment vertical="center"/>
    </xf>
    <xf numFmtId="2" fontId="2" fillId="0" borderId="11" xfId="320" applyNumberFormat="1" applyFont="1" applyBorder="1" applyAlignment="1">
      <alignment vertical="center"/>
    </xf>
    <xf numFmtId="2" fontId="2" fillId="0" borderId="1" xfId="320" applyNumberFormat="1" applyFont="1" applyBorder="1" applyAlignment="1">
      <alignment vertical="center"/>
    </xf>
    <xf numFmtId="0" fontId="7" fillId="0" borderId="11" xfId="3393" applyFont="1" applyBorder="1" applyAlignment="1">
      <alignment vertical="center"/>
    </xf>
    <xf numFmtId="0" fontId="7" fillId="0" borderId="12" xfId="3393" applyFont="1" applyBorder="1" applyAlignment="1">
      <alignment vertical="center"/>
    </xf>
    <xf numFmtId="2" fontId="7" fillId="0" borderId="0" xfId="3394" applyNumberFormat="1" applyFont="1" applyFill="1" applyBorder="1" applyAlignment="1">
      <alignment horizontal="center" vertical="center" wrapText="1"/>
    </xf>
    <xf numFmtId="0" fontId="14" fillId="4" borderId="0" xfId="0" applyFont="1" applyFill="1"/>
    <xf numFmtId="0" fontId="14" fillId="0" borderId="0" xfId="0" applyFont="1"/>
    <xf numFmtId="0" fontId="13" fillId="3" borderId="0" xfId="320" applyFont="1" applyFill="1"/>
    <xf numFmtId="0" fontId="13" fillId="3" borderId="0" xfId="320" applyFont="1" applyFill="1" applyAlignment="1">
      <alignment horizontal="center"/>
    </xf>
    <xf numFmtId="0" fontId="13" fillId="0" borderId="0" xfId="320" applyFont="1" applyFill="1"/>
    <xf numFmtId="0" fontId="13" fillId="0" borderId="0" xfId="320" applyFont="1"/>
    <xf numFmtId="0" fontId="7" fillId="0" borderId="0" xfId="320" applyFont="1" applyBorder="1" applyAlignment="1">
      <alignment horizontal="left" vertical="center"/>
    </xf>
    <xf numFmtId="0" fontId="7" fillId="0" borderId="0" xfId="320" applyFont="1" applyBorder="1" applyAlignment="1">
      <alignment horizontal="left"/>
    </xf>
    <xf numFmtId="0" fontId="7" fillId="0" borderId="0" xfId="320" applyFont="1" applyBorder="1" applyAlignment="1">
      <alignment horizontal="center"/>
    </xf>
    <xf numFmtId="0" fontId="13" fillId="0" borderId="0" xfId="320" applyFont="1" applyAlignment="1"/>
    <xf numFmtId="165" fontId="7" fillId="0" borderId="6" xfId="320" applyNumberFormat="1" applyFont="1" applyBorder="1" applyAlignment="1">
      <alignment horizontal="center" wrapText="1"/>
    </xf>
    <xf numFmtId="165" fontId="7" fillId="0" borderId="0" xfId="320" applyNumberFormat="1" applyFont="1" applyBorder="1" applyAlignment="1">
      <alignment horizontal="center" vertical="center" wrapText="1"/>
    </xf>
    <xf numFmtId="0" fontId="2" fillId="0" borderId="0" xfId="320" applyNumberFormat="1" applyFont="1" applyAlignment="1">
      <alignment vertical="center"/>
    </xf>
    <xf numFmtId="0" fontId="13" fillId="0" borderId="0" xfId="320" applyFont="1" applyFill="1" applyAlignment="1">
      <alignment horizontal="center" vertical="center"/>
    </xf>
    <xf numFmtId="0" fontId="13" fillId="0" borderId="1" xfId="320" applyFont="1" applyFill="1" applyBorder="1" applyAlignment="1">
      <alignment horizontal="center" vertical="center"/>
    </xf>
    <xf numFmtId="0" fontId="13" fillId="0" borderId="0" xfId="320" applyFont="1" applyFill="1" applyBorder="1" applyAlignment="1">
      <alignment horizontal="center" vertical="center"/>
    </xf>
    <xf numFmtId="0" fontId="13" fillId="0" borderId="0" xfId="320" applyFont="1" applyAlignment="1">
      <alignment horizontal="center" vertical="center"/>
    </xf>
    <xf numFmtId="16" fontId="7" fillId="0" borderId="4" xfId="3393" applyNumberFormat="1" applyFont="1" applyBorder="1" applyAlignment="1">
      <alignment horizontal="center" vertical="center" wrapText="1"/>
    </xf>
    <xf numFmtId="16" fontId="7" fillId="0" borderId="5" xfId="3393" applyNumberFormat="1" applyFont="1" applyBorder="1" applyAlignment="1">
      <alignment horizontal="center" vertical="center" wrapText="1"/>
    </xf>
    <xf numFmtId="0" fontId="2" fillId="0" borderId="0" xfId="320" applyFont="1" applyAlignment="1"/>
    <xf numFmtId="0" fontId="2" fillId="0" borderId="2" xfId="320" applyFont="1" applyBorder="1" applyAlignment="1"/>
    <xf numFmtId="1" fontId="2" fillId="0" borderId="3" xfId="320" applyNumberFormat="1" applyFont="1" applyBorder="1" applyAlignment="1"/>
    <xf numFmtId="1" fontId="2" fillId="0" borderId="5" xfId="320" applyNumberFormat="1" applyFont="1" applyBorder="1" applyAlignment="1">
      <alignment vertical="center"/>
    </xf>
    <xf numFmtId="2" fontId="7" fillId="0" borderId="1" xfId="3394" applyNumberFormat="1" applyFont="1" applyFill="1" applyBorder="1" applyAlignment="1">
      <alignment horizontal="center" vertical="center" wrapText="1"/>
    </xf>
    <xf numFmtId="2" fontId="2" fillId="0" borderId="5" xfId="320" applyNumberFormat="1" applyFont="1" applyBorder="1" applyAlignment="1">
      <alignment vertical="center"/>
    </xf>
    <xf numFmtId="49" fontId="7" fillId="0" borderId="6" xfId="3395" applyNumberFormat="1" applyFont="1" applyFill="1" applyBorder="1" applyAlignment="1">
      <alignment horizontal="left" vertical="center"/>
    </xf>
    <xf numFmtId="0" fontId="7" fillId="0" borderId="6" xfId="3395" applyFont="1" applyFill="1" applyBorder="1" applyAlignment="1">
      <alignment horizontal="left" vertical="center"/>
    </xf>
    <xf numFmtId="0" fontId="7" fillId="0" borderId="6" xfId="3394" applyFont="1" applyFill="1" applyBorder="1" applyAlignment="1">
      <alignment horizontal="center" vertical="center" wrapText="1"/>
    </xf>
    <xf numFmtId="2" fontId="7" fillId="0" borderId="6" xfId="3394" applyNumberFormat="1" applyFont="1" applyBorder="1" applyAlignment="1">
      <alignment horizontal="center" vertical="center" wrapText="1"/>
    </xf>
    <xf numFmtId="2" fontId="7" fillId="0" borderId="6" xfId="3394" applyNumberFormat="1" applyFont="1" applyFill="1" applyBorder="1" applyAlignment="1">
      <alignment horizontal="center" vertical="center" wrapText="1"/>
    </xf>
    <xf numFmtId="49" fontId="7" fillId="0" borderId="6" xfId="3395" applyNumberFormat="1" applyFont="1" applyBorder="1" applyAlignment="1">
      <alignment horizontal="left" vertical="center"/>
    </xf>
    <xf numFmtId="49" fontId="7" fillId="0" borderId="0" xfId="3393" applyNumberFormat="1" applyFont="1" applyFill="1" applyAlignment="1">
      <alignment vertical="center"/>
    </xf>
    <xf numFmtId="0" fontId="7" fillId="0" borderId="1" xfId="3395" applyFont="1" applyFill="1" applyBorder="1" applyAlignment="1">
      <alignment horizontal="left" vertical="center"/>
    </xf>
    <xf numFmtId="49" fontId="7" fillId="0" borderId="7" xfId="3395" applyNumberFormat="1" applyFont="1" applyBorder="1" applyAlignment="1">
      <alignment horizontal="left" vertical="center"/>
    </xf>
    <xf numFmtId="0" fontId="7" fillId="0" borderId="5" xfId="3393" applyFont="1" applyBorder="1" applyAlignment="1">
      <alignment vertical="center"/>
    </xf>
    <xf numFmtId="1" fontId="2" fillId="0" borderId="8" xfId="320" applyNumberFormat="1" applyFont="1" applyBorder="1" applyAlignment="1">
      <alignment vertical="center"/>
    </xf>
    <xf numFmtId="0" fontId="2" fillId="0" borderId="0" xfId="320" quotePrefix="1" applyNumberFormat="1" applyFont="1" applyFill="1" applyAlignment="1">
      <alignment vertical="center"/>
    </xf>
    <xf numFmtId="167" fontId="2" fillId="0" borderId="4" xfId="1" applyNumberFormat="1" applyFont="1" applyBorder="1" applyAlignment="1">
      <alignment vertical="center"/>
    </xf>
    <xf numFmtId="43" fontId="2" fillId="0" borderId="4" xfId="1" applyFont="1" applyBorder="1" applyAlignment="1">
      <alignment vertical="center"/>
    </xf>
    <xf numFmtId="49" fontId="7" fillId="0" borderId="8" xfId="3395" applyNumberFormat="1" applyFont="1" applyFill="1" applyBorder="1" applyAlignment="1">
      <alignment horizontal="left" vertical="center"/>
    </xf>
    <xf numFmtId="16" fontId="7" fillId="0" borderId="0" xfId="3393" applyNumberFormat="1" applyFont="1" applyBorder="1" applyAlignment="1">
      <alignment horizontal="center" vertical="center" wrapText="1"/>
    </xf>
    <xf numFmtId="0" fontId="8" fillId="0" borderId="0" xfId="3393" applyFont="1" applyBorder="1" applyAlignment="1">
      <alignment horizontal="left" vertical="center" wrapText="1"/>
    </xf>
    <xf numFmtId="0" fontId="8" fillId="0" borderId="1" xfId="3393" applyFont="1" applyBorder="1" applyAlignment="1">
      <alignment horizontal="left" vertical="center" wrapText="1"/>
    </xf>
    <xf numFmtId="165" fontId="7" fillId="0" borderId="6" xfId="320" applyNumberFormat="1" applyFont="1" applyBorder="1" applyAlignment="1">
      <alignment horizontal="center"/>
    </xf>
    <xf numFmtId="165" fontId="7" fillId="0" borderId="6" xfId="320" applyNumberFormat="1" applyFont="1" applyBorder="1" applyAlignment="1">
      <alignment horizontal="center" wrapText="1"/>
    </xf>
    <xf numFmtId="16" fontId="7" fillId="0" borderId="6" xfId="3393" applyNumberFormat="1" applyFont="1" applyBorder="1" applyAlignment="1">
      <alignment horizontal="center" wrapText="1"/>
    </xf>
    <xf numFmtId="16" fontId="7" fillId="0" borderId="10" xfId="3393" applyNumberFormat="1" applyFont="1" applyBorder="1" applyAlignment="1">
      <alignment horizontal="center" wrapText="1"/>
    </xf>
    <xf numFmtId="0" fontId="7" fillId="0" borderId="9" xfId="3393" applyFont="1" applyBorder="1" applyAlignment="1">
      <alignment horizontal="center"/>
    </xf>
    <xf numFmtId="0" fontId="7" fillId="0" borderId="6" xfId="3393" applyFont="1" applyBorder="1" applyAlignment="1">
      <alignment horizontal="center"/>
    </xf>
    <xf numFmtId="0" fontId="7" fillId="0" borderId="10" xfId="3393" applyFont="1" applyBorder="1" applyAlignment="1">
      <alignment horizontal="center"/>
    </xf>
    <xf numFmtId="16" fontId="7" fillId="0" borderId="9" xfId="3393" applyNumberFormat="1" applyFont="1" applyBorder="1" applyAlignment="1">
      <alignment horizontal="center" wrapText="1"/>
    </xf>
    <xf numFmtId="16" fontId="7" fillId="0" borderId="6" xfId="3393" applyNumberFormat="1" applyFont="1" applyBorder="1" applyAlignment="1">
      <alignment horizontal="center" vertical="center" wrapText="1"/>
    </xf>
    <xf numFmtId="16" fontId="7" fillId="0" borderId="2" xfId="3393" applyNumberFormat="1" applyFont="1" applyBorder="1" applyAlignment="1">
      <alignment horizontal="center" wrapText="1"/>
    </xf>
    <xf numFmtId="16" fontId="7" fillId="0" borderId="3" xfId="3393" applyNumberFormat="1" applyFont="1" applyBorder="1" applyAlignment="1">
      <alignment horizontal="center" wrapText="1"/>
    </xf>
    <xf numFmtId="0" fontId="7" fillId="0" borderId="9" xfId="3393" applyFont="1" applyBorder="1" applyAlignment="1">
      <alignment horizontal="center" vertical="center"/>
    </xf>
    <xf numFmtId="0" fontId="7" fillId="0" borderId="10" xfId="3393" applyFont="1" applyBorder="1" applyAlignment="1">
      <alignment horizontal="center" vertical="center"/>
    </xf>
    <xf numFmtId="0" fontId="7" fillId="0" borderId="0" xfId="3393" applyFont="1" applyBorder="1" applyAlignment="1">
      <alignment horizontal="left" vertical="center" wrapText="1"/>
    </xf>
    <xf numFmtId="0" fontId="7" fillId="0" borderId="1" xfId="3393" applyFont="1" applyBorder="1" applyAlignment="1">
      <alignment horizontal="left" vertical="center" wrapText="1"/>
    </xf>
    <xf numFmtId="0" fontId="7" fillId="0" borderId="1" xfId="3393" applyFont="1" applyBorder="1" applyAlignment="1">
      <alignment horizontal="center" wrapText="1"/>
    </xf>
    <xf numFmtId="0" fontId="7" fillId="0" borderId="1" xfId="3393" applyFont="1" applyBorder="1" applyAlignment="1">
      <alignment horizontal="center" vertical="center" wrapText="1"/>
    </xf>
    <xf numFmtId="164" fontId="7" fillId="0" borderId="6" xfId="320" applyNumberFormat="1" applyFont="1" applyBorder="1" applyAlignment="1">
      <alignment horizontal="center"/>
    </xf>
    <xf numFmtId="164" fontId="7" fillId="0" borderId="6" xfId="320" applyNumberFormat="1" applyFont="1" applyBorder="1" applyAlignment="1">
      <alignment horizontal="center" vertical="center"/>
    </xf>
    <xf numFmtId="0" fontId="7" fillId="0" borderId="0" xfId="320" applyFont="1" applyBorder="1" applyAlignment="1">
      <alignment horizontal="left" vertical="center"/>
    </xf>
    <xf numFmtId="0" fontId="7" fillId="0" borderId="1" xfId="320" applyFont="1" applyBorder="1" applyAlignment="1">
      <alignment horizontal="left" vertical="center"/>
    </xf>
    <xf numFmtId="0" fontId="7" fillId="0" borderId="6" xfId="320" applyFont="1" applyBorder="1" applyAlignment="1">
      <alignment horizontal="center"/>
    </xf>
    <xf numFmtId="0" fontId="12" fillId="0" borderId="0" xfId="1472" quotePrefix="1" applyFont="1" applyFill="1" applyBorder="1" applyAlignment="1">
      <alignment horizontal="left" vertical="center" wrapText="1"/>
    </xf>
    <xf numFmtId="0" fontId="12" fillId="0" borderId="1" xfId="1472" quotePrefix="1" applyFont="1" applyFill="1" applyBorder="1" applyAlignment="1">
      <alignment horizontal="left" vertical="center" wrapText="1"/>
    </xf>
    <xf numFmtId="0" fontId="13" fillId="0" borderId="9" xfId="1472" applyFont="1" applyFill="1" applyBorder="1" applyAlignment="1">
      <alignment horizontal="center" wrapText="1"/>
    </xf>
    <xf numFmtId="0" fontId="13" fillId="0" borderId="6" xfId="1472" applyFont="1" applyFill="1" applyBorder="1" applyAlignment="1">
      <alignment horizontal="center" wrapText="1"/>
    </xf>
    <xf numFmtId="0" fontId="13" fillId="0" borderId="10" xfId="1472" applyFont="1" applyFill="1" applyBorder="1" applyAlignment="1">
      <alignment horizontal="center" wrapText="1"/>
    </xf>
  </cellXfs>
  <cellStyles count="3396">
    <cellStyle name="Comma" xfId="1" builtinId="3"/>
    <cellStyle name="Comma 2 2" xfId="2"/>
    <cellStyle name="Currency 2" xfId="3"/>
    <cellStyle name="Currency 3" xfId="4"/>
    <cellStyle name="Currency 3 2" xfId="5"/>
    <cellStyle name="Euro" xfId="6"/>
    <cellStyle name="Hyperlink 2" xfId="7"/>
    <cellStyle name="Normal" xfId="0" builtinId="0"/>
    <cellStyle name="Normal 10 10" xfId="8"/>
    <cellStyle name="Normal 10 11" xfId="9"/>
    <cellStyle name="Normal 10 12" xfId="10"/>
    <cellStyle name="Normal 10 13" xfId="11"/>
    <cellStyle name="Normal 10 14" xfId="12"/>
    <cellStyle name="Normal 10 15" xfId="13"/>
    <cellStyle name="Normal 10 16" xfId="14"/>
    <cellStyle name="Normal 10 17" xfId="15"/>
    <cellStyle name="Normal 10 2" xfId="16"/>
    <cellStyle name="Normal 10 3" xfId="17"/>
    <cellStyle name="Normal 10 4" xfId="18"/>
    <cellStyle name="Normal 10 5" xfId="19"/>
    <cellStyle name="Normal 10 6" xfId="20"/>
    <cellStyle name="Normal 10 7" xfId="21"/>
    <cellStyle name="Normal 10 8" xfId="22"/>
    <cellStyle name="Normal 10 9" xfId="23"/>
    <cellStyle name="Normal 100 2" xfId="24"/>
    <cellStyle name="Normal 100 3" xfId="25"/>
    <cellStyle name="Normal 100 4" xfId="26"/>
    <cellStyle name="Normal 101 2" xfId="27"/>
    <cellStyle name="Normal 101 3" xfId="28"/>
    <cellStyle name="Normal 101 4" xfId="29"/>
    <cellStyle name="Normal 102 2" xfId="30"/>
    <cellStyle name="Normal 102 3" xfId="31"/>
    <cellStyle name="Normal 102 4" xfId="32"/>
    <cellStyle name="Normal 103 2" xfId="33"/>
    <cellStyle name="Normal 103 3" xfId="34"/>
    <cellStyle name="Normal 103 4" xfId="35"/>
    <cellStyle name="Normal 105 2" xfId="36"/>
    <cellStyle name="Normal 11 10" xfId="37"/>
    <cellStyle name="Normal 11 11" xfId="38"/>
    <cellStyle name="Normal 11 12" xfId="39"/>
    <cellStyle name="Normal 11 13" xfId="40"/>
    <cellStyle name="Normal 11 14" xfId="41"/>
    <cellStyle name="Normal 11 15" xfId="42"/>
    <cellStyle name="Normal 11 16" xfId="43"/>
    <cellStyle name="Normal 11 17" xfId="44"/>
    <cellStyle name="Normal 11 2" xfId="45"/>
    <cellStyle name="Normal 11 3" xfId="46"/>
    <cellStyle name="Normal 11 4" xfId="47"/>
    <cellStyle name="Normal 11 5" xfId="48"/>
    <cellStyle name="Normal 11 6" xfId="49"/>
    <cellStyle name="Normal 11 7" xfId="50"/>
    <cellStyle name="Normal 11 8" xfId="51"/>
    <cellStyle name="Normal 11 9" xfId="52"/>
    <cellStyle name="Normal 12 10" xfId="53"/>
    <cellStyle name="Normal 12 11" xfId="54"/>
    <cellStyle name="Normal 12 12" xfId="55"/>
    <cellStyle name="Normal 12 13" xfId="56"/>
    <cellStyle name="Normal 12 14" xfId="57"/>
    <cellStyle name="Normal 12 15" xfId="58"/>
    <cellStyle name="Normal 12 16" xfId="59"/>
    <cellStyle name="Normal 12 17" xfId="60"/>
    <cellStyle name="Normal 12 2" xfId="61"/>
    <cellStyle name="Normal 12 3" xfId="62"/>
    <cellStyle name="Normal 12 4" xfId="63"/>
    <cellStyle name="Normal 12 5" xfId="64"/>
    <cellStyle name="Normal 12 6" xfId="65"/>
    <cellStyle name="Normal 12 7" xfId="66"/>
    <cellStyle name="Normal 12 8" xfId="67"/>
    <cellStyle name="Normal 12 9" xfId="68"/>
    <cellStyle name="Normal 13 10" xfId="69"/>
    <cellStyle name="Normal 13 11" xfId="70"/>
    <cellStyle name="Normal 13 12" xfId="71"/>
    <cellStyle name="Normal 13 13" xfId="72"/>
    <cellStyle name="Normal 13 14" xfId="73"/>
    <cellStyle name="Normal 13 15" xfId="74"/>
    <cellStyle name="Normal 13 16" xfId="75"/>
    <cellStyle name="Normal 13 17" xfId="76"/>
    <cellStyle name="Normal 13 2" xfId="77"/>
    <cellStyle name="Normal 13 3" xfId="78"/>
    <cellStyle name="Normal 13 4" xfId="79"/>
    <cellStyle name="Normal 13 5" xfId="80"/>
    <cellStyle name="Normal 13 6" xfId="81"/>
    <cellStyle name="Normal 13 7" xfId="82"/>
    <cellStyle name="Normal 13 8" xfId="83"/>
    <cellStyle name="Normal 13 9" xfId="84"/>
    <cellStyle name="Normal 14 10" xfId="85"/>
    <cellStyle name="Normal 14 11" xfId="86"/>
    <cellStyle name="Normal 14 12" xfId="87"/>
    <cellStyle name="Normal 14 13" xfId="88"/>
    <cellStyle name="Normal 14 14" xfId="89"/>
    <cellStyle name="Normal 14 15" xfId="90"/>
    <cellStyle name="Normal 14 16" xfId="91"/>
    <cellStyle name="Normal 14 17" xfId="92"/>
    <cellStyle name="Normal 14 2" xfId="93"/>
    <cellStyle name="Normal 14 3" xfId="94"/>
    <cellStyle name="Normal 14 4" xfId="95"/>
    <cellStyle name="Normal 14 5" xfId="96"/>
    <cellStyle name="Normal 14 6" xfId="97"/>
    <cellStyle name="Normal 14 7" xfId="98"/>
    <cellStyle name="Normal 14 8" xfId="99"/>
    <cellStyle name="Normal 14 9" xfId="100"/>
    <cellStyle name="Normal 15 10" xfId="101"/>
    <cellStyle name="Normal 15 11" xfId="102"/>
    <cellStyle name="Normal 15 12" xfId="103"/>
    <cellStyle name="Normal 15 13" xfId="104"/>
    <cellStyle name="Normal 15 14" xfId="105"/>
    <cellStyle name="Normal 15 15" xfId="106"/>
    <cellStyle name="Normal 15 16" xfId="107"/>
    <cellStyle name="Normal 15 17" xfId="108"/>
    <cellStyle name="Normal 15 18" xfId="109"/>
    <cellStyle name="Normal 15 19" xfId="110"/>
    <cellStyle name="Normal 15 2" xfId="111"/>
    <cellStyle name="Normal 15 20" xfId="112"/>
    <cellStyle name="Normal 15 21" xfId="113"/>
    <cellStyle name="Normal 15 22" xfId="114"/>
    <cellStyle name="Normal 15 23" xfId="115"/>
    <cellStyle name="Normal 15 24" xfId="116"/>
    <cellStyle name="Normal 15 25" xfId="117"/>
    <cellStyle name="Normal 15 26" xfId="118"/>
    <cellStyle name="Normal 15 27" xfId="119"/>
    <cellStyle name="Normal 15 28" xfId="120"/>
    <cellStyle name="Normal 15 29" xfId="121"/>
    <cellStyle name="Normal 15 3" xfId="122"/>
    <cellStyle name="Normal 15 30" xfId="123"/>
    <cellStyle name="Normal 15 31" xfId="124"/>
    <cellStyle name="Normal 15 32" xfId="125"/>
    <cellStyle name="Normal 15 33" xfId="126"/>
    <cellStyle name="Normal 15 34" xfId="127"/>
    <cellStyle name="Normal 15 35" xfId="128"/>
    <cellStyle name="Normal 15 36" xfId="129"/>
    <cellStyle name="Normal 15 37" xfId="130"/>
    <cellStyle name="Normal 15 38" xfId="131"/>
    <cellStyle name="Normal 15 39" xfId="132"/>
    <cellStyle name="Normal 15 4" xfId="133"/>
    <cellStyle name="Normal 15 40" xfId="134"/>
    <cellStyle name="Normal 15 41" xfId="135"/>
    <cellStyle name="Normal 15 42" xfId="136"/>
    <cellStyle name="Normal 15 43" xfId="137"/>
    <cellStyle name="Normal 15 44" xfId="138"/>
    <cellStyle name="Normal 15 45" xfId="139"/>
    <cellStyle name="Normal 15 46" xfId="140"/>
    <cellStyle name="Normal 15 5" xfId="141"/>
    <cellStyle name="Normal 15 6" xfId="142"/>
    <cellStyle name="Normal 15 7" xfId="143"/>
    <cellStyle name="Normal 15 8" xfId="144"/>
    <cellStyle name="Normal 15 9" xfId="145"/>
    <cellStyle name="Normal 16 10" xfId="146"/>
    <cellStyle name="Normal 16 11" xfId="147"/>
    <cellStyle name="Normal 16 12" xfId="148"/>
    <cellStyle name="Normal 16 13" xfId="149"/>
    <cellStyle name="Normal 16 14" xfId="150"/>
    <cellStyle name="Normal 16 15" xfId="151"/>
    <cellStyle name="Normal 16 16" xfId="152"/>
    <cellStyle name="Normal 16 17" xfId="153"/>
    <cellStyle name="Normal 16 18" xfId="154"/>
    <cellStyle name="Normal 16 19" xfId="155"/>
    <cellStyle name="Normal 16 2" xfId="156"/>
    <cellStyle name="Normal 16 20" xfId="157"/>
    <cellStyle name="Normal 16 21" xfId="158"/>
    <cellStyle name="Normal 16 22" xfId="159"/>
    <cellStyle name="Normal 16 23" xfId="160"/>
    <cellStyle name="Normal 16 24" xfId="161"/>
    <cellStyle name="Normal 16 25" xfId="162"/>
    <cellStyle name="Normal 16 26" xfId="163"/>
    <cellStyle name="Normal 16 27" xfId="164"/>
    <cellStyle name="Normal 16 28" xfId="165"/>
    <cellStyle name="Normal 16 29" xfId="166"/>
    <cellStyle name="Normal 16 3" xfId="167"/>
    <cellStyle name="Normal 16 30" xfId="168"/>
    <cellStyle name="Normal 16 31" xfId="169"/>
    <cellStyle name="Normal 16 32" xfId="170"/>
    <cellStyle name="Normal 16 33" xfId="171"/>
    <cellStyle name="Normal 16 34" xfId="172"/>
    <cellStyle name="Normal 16 35" xfId="173"/>
    <cellStyle name="Normal 16 36" xfId="174"/>
    <cellStyle name="Normal 16 37" xfId="175"/>
    <cellStyle name="Normal 16 38" xfId="176"/>
    <cellStyle name="Normal 16 39" xfId="177"/>
    <cellStyle name="Normal 16 4" xfId="178"/>
    <cellStyle name="Normal 16 40" xfId="179"/>
    <cellStyle name="Normal 16 41" xfId="180"/>
    <cellStyle name="Normal 16 42" xfId="181"/>
    <cellStyle name="Normal 16 43" xfId="182"/>
    <cellStyle name="Normal 16 44" xfId="183"/>
    <cellStyle name="Normal 16 45" xfId="184"/>
    <cellStyle name="Normal 16 46" xfId="185"/>
    <cellStyle name="Normal 16 47" xfId="186"/>
    <cellStyle name="Normal 16 48" xfId="187"/>
    <cellStyle name="Normal 16 49" xfId="188"/>
    <cellStyle name="Normal 16 5" xfId="189"/>
    <cellStyle name="Normal 16 50" xfId="190"/>
    <cellStyle name="Normal 16 51" xfId="191"/>
    <cellStyle name="Normal 16 52" xfId="192"/>
    <cellStyle name="Normal 16 53" xfId="193"/>
    <cellStyle name="Normal 16 54" xfId="194"/>
    <cellStyle name="Normal 16 55" xfId="195"/>
    <cellStyle name="Normal 16 56" xfId="196"/>
    <cellStyle name="Normal 16 57" xfId="197"/>
    <cellStyle name="Normal 16 58" xfId="198"/>
    <cellStyle name="Normal 16 59" xfId="199"/>
    <cellStyle name="Normal 16 6" xfId="200"/>
    <cellStyle name="Normal 16 60" xfId="201"/>
    <cellStyle name="Normal 16 61" xfId="202"/>
    <cellStyle name="Normal 16 62" xfId="203"/>
    <cellStyle name="Normal 16 63" xfId="204"/>
    <cellStyle name="Normal 16 64" xfId="205"/>
    <cellStyle name="Normal 16 65" xfId="206"/>
    <cellStyle name="Normal 16 66" xfId="207"/>
    <cellStyle name="Normal 16 67" xfId="208"/>
    <cellStyle name="Normal 16 68" xfId="209"/>
    <cellStyle name="Normal 16 69" xfId="210"/>
    <cellStyle name="Normal 16 7" xfId="211"/>
    <cellStyle name="Normal 16 70" xfId="212"/>
    <cellStyle name="Normal 16 71" xfId="213"/>
    <cellStyle name="Normal 16 72" xfId="214"/>
    <cellStyle name="Normal 16 73" xfId="215"/>
    <cellStyle name="Normal 16 74" xfId="216"/>
    <cellStyle name="Normal 16 75" xfId="217"/>
    <cellStyle name="Normal 16 76" xfId="218"/>
    <cellStyle name="Normal 16 77" xfId="219"/>
    <cellStyle name="Normal 16 78" xfId="220"/>
    <cellStyle name="Normal 16 8" xfId="221"/>
    <cellStyle name="Normal 16 9" xfId="222"/>
    <cellStyle name="Normal 18 10" xfId="223"/>
    <cellStyle name="Normal 18 11" xfId="224"/>
    <cellStyle name="Normal 18 12" xfId="225"/>
    <cellStyle name="Normal 18 13" xfId="226"/>
    <cellStyle name="Normal 18 14" xfId="227"/>
    <cellStyle name="Normal 18 15" xfId="228"/>
    <cellStyle name="Normal 18 16" xfId="229"/>
    <cellStyle name="Normal 18 17" xfId="230"/>
    <cellStyle name="Normal 18 18" xfId="231"/>
    <cellStyle name="Normal 18 19" xfId="232"/>
    <cellStyle name="Normal 18 2" xfId="233"/>
    <cellStyle name="Normal 18 20" xfId="234"/>
    <cellStyle name="Normal 18 21" xfId="235"/>
    <cellStyle name="Normal 18 22" xfId="236"/>
    <cellStyle name="Normal 18 23" xfId="237"/>
    <cellStyle name="Normal 18 24" xfId="238"/>
    <cellStyle name="Normal 18 25" xfId="239"/>
    <cellStyle name="Normal 18 26" xfId="240"/>
    <cellStyle name="Normal 18 27" xfId="241"/>
    <cellStyle name="Normal 18 28" xfId="242"/>
    <cellStyle name="Normal 18 29" xfId="243"/>
    <cellStyle name="Normal 18 3" xfId="244"/>
    <cellStyle name="Normal 18 30" xfId="245"/>
    <cellStyle name="Normal 18 31" xfId="246"/>
    <cellStyle name="Normal 18 32" xfId="247"/>
    <cellStyle name="Normal 18 33" xfId="248"/>
    <cellStyle name="Normal 18 34" xfId="249"/>
    <cellStyle name="Normal 18 4" xfId="250"/>
    <cellStyle name="Normal 18 5" xfId="251"/>
    <cellStyle name="Normal 18 6" xfId="252"/>
    <cellStyle name="Normal 18 7" xfId="253"/>
    <cellStyle name="Normal 18 8" xfId="254"/>
    <cellStyle name="Normal 18 9" xfId="255"/>
    <cellStyle name="Normal 19 10" xfId="256"/>
    <cellStyle name="Normal 19 11" xfId="257"/>
    <cellStyle name="Normal 19 12" xfId="258"/>
    <cellStyle name="Normal 19 13" xfId="259"/>
    <cellStyle name="Normal 19 14" xfId="260"/>
    <cellStyle name="Normal 19 15" xfId="261"/>
    <cellStyle name="Normal 19 16" xfId="262"/>
    <cellStyle name="Normal 19 17" xfId="263"/>
    <cellStyle name="Normal 19 18" xfId="264"/>
    <cellStyle name="Normal 19 19" xfId="265"/>
    <cellStyle name="Normal 19 2" xfId="266"/>
    <cellStyle name="Normal 19 20" xfId="267"/>
    <cellStyle name="Normal 19 21" xfId="268"/>
    <cellStyle name="Normal 19 22" xfId="269"/>
    <cellStyle name="Normal 19 23" xfId="270"/>
    <cellStyle name="Normal 19 24" xfId="271"/>
    <cellStyle name="Normal 19 25" xfId="272"/>
    <cellStyle name="Normal 19 26" xfId="273"/>
    <cellStyle name="Normal 19 27" xfId="274"/>
    <cellStyle name="Normal 19 28" xfId="275"/>
    <cellStyle name="Normal 19 29" xfId="276"/>
    <cellStyle name="Normal 19 3" xfId="277"/>
    <cellStyle name="Normal 19 30" xfId="278"/>
    <cellStyle name="Normal 19 31" xfId="279"/>
    <cellStyle name="Normal 19 32" xfId="280"/>
    <cellStyle name="Normal 19 33" xfId="281"/>
    <cellStyle name="Normal 19 34" xfId="282"/>
    <cellStyle name="Normal 19 35" xfId="283"/>
    <cellStyle name="Normal 19 36" xfId="284"/>
    <cellStyle name="Normal 19 37" xfId="285"/>
    <cellStyle name="Normal 19 38" xfId="286"/>
    <cellStyle name="Normal 19 39" xfId="287"/>
    <cellStyle name="Normal 19 4" xfId="288"/>
    <cellStyle name="Normal 19 40" xfId="289"/>
    <cellStyle name="Normal 19 41" xfId="290"/>
    <cellStyle name="Normal 19 42" xfId="291"/>
    <cellStyle name="Normal 19 43" xfId="292"/>
    <cellStyle name="Normal 19 44" xfId="293"/>
    <cellStyle name="Normal 19 45" xfId="294"/>
    <cellStyle name="Normal 19 46" xfId="295"/>
    <cellStyle name="Normal 19 47" xfId="296"/>
    <cellStyle name="Normal 19 48" xfId="297"/>
    <cellStyle name="Normal 19 49" xfId="298"/>
    <cellStyle name="Normal 19 5" xfId="299"/>
    <cellStyle name="Normal 19 50" xfId="300"/>
    <cellStyle name="Normal 19 51" xfId="301"/>
    <cellStyle name="Normal 19 52" xfId="302"/>
    <cellStyle name="Normal 19 53" xfId="303"/>
    <cellStyle name="Normal 19 54" xfId="304"/>
    <cellStyle name="Normal 19 55" xfId="305"/>
    <cellStyle name="Normal 19 56" xfId="306"/>
    <cellStyle name="Normal 19 57" xfId="307"/>
    <cellStyle name="Normal 19 58" xfId="308"/>
    <cellStyle name="Normal 19 59" xfId="309"/>
    <cellStyle name="Normal 19 6" xfId="310"/>
    <cellStyle name="Normal 19 60" xfId="311"/>
    <cellStyle name="Normal 19 61" xfId="312"/>
    <cellStyle name="Normal 19 62" xfId="313"/>
    <cellStyle name="Normal 19 63" xfId="314"/>
    <cellStyle name="Normal 19 64" xfId="315"/>
    <cellStyle name="Normal 19 65" xfId="316"/>
    <cellStyle name="Normal 19 7" xfId="317"/>
    <cellStyle name="Normal 19 8" xfId="318"/>
    <cellStyle name="Normal 19 9" xfId="319"/>
    <cellStyle name="Normal 2" xfId="320"/>
    <cellStyle name="Normal 2 10" xfId="321"/>
    <cellStyle name="Normal 2 10 10" xfId="322"/>
    <cellStyle name="Normal 2 10 11" xfId="323"/>
    <cellStyle name="Normal 2 10 12" xfId="324"/>
    <cellStyle name="Normal 2 10 13" xfId="325"/>
    <cellStyle name="Normal 2 10 14" xfId="326"/>
    <cellStyle name="Normal 2 10 15" xfId="327"/>
    <cellStyle name="Normal 2 10 16" xfId="328"/>
    <cellStyle name="Normal 2 10 17" xfId="329"/>
    <cellStyle name="Normal 2 10 18" xfId="330"/>
    <cellStyle name="Normal 2 10 19" xfId="331"/>
    <cellStyle name="Normal 2 10 2" xfId="332"/>
    <cellStyle name="Normal 2 10 20" xfId="333"/>
    <cellStyle name="Normal 2 10 21" xfId="334"/>
    <cellStyle name="Normal 2 10 22" xfId="335"/>
    <cellStyle name="Normal 2 10 23" xfId="336"/>
    <cellStyle name="Normal 2 10 24" xfId="337"/>
    <cellStyle name="Normal 2 10 25" xfId="338"/>
    <cellStyle name="Normal 2 10 26" xfId="339"/>
    <cellStyle name="Normal 2 10 27" xfId="340"/>
    <cellStyle name="Normal 2 10 28" xfId="341"/>
    <cellStyle name="Normal 2 10 29" xfId="342"/>
    <cellStyle name="Normal 2 10 3" xfId="343"/>
    <cellStyle name="Normal 2 10 30" xfId="344"/>
    <cellStyle name="Normal 2 10 31" xfId="345"/>
    <cellStyle name="Normal 2 10 32" xfId="346"/>
    <cellStyle name="Normal 2 10 33" xfId="347"/>
    <cellStyle name="Normal 2 10 34" xfId="348"/>
    <cellStyle name="Normal 2 10 4" xfId="349"/>
    <cellStyle name="Normal 2 10 5" xfId="350"/>
    <cellStyle name="Normal 2 10 6" xfId="351"/>
    <cellStyle name="Normal 2 10 7" xfId="352"/>
    <cellStyle name="Normal 2 10 8" xfId="353"/>
    <cellStyle name="Normal 2 10 9" xfId="354"/>
    <cellStyle name="Normal 2 11" xfId="355"/>
    <cellStyle name="Normal 2 11 10" xfId="356"/>
    <cellStyle name="Normal 2 11 11" xfId="357"/>
    <cellStyle name="Normal 2 11 12" xfId="358"/>
    <cellStyle name="Normal 2 11 13" xfId="359"/>
    <cellStyle name="Normal 2 11 14" xfId="360"/>
    <cellStyle name="Normal 2 11 15" xfId="361"/>
    <cellStyle name="Normal 2 11 16" xfId="362"/>
    <cellStyle name="Normal 2 11 17" xfId="363"/>
    <cellStyle name="Normal 2 11 18" xfId="364"/>
    <cellStyle name="Normal 2 11 19" xfId="365"/>
    <cellStyle name="Normal 2 11 2" xfId="366"/>
    <cellStyle name="Normal 2 11 20" xfId="367"/>
    <cellStyle name="Normal 2 11 21" xfId="368"/>
    <cellStyle name="Normal 2 11 22" xfId="369"/>
    <cellStyle name="Normal 2 11 23" xfId="370"/>
    <cellStyle name="Normal 2 11 24" xfId="371"/>
    <cellStyle name="Normal 2 11 25" xfId="372"/>
    <cellStyle name="Normal 2 11 26" xfId="373"/>
    <cellStyle name="Normal 2 11 27" xfId="374"/>
    <cellStyle name="Normal 2 11 28" xfId="375"/>
    <cellStyle name="Normal 2 11 29" xfId="376"/>
    <cellStyle name="Normal 2 11 3" xfId="377"/>
    <cellStyle name="Normal 2 11 30" xfId="378"/>
    <cellStyle name="Normal 2 11 31" xfId="379"/>
    <cellStyle name="Normal 2 11 32" xfId="380"/>
    <cellStyle name="Normal 2 11 33" xfId="381"/>
    <cellStyle name="Normal 2 11 34" xfId="382"/>
    <cellStyle name="Normal 2 11 4" xfId="383"/>
    <cellStyle name="Normal 2 11 5" xfId="384"/>
    <cellStyle name="Normal 2 11 6" xfId="385"/>
    <cellStyle name="Normal 2 11 7" xfId="386"/>
    <cellStyle name="Normal 2 11 8" xfId="387"/>
    <cellStyle name="Normal 2 11 9" xfId="388"/>
    <cellStyle name="Normal 2 12" xfId="389"/>
    <cellStyle name="Normal 2 12 10" xfId="390"/>
    <cellStyle name="Normal 2 12 10 10" xfId="391"/>
    <cellStyle name="Normal 2 12 10 11" xfId="392"/>
    <cellStyle name="Normal 2 12 10 12" xfId="393"/>
    <cellStyle name="Normal 2 12 10 13" xfId="394"/>
    <cellStyle name="Normal 2 12 10 14" xfId="395"/>
    <cellStyle name="Normal 2 12 10 15" xfId="396"/>
    <cellStyle name="Normal 2 12 10 16" xfId="397"/>
    <cellStyle name="Normal 2 12 10 17" xfId="398"/>
    <cellStyle name="Normal 2 12 10 18" xfId="399"/>
    <cellStyle name="Normal 2 12 10 19" xfId="400"/>
    <cellStyle name="Normal 2 12 10 2" xfId="401"/>
    <cellStyle name="Normal 2 12 10 20" xfId="402"/>
    <cellStyle name="Normal 2 12 10 21" xfId="403"/>
    <cellStyle name="Normal 2 12 10 22" xfId="404"/>
    <cellStyle name="Normal 2 12 10 23" xfId="405"/>
    <cellStyle name="Normal 2 12 10 24" xfId="406"/>
    <cellStyle name="Normal 2 12 10 25" xfId="407"/>
    <cellStyle name="Normal 2 12 10 26" xfId="408"/>
    <cellStyle name="Normal 2 12 10 27" xfId="409"/>
    <cellStyle name="Normal 2 12 10 28" xfId="410"/>
    <cellStyle name="Normal 2 12 10 29" xfId="411"/>
    <cellStyle name="Normal 2 12 10 3" xfId="412"/>
    <cellStyle name="Normal 2 12 10 30" xfId="413"/>
    <cellStyle name="Normal 2 12 10 31" xfId="414"/>
    <cellStyle name="Normal 2 12 10 32" xfId="415"/>
    <cellStyle name="Normal 2 12 10 33" xfId="416"/>
    <cellStyle name="Normal 2 12 10 34" xfId="417"/>
    <cellStyle name="Normal 2 12 10 4" xfId="418"/>
    <cellStyle name="Normal 2 12 10 5" xfId="419"/>
    <cellStyle name="Normal 2 12 10 6" xfId="420"/>
    <cellStyle name="Normal 2 12 10 7" xfId="421"/>
    <cellStyle name="Normal 2 12 10 8" xfId="422"/>
    <cellStyle name="Normal 2 12 10 9" xfId="423"/>
    <cellStyle name="Normal 2 12 11" xfId="424"/>
    <cellStyle name="Normal 2 12 11 10" xfId="425"/>
    <cellStyle name="Normal 2 12 11 11" xfId="426"/>
    <cellStyle name="Normal 2 12 11 12" xfId="427"/>
    <cellStyle name="Normal 2 12 11 13" xfId="428"/>
    <cellStyle name="Normal 2 12 11 14" xfId="429"/>
    <cellStyle name="Normal 2 12 11 15" xfId="430"/>
    <cellStyle name="Normal 2 12 11 16" xfId="431"/>
    <cellStyle name="Normal 2 12 11 17" xfId="432"/>
    <cellStyle name="Normal 2 12 11 18" xfId="433"/>
    <cellStyle name="Normal 2 12 11 19" xfId="434"/>
    <cellStyle name="Normal 2 12 11 2" xfId="435"/>
    <cellStyle name="Normal 2 12 11 20" xfId="436"/>
    <cellStyle name="Normal 2 12 11 21" xfId="437"/>
    <cellStyle name="Normal 2 12 11 22" xfId="438"/>
    <cellStyle name="Normal 2 12 11 23" xfId="439"/>
    <cellStyle name="Normal 2 12 11 24" xfId="440"/>
    <cellStyle name="Normal 2 12 11 25" xfId="441"/>
    <cellStyle name="Normal 2 12 11 26" xfId="442"/>
    <cellStyle name="Normal 2 12 11 27" xfId="443"/>
    <cellStyle name="Normal 2 12 11 28" xfId="444"/>
    <cellStyle name="Normal 2 12 11 29" xfId="445"/>
    <cellStyle name="Normal 2 12 11 3" xfId="446"/>
    <cellStyle name="Normal 2 12 11 30" xfId="447"/>
    <cellStyle name="Normal 2 12 11 31" xfId="448"/>
    <cellStyle name="Normal 2 12 11 32" xfId="449"/>
    <cellStyle name="Normal 2 12 11 33" xfId="450"/>
    <cellStyle name="Normal 2 12 11 34" xfId="451"/>
    <cellStyle name="Normal 2 12 11 4" xfId="452"/>
    <cellStyle name="Normal 2 12 11 5" xfId="453"/>
    <cellStyle name="Normal 2 12 11 6" xfId="454"/>
    <cellStyle name="Normal 2 12 11 7" xfId="455"/>
    <cellStyle name="Normal 2 12 11 8" xfId="456"/>
    <cellStyle name="Normal 2 12 11 9" xfId="457"/>
    <cellStyle name="Normal 2 12 2" xfId="458"/>
    <cellStyle name="Normal 2 12 2 10" xfId="459"/>
    <cellStyle name="Normal 2 12 2 11" xfId="460"/>
    <cellStyle name="Normal 2 12 2 12" xfId="461"/>
    <cellStyle name="Normal 2 12 2 13" xfId="462"/>
    <cellStyle name="Normal 2 12 2 14" xfId="463"/>
    <cellStyle name="Normal 2 12 2 15" xfId="464"/>
    <cellStyle name="Normal 2 12 2 16" xfId="465"/>
    <cellStyle name="Normal 2 12 2 17" xfId="466"/>
    <cellStyle name="Normal 2 12 2 18" xfId="467"/>
    <cellStyle name="Normal 2 12 2 19" xfId="468"/>
    <cellStyle name="Normal 2 12 2 2" xfId="469"/>
    <cellStyle name="Normal 2 12 2 20" xfId="470"/>
    <cellStyle name="Normal 2 12 2 21" xfId="471"/>
    <cellStyle name="Normal 2 12 2 22" xfId="472"/>
    <cellStyle name="Normal 2 12 2 23" xfId="473"/>
    <cellStyle name="Normal 2 12 2 24" xfId="474"/>
    <cellStyle name="Normal 2 12 2 25" xfId="475"/>
    <cellStyle name="Normal 2 12 2 26" xfId="476"/>
    <cellStyle name="Normal 2 12 2 27" xfId="477"/>
    <cellStyle name="Normal 2 12 2 28" xfId="478"/>
    <cellStyle name="Normal 2 12 2 29" xfId="479"/>
    <cellStyle name="Normal 2 12 2 3" xfId="480"/>
    <cellStyle name="Normal 2 12 2 30" xfId="481"/>
    <cellStyle name="Normal 2 12 2 31" xfId="482"/>
    <cellStyle name="Normal 2 12 2 32" xfId="483"/>
    <cellStyle name="Normal 2 12 2 33" xfId="484"/>
    <cellStyle name="Normal 2 12 2 34" xfId="485"/>
    <cellStyle name="Normal 2 12 2 4" xfId="486"/>
    <cellStyle name="Normal 2 12 2 5" xfId="487"/>
    <cellStyle name="Normal 2 12 2 6" xfId="488"/>
    <cellStyle name="Normal 2 12 2 7" xfId="489"/>
    <cellStyle name="Normal 2 12 2 8" xfId="490"/>
    <cellStyle name="Normal 2 12 2 9" xfId="491"/>
    <cellStyle name="Normal 2 12 3" xfId="492"/>
    <cellStyle name="Normal 2 12 3 10" xfId="493"/>
    <cellStyle name="Normal 2 12 3 11" xfId="494"/>
    <cellStyle name="Normal 2 12 3 12" xfId="495"/>
    <cellStyle name="Normal 2 12 3 13" xfId="496"/>
    <cellStyle name="Normal 2 12 3 14" xfId="497"/>
    <cellStyle name="Normal 2 12 3 15" xfId="498"/>
    <cellStyle name="Normal 2 12 3 16" xfId="499"/>
    <cellStyle name="Normal 2 12 3 17" xfId="500"/>
    <cellStyle name="Normal 2 12 3 18" xfId="501"/>
    <cellStyle name="Normal 2 12 3 19" xfId="502"/>
    <cellStyle name="Normal 2 12 3 2" xfId="503"/>
    <cellStyle name="Normal 2 12 3 20" xfId="504"/>
    <cellStyle name="Normal 2 12 3 21" xfId="505"/>
    <cellStyle name="Normal 2 12 3 22" xfId="506"/>
    <cellStyle name="Normal 2 12 3 23" xfId="507"/>
    <cellStyle name="Normal 2 12 3 24" xfId="508"/>
    <cellStyle name="Normal 2 12 3 25" xfId="509"/>
    <cellStyle name="Normal 2 12 3 26" xfId="510"/>
    <cellStyle name="Normal 2 12 3 27" xfId="511"/>
    <cellStyle name="Normal 2 12 3 28" xfId="512"/>
    <cellStyle name="Normal 2 12 3 29" xfId="513"/>
    <cellStyle name="Normal 2 12 3 3" xfId="514"/>
    <cellStyle name="Normal 2 12 3 30" xfId="515"/>
    <cellStyle name="Normal 2 12 3 31" xfId="516"/>
    <cellStyle name="Normal 2 12 3 32" xfId="517"/>
    <cellStyle name="Normal 2 12 3 33" xfId="518"/>
    <cellStyle name="Normal 2 12 3 34" xfId="519"/>
    <cellStyle name="Normal 2 12 3 4" xfId="520"/>
    <cellStyle name="Normal 2 12 3 5" xfId="521"/>
    <cellStyle name="Normal 2 12 3 6" xfId="522"/>
    <cellStyle name="Normal 2 12 3 7" xfId="523"/>
    <cellStyle name="Normal 2 12 3 8" xfId="524"/>
    <cellStyle name="Normal 2 12 3 9" xfId="525"/>
    <cellStyle name="Normal 2 12 4" xfId="526"/>
    <cellStyle name="Normal 2 12 4 10" xfId="527"/>
    <cellStyle name="Normal 2 12 4 11" xfId="528"/>
    <cellStyle name="Normal 2 12 4 12" xfId="529"/>
    <cellStyle name="Normal 2 12 4 13" xfId="530"/>
    <cellStyle name="Normal 2 12 4 14" xfId="531"/>
    <cellStyle name="Normal 2 12 4 15" xfId="532"/>
    <cellStyle name="Normal 2 12 4 16" xfId="533"/>
    <cellStyle name="Normal 2 12 4 17" xfId="534"/>
    <cellStyle name="Normal 2 12 4 18" xfId="535"/>
    <cellStyle name="Normal 2 12 4 19" xfId="536"/>
    <cellStyle name="Normal 2 12 4 2" xfId="537"/>
    <cellStyle name="Normal 2 12 4 20" xfId="538"/>
    <cellStyle name="Normal 2 12 4 21" xfId="539"/>
    <cellStyle name="Normal 2 12 4 22" xfId="540"/>
    <cellStyle name="Normal 2 12 4 23" xfId="541"/>
    <cellStyle name="Normal 2 12 4 24" xfId="542"/>
    <cellStyle name="Normal 2 12 4 25" xfId="543"/>
    <cellStyle name="Normal 2 12 4 26" xfId="544"/>
    <cellStyle name="Normal 2 12 4 27" xfId="545"/>
    <cellStyle name="Normal 2 12 4 28" xfId="546"/>
    <cellStyle name="Normal 2 12 4 29" xfId="547"/>
    <cellStyle name="Normal 2 12 4 3" xfId="548"/>
    <cellStyle name="Normal 2 12 4 30" xfId="549"/>
    <cellStyle name="Normal 2 12 4 31" xfId="550"/>
    <cellStyle name="Normal 2 12 4 32" xfId="551"/>
    <cellStyle name="Normal 2 12 4 33" xfId="552"/>
    <cellStyle name="Normal 2 12 4 34" xfId="553"/>
    <cellStyle name="Normal 2 12 4 4" xfId="554"/>
    <cellStyle name="Normal 2 12 4 5" xfId="555"/>
    <cellStyle name="Normal 2 12 4 6" xfId="556"/>
    <cellStyle name="Normal 2 12 4 7" xfId="557"/>
    <cellStyle name="Normal 2 12 4 8" xfId="558"/>
    <cellStyle name="Normal 2 12 4 9" xfId="559"/>
    <cellStyle name="Normal 2 12 5" xfId="560"/>
    <cellStyle name="Normal 2 12 5 10" xfId="561"/>
    <cellStyle name="Normal 2 12 5 11" xfId="562"/>
    <cellStyle name="Normal 2 12 5 12" xfId="563"/>
    <cellStyle name="Normal 2 12 5 13" xfId="564"/>
    <cellStyle name="Normal 2 12 5 14" xfId="565"/>
    <cellStyle name="Normal 2 12 5 15" xfId="566"/>
    <cellStyle name="Normal 2 12 5 16" xfId="567"/>
    <cellStyle name="Normal 2 12 5 17" xfId="568"/>
    <cellStyle name="Normal 2 12 5 18" xfId="569"/>
    <cellStyle name="Normal 2 12 5 19" xfId="570"/>
    <cellStyle name="Normal 2 12 5 2" xfId="571"/>
    <cellStyle name="Normal 2 12 5 20" xfId="572"/>
    <cellStyle name="Normal 2 12 5 21" xfId="573"/>
    <cellStyle name="Normal 2 12 5 22" xfId="574"/>
    <cellStyle name="Normal 2 12 5 23" xfId="575"/>
    <cellStyle name="Normal 2 12 5 24" xfId="576"/>
    <cellStyle name="Normal 2 12 5 25" xfId="577"/>
    <cellStyle name="Normal 2 12 5 26" xfId="578"/>
    <cellStyle name="Normal 2 12 5 27" xfId="579"/>
    <cellStyle name="Normal 2 12 5 28" xfId="580"/>
    <cellStyle name="Normal 2 12 5 29" xfId="581"/>
    <cellStyle name="Normal 2 12 5 3" xfId="582"/>
    <cellStyle name="Normal 2 12 5 30" xfId="583"/>
    <cellStyle name="Normal 2 12 5 31" xfId="584"/>
    <cellStyle name="Normal 2 12 5 32" xfId="585"/>
    <cellStyle name="Normal 2 12 5 33" xfId="586"/>
    <cellStyle name="Normal 2 12 5 34" xfId="587"/>
    <cellStyle name="Normal 2 12 5 4" xfId="588"/>
    <cellStyle name="Normal 2 12 5 5" xfId="589"/>
    <cellStyle name="Normal 2 12 5 6" xfId="590"/>
    <cellStyle name="Normal 2 12 5 7" xfId="591"/>
    <cellStyle name="Normal 2 12 5 8" xfId="592"/>
    <cellStyle name="Normal 2 12 5 9" xfId="593"/>
    <cellStyle name="Normal 2 12 6" xfId="594"/>
    <cellStyle name="Normal 2 12 6 10" xfId="595"/>
    <cellStyle name="Normal 2 12 6 11" xfId="596"/>
    <cellStyle name="Normal 2 12 6 12" xfId="597"/>
    <cellStyle name="Normal 2 12 6 13" xfId="598"/>
    <cellStyle name="Normal 2 12 6 14" xfId="599"/>
    <cellStyle name="Normal 2 12 6 15" xfId="600"/>
    <cellStyle name="Normal 2 12 6 16" xfId="601"/>
    <cellStyle name="Normal 2 12 6 17" xfId="602"/>
    <cellStyle name="Normal 2 12 6 18" xfId="603"/>
    <cellStyle name="Normal 2 12 6 19" xfId="604"/>
    <cellStyle name="Normal 2 12 6 2" xfId="605"/>
    <cellStyle name="Normal 2 12 6 20" xfId="606"/>
    <cellStyle name="Normal 2 12 6 21" xfId="607"/>
    <cellStyle name="Normal 2 12 6 22" xfId="608"/>
    <cellStyle name="Normal 2 12 6 23" xfId="609"/>
    <cellStyle name="Normal 2 12 6 24" xfId="610"/>
    <cellStyle name="Normal 2 12 6 25" xfId="611"/>
    <cellStyle name="Normal 2 12 6 26" xfId="612"/>
    <cellStyle name="Normal 2 12 6 27" xfId="613"/>
    <cellStyle name="Normal 2 12 6 28" xfId="614"/>
    <cellStyle name="Normal 2 12 6 29" xfId="615"/>
    <cellStyle name="Normal 2 12 6 3" xfId="616"/>
    <cellStyle name="Normal 2 12 6 30" xfId="617"/>
    <cellStyle name="Normal 2 12 6 31" xfId="618"/>
    <cellStyle name="Normal 2 12 6 32" xfId="619"/>
    <cellStyle name="Normal 2 12 6 33" xfId="620"/>
    <cellStyle name="Normal 2 12 6 34" xfId="621"/>
    <cellStyle name="Normal 2 12 6 4" xfId="622"/>
    <cellStyle name="Normal 2 12 6 5" xfId="623"/>
    <cellStyle name="Normal 2 12 6 6" xfId="624"/>
    <cellStyle name="Normal 2 12 6 7" xfId="625"/>
    <cellStyle name="Normal 2 12 6 8" xfId="626"/>
    <cellStyle name="Normal 2 12 6 9" xfId="627"/>
    <cellStyle name="Normal 2 12 7" xfId="628"/>
    <cellStyle name="Normal 2 12 7 10" xfId="629"/>
    <cellStyle name="Normal 2 12 7 11" xfId="630"/>
    <cellStyle name="Normal 2 12 7 12" xfId="631"/>
    <cellStyle name="Normal 2 12 7 13" xfId="632"/>
    <cellStyle name="Normal 2 12 7 14" xfId="633"/>
    <cellStyle name="Normal 2 12 7 15" xfId="634"/>
    <cellStyle name="Normal 2 12 7 16" xfId="635"/>
    <cellStyle name="Normal 2 12 7 17" xfId="636"/>
    <cellStyle name="Normal 2 12 7 18" xfId="637"/>
    <cellStyle name="Normal 2 12 7 19" xfId="638"/>
    <cellStyle name="Normal 2 12 7 2" xfId="639"/>
    <cellStyle name="Normal 2 12 7 20" xfId="640"/>
    <cellStyle name="Normal 2 12 7 21" xfId="641"/>
    <cellStyle name="Normal 2 12 7 22" xfId="642"/>
    <cellStyle name="Normal 2 12 7 23" xfId="643"/>
    <cellStyle name="Normal 2 12 7 24" xfId="644"/>
    <cellStyle name="Normal 2 12 7 25" xfId="645"/>
    <cellStyle name="Normal 2 12 7 26" xfId="646"/>
    <cellStyle name="Normal 2 12 7 27" xfId="647"/>
    <cellStyle name="Normal 2 12 7 28" xfId="648"/>
    <cellStyle name="Normal 2 12 7 29" xfId="649"/>
    <cellStyle name="Normal 2 12 7 3" xfId="650"/>
    <cellStyle name="Normal 2 12 7 30" xfId="651"/>
    <cellStyle name="Normal 2 12 7 31" xfId="652"/>
    <cellStyle name="Normal 2 12 7 32" xfId="653"/>
    <cellStyle name="Normal 2 12 7 33" xfId="654"/>
    <cellStyle name="Normal 2 12 7 34" xfId="655"/>
    <cellStyle name="Normal 2 12 7 4" xfId="656"/>
    <cellStyle name="Normal 2 12 7 5" xfId="657"/>
    <cellStyle name="Normal 2 12 7 6" xfId="658"/>
    <cellStyle name="Normal 2 12 7 7" xfId="659"/>
    <cellStyle name="Normal 2 12 7 8" xfId="660"/>
    <cellStyle name="Normal 2 12 7 9" xfId="661"/>
    <cellStyle name="Normal 2 12 8" xfId="662"/>
    <cellStyle name="Normal 2 12 8 10" xfId="663"/>
    <cellStyle name="Normal 2 12 8 11" xfId="664"/>
    <cellStyle name="Normal 2 12 8 12" xfId="665"/>
    <cellStyle name="Normal 2 12 8 13" xfId="666"/>
    <cellStyle name="Normal 2 12 8 14" xfId="667"/>
    <cellStyle name="Normal 2 12 8 15" xfId="668"/>
    <cellStyle name="Normal 2 12 8 16" xfId="669"/>
    <cellStyle name="Normal 2 12 8 17" xfId="670"/>
    <cellStyle name="Normal 2 12 8 18" xfId="671"/>
    <cellStyle name="Normal 2 12 8 19" xfId="672"/>
    <cellStyle name="Normal 2 12 8 2" xfId="673"/>
    <cellStyle name="Normal 2 12 8 20" xfId="674"/>
    <cellStyle name="Normal 2 12 8 21" xfId="675"/>
    <cellStyle name="Normal 2 12 8 22" xfId="676"/>
    <cellStyle name="Normal 2 12 8 23" xfId="677"/>
    <cellStyle name="Normal 2 12 8 24" xfId="678"/>
    <cellStyle name="Normal 2 12 8 25" xfId="679"/>
    <cellStyle name="Normal 2 12 8 26" xfId="680"/>
    <cellStyle name="Normal 2 12 8 27" xfId="681"/>
    <cellStyle name="Normal 2 12 8 28" xfId="682"/>
    <cellStyle name="Normal 2 12 8 29" xfId="683"/>
    <cellStyle name="Normal 2 12 8 3" xfId="684"/>
    <cellStyle name="Normal 2 12 8 30" xfId="685"/>
    <cellStyle name="Normal 2 12 8 31" xfId="686"/>
    <cellStyle name="Normal 2 12 8 32" xfId="687"/>
    <cellStyle name="Normal 2 12 8 33" xfId="688"/>
    <cellStyle name="Normal 2 12 8 34" xfId="689"/>
    <cellStyle name="Normal 2 12 8 4" xfId="690"/>
    <cellStyle name="Normal 2 12 8 5" xfId="691"/>
    <cellStyle name="Normal 2 12 8 6" xfId="692"/>
    <cellStyle name="Normal 2 12 8 7" xfId="693"/>
    <cellStyle name="Normal 2 12 8 8" xfId="694"/>
    <cellStyle name="Normal 2 12 8 9" xfId="695"/>
    <cellStyle name="Normal 2 12 9" xfId="696"/>
    <cellStyle name="Normal 2 12 9 10" xfId="697"/>
    <cellStyle name="Normal 2 12 9 11" xfId="698"/>
    <cellStyle name="Normal 2 12 9 12" xfId="699"/>
    <cellStyle name="Normal 2 12 9 13" xfId="700"/>
    <cellStyle name="Normal 2 12 9 14" xfId="701"/>
    <cellStyle name="Normal 2 12 9 15" xfId="702"/>
    <cellStyle name="Normal 2 12 9 16" xfId="703"/>
    <cellStyle name="Normal 2 12 9 17" xfId="704"/>
    <cellStyle name="Normal 2 12 9 18" xfId="705"/>
    <cellStyle name="Normal 2 12 9 19" xfId="706"/>
    <cellStyle name="Normal 2 12 9 2" xfId="707"/>
    <cellStyle name="Normal 2 12 9 20" xfId="708"/>
    <cellStyle name="Normal 2 12 9 21" xfId="709"/>
    <cellStyle name="Normal 2 12 9 22" xfId="710"/>
    <cellStyle name="Normal 2 12 9 23" xfId="711"/>
    <cellStyle name="Normal 2 12 9 24" xfId="712"/>
    <cellStyle name="Normal 2 12 9 25" xfId="713"/>
    <cellStyle name="Normal 2 12 9 26" xfId="714"/>
    <cellStyle name="Normal 2 12 9 27" xfId="715"/>
    <cellStyle name="Normal 2 12 9 28" xfId="716"/>
    <cellStyle name="Normal 2 12 9 29" xfId="717"/>
    <cellStyle name="Normal 2 12 9 3" xfId="718"/>
    <cellStyle name="Normal 2 12 9 30" xfId="719"/>
    <cellStyle name="Normal 2 12 9 31" xfId="720"/>
    <cellStyle name="Normal 2 12 9 32" xfId="721"/>
    <cellStyle name="Normal 2 12 9 33" xfId="722"/>
    <cellStyle name="Normal 2 12 9 34" xfId="723"/>
    <cellStyle name="Normal 2 12 9 4" xfId="724"/>
    <cellStyle name="Normal 2 12 9 5" xfId="725"/>
    <cellStyle name="Normal 2 12 9 6" xfId="726"/>
    <cellStyle name="Normal 2 12 9 7" xfId="727"/>
    <cellStyle name="Normal 2 12 9 8" xfId="728"/>
    <cellStyle name="Normal 2 12 9 9" xfId="729"/>
    <cellStyle name="Normal 2 13" xfId="730"/>
    <cellStyle name="Normal 2 13 10" xfId="731"/>
    <cellStyle name="Normal 2 13 11" xfId="732"/>
    <cellStyle name="Normal 2 13 12" xfId="733"/>
    <cellStyle name="Normal 2 13 13" xfId="734"/>
    <cellStyle name="Normal 2 13 14" xfId="735"/>
    <cellStyle name="Normal 2 13 15" xfId="736"/>
    <cellStyle name="Normal 2 13 16" xfId="737"/>
    <cellStyle name="Normal 2 13 17" xfId="738"/>
    <cellStyle name="Normal 2 13 18" xfId="739"/>
    <cellStyle name="Normal 2 13 19" xfId="740"/>
    <cellStyle name="Normal 2 13 2" xfId="741"/>
    <cellStyle name="Normal 2 13 20" xfId="742"/>
    <cellStyle name="Normal 2 13 21" xfId="743"/>
    <cellStyle name="Normal 2 13 22" xfId="744"/>
    <cellStyle name="Normal 2 13 23" xfId="745"/>
    <cellStyle name="Normal 2 13 24" xfId="746"/>
    <cellStyle name="Normal 2 13 25" xfId="747"/>
    <cellStyle name="Normal 2 13 26" xfId="748"/>
    <cellStyle name="Normal 2 13 27" xfId="749"/>
    <cellStyle name="Normal 2 13 28" xfId="750"/>
    <cellStyle name="Normal 2 13 29" xfId="751"/>
    <cellStyle name="Normal 2 13 3" xfId="752"/>
    <cellStyle name="Normal 2 13 30" xfId="753"/>
    <cellStyle name="Normal 2 13 31" xfId="754"/>
    <cellStyle name="Normal 2 13 32" xfId="755"/>
    <cellStyle name="Normal 2 13 33" xfId="756"/>
    <cellStyle name="Normal 2 13 34" xfId="757"/>
    <cellStyle name="Normal 2 13 4" xfId="758"/>
    <cellStyle name="Normal 2 13 5" xfId="759"/>
    <cellStyle name="Normal 2 13 6" xfId="760"/>
    <cellStyle name="Normal 2 13 7" xfId="761"/>
    <cellStyle name="Normal 2 13 8" xfId="762"/>
    <cellStyle name="Normal 2 13 9" xfId="763"/>
    <cellStyle name="Normal 2 14" xfId="764"/>
    <cellStyle name="Normal 2 14 10" xfId="765"/>
    <cellStyle name="Normal 2 14 11" xfId="766"/>
    <cellStyle name="Normal 2 14 12" xfId="767"/>
    <cellStyle name="Normal 2 14 13" xfId="768"/>
    <cellStyle name="Normal 2 14 14" xfId="769"/>
    <cellStyle name="Normal 2 14 15" xfId="770"/>
    <cellStyle name="Normal 2 14 16" xfId="771"/>
    <cellStyle name="Normal 2 14 17" xfId="772"/>
    <cellStyle name="Normal 2 14 18" xfId="773"/>
    <cellStyle name="Normal 2 14 19" xfId="774"/>
    <cellStyle name="Normal 2 14 2" xfId="775"/>
    <cellStyle name="Normal 2 14 20" xfId="776"/>
    <cellStyle name="Normal 2 14 21" xfId="777"/>
    <cellStyle name="Normal 2 14 22" xfId="778"/>
    <cellStyle name="Normal 2 14 23" xfId="779"/>
    <cellStyle name="Normal 2 14 24" xfId="780"/>
    <cellStyle name="Normal 2 14 25" xfId="781"/>
    <cellStyle name="Normal 2 14 26" xfId="782"/>
    <cellStyle name="Normal 2 14 27" xfId="783"/>
    <cellStyle name="Normal 2 14 28" xfId="784"/>
    <cellStyle name="Normal 2 14 29" xfId="785"/>
    <cellStyle name="Normal 2 14 3" xfId="786"/>
    <cellStyle name="Normal 2 14 30" xfId="787"/>
    <cellStyle name="Normal 2 14 31" xfId="788"/>
    <cellStyle name="Normal 2 14 32" xfId="789"/>
    <cellStyle name="Normal 2 14 33" xfId="790"/>
    <cellStyle name="Normal 2 14 34" xfId="791"/>
    <cellStyle name="Normal 2 14 4" xfId="792"/>
    <cellStyle name="Normal 2 14 5" xfId="793"/>
    <cellStyle name="Normal 2 14 6" xfId="794"/>
    <cellStyle name="Normal 2 14 7" xfId="795"/>
    <cellStyle name="Normal 2 14 8" xfId="796"/>
    <cellStyle name="Normal 2 14 9" xfId="797"/>
    <cellStyle name="Normal 2 15" xfId="798"/>
    <cellStyle name="Normal 2 15 10" xfId="799"/>
    <cellStyle name="Normal 2 15 11" xfId="800"/>
    <cellStyle name="Normal 2 15 12" xfId="801"/>
    <cellStyle name="Normal 2 15 13" xfId="802"/>
    <cellStyle name="Normal 2 15 14" xfId="803"/>
    <cellStyle name="Normal 2 15 15" xfId="804"/>
    <cellStyle name="Normal 2 15 16" xfId="805"/>
    <cellStyle name="Normal 2 15 17" xfId="806"/>
    <cellStyle name="Normal 2 15 18" xfId="807"/>
    <cellStyle name="Normal 2 15 19" xfId="808"/>
    <cellStyle name="Normal 2 15 2" xfId="809"/>
    <cellStyle name="Normal 2 15 20" xfId="810"/>
    <cellStyle name="Normal 2 15 21" xfId="811"/>
    <cellStyle name="Normal 2 15 22" xfId="812"/>
    <cellStyle name="Normal 2 15 23" xfId="813"/>
    <cellStyle name="Normal 2 15 24" xfId="814"/>
    <cellStyle name="Normal 2 15 25" xfId="815"/>
    <cellStyle name="Normal 2 15 26" xfId="816"/>
    <cellStyle name="Normal 2 15 27" xfId="817"/>
    <cellStyle name="Normal 2 15 28" xfId="818"/>
    <cellStyle name="Normal 2 15 29" xfId="819"/>
    <cellStyle name="Normal 2 15 3" xfId="820"/>
    <cellStyle name="Normal 2 15 30" xfId="821"/>
    <cellStyle name="Normal 2 15 31" xfId="822"/>
    <cellStyle name="Normal 2 15 32" xfId="823"/>
    <cellStyle name="Normal 2 15 33" xfId="824"/>
    <cellStyle name="Normal 2 15 34" xfId="825"/>
    <cellStyle name="Normal 2 15 4" xfId="826"/>
    <cellStyle name="Normal 2 15 5" xfId="827"/>
    <cellStyle name="Normal 2 15 6" xfId="828"/>
    <cellStyle name="Normal 2 15 7" xfId="829"/>
    <cellStyle name="Normal 2 15 8" xfId="830"/>
    <cellStyle name="Normal 2 15 9" xfId="831"/>
    <cellStyle name="Normal 2 16" xfId="832"/>
    <cellStyle name="Normal 2 16 10" xfId="833"/>
    <cellStyle name="Normal 2 16 11" xfId="834"/>
    <cellStyle name="Normal 2 16 12" xfId="835"/>
    <cellStyle name="Normal 2 16 13" xfId="836"/>
    <cellStyle name="Normal 2 16 14" xfId="837"/>
    <cellStyle name="Normal 2 16 15" xfId="838"/>
    <cellStyle name="Normal 2 16 16" xfId="839"/>
    <cellStyle name="Normal 2 16 17" xfId="840"/>
    <cellStyle name="Normal 2 16 18" xfId="841"/>
    <cellStyle name="Normal 2 16 19" xfId="842"/>
    <cellStyle name="Normal 2 16 2" xfId="843"/>
    <cellStyle name="Normal 2 16 20" xfId="844"/>
    <cellStyle name="Normal 2 16 21" xfId="845"/>
    <cellStyle name="Normal 2 16 22" xfId="846"/>
    <cellStyle name="Normal 2 16 23" xfId="847"/>
    <cellStyle name="Normal 2 16 24" xfId="848"/>
    <cellStyle name="Normal 2 16 25" xfId="849"/>
    <cellStyle name="Normal 2 16 26" xfId="850"/>
    <cellStyle name="Normal 2 16 27" xfId="851"/>
    <cellStyle name="Normal 2 16 28" xfId="852"/>
    <cellStyle name="Normal 2 16 29" xfId="853"/>
    <cellStyle name="Normal 2 16 3" xfId="854"/>
    <cellStyle name="Normal 2 16 30" xfId="855"/>
    <cellStyle name="Normal 2 16 31" xfId="856"/>
    <cellStyle name="Normal 2 16 32" xfId="857"/>
    <cellStyle name="Normal 2 16 33" xfId="858"/>
    <cellStyle name="Normal 2 16 34" xfId="859"/>
    <cellStyle name="Normal 2 16 4" xfId="860"/>
    <cellStyle name="Normal 2 16 5" xfId="861"/>
    <cellStyle name="Normal 2 16 6" xfId="862"/>
    <cellStyle name="Normal 2 16 7" xfId="863"/>
    <cellStyle name="Normal 2 16 8" xfId="864"/>
    <cellStyle name="Normal 2 16 9" xfId="865"/>
    <cellStyle name="Normal 2 17" xfId="866"/>
    <cellStyle name="Normal 2 17 10" xfId="867"/>
    <cellStyle name="Normal 2 17 11" xfId="868"/>
    <cellStyle name="Normal 2 17 12" xfId="869"/>
    <cellStyle name="Normal 2 17 13" xfId="870"/>
    <cellStyle name="Normal 2 17 14" xfId="871"/>
    <cellStyle name="Normal 2 17 15" xfId="872"/>
    <cellStyle name="Normal 2 17 16" xfId="873"/>
    <cellStyle name="Normal 2 17 17" xfId="874"/>
    <cellStyle name="Normal 2 17 18" xfId="875"/>
    <cellStyle name="Normal 2 17 19" xfId="876"/>
    <cellStyle name="Normal 2 17 2" xfId="877"/>
    <cellStyle name="Normal 2 17 20" xfId="878"/>
    <cellStyle name="Normal 2 17 21" xfId="879"/>
    <cellStyle name="Normal 2 17 22" xfId="880"/>
    <cellStyle name="Normal 2 17 23" xfId="881"/>
    <cellStyle name="Normal 2 17 24" xfId="882"/>
    <cellStyle name="Normal 2 17 25" xfId="883"/>
    <cellStyle name="Normal 2 17 26" xfId="884"/>
    <cellStyle name="Normal 2 17 27" xfId="885"/>
    <cellStyle name="Normal 2 17 28" xfId="886"/>
    <cellStyle name="Normal 2 17 29" xfId="887"/>
    <cellStyle name="Normal 2 17 3" xfId="888"/>
    <cellStyle name="Normal 2 17 30" xfId="889"/>
    <cellStyle name="Normal 2 17 31" xfId="890"/>
    <cellStyle name="Normal 2 17 32" xfId="891"/>
    <cellStyle name="Normal 2 17 33" xfId="892"/>
    <cellStyle name="Normal 2 17 34" xfId="893"/>
    <cellStyle name="Normal 2 17 4" xfId="894"/>
    <cellStyle name="Normal 2 17 5" xfId="895"/>
    <cellStyle name="Normal 2 17 6" xfId="896"/>
    <cellStyle name="Normal 2 17 7" xfId="897"/>
    <cellStyle name="Normal 2 17 8" xfId="898"/>
    <cellStyle name="Normal 2 17 9" xfId="899"/>
    <cellStyle name="Normal 2 18" xfId="900"/>
    <cellStyle name="Normal 2 18 10" xfId="901"/>
    <cellStyle name="Normal 2 18 11" xfId="902"/>
    <cellStyle name="Normal 2 18 12" xfId="903"/>
    <cellStyle name="Normal 2 18 13" xfId="904"/>
    <cellStyle name="Normal 2 18 14" xfId="905"/>
    <cellStyle name="Normal 2 18 15" xfId="906"/>
    <cellStyle name="Normal 2 18 16" xfId="907"/>
    <cellStyle name="Normal 2 18 17" xfId="908"/>
    <cellStyle name="Normal 2 18 18" xfId="909"/>
    <cellStyle name="Normal 2 18 19" xfId="910"/>
    <cellStyle name="Normal 2 18 2" xfId="911"/>
    <cellStyle name="Normal 2 18 20" xfId="912"/>
    <cellStyle name="Normal 2 18 21" xfId="913"/>
    <cellStyle name="Normal 2 18 22" xfId="914"/>
    <cellStyle name="Normal 2 18 23" xfId="915"/>
    <cellStyle name="Normal 2 18 24" xfId="916"/>
    <cellStyle name="Normal 2 18 25" xfId="917"/>
    <cellStyle name="Normal 2 18 26" xfId="918"/>
    <cellStyle name="Normal 2 18 27" xfId="919"/>
    <cellStyle name="Normal 2 18 28" xfId="920"/>
    <cellStyle name="Normal 2 18 29" xfId="921"/>
    <cellStyle name="Normal 2 18 3" xfId="922"/>
    <cellStyle name="Normal 2 18 30" xfId="923"/>
    <cellStyle name="Normal 2 18 31" xfId="924"/>
    <cellStyle name="Normal 2 18 32" xfId="925"/>
    <cellStyle name="Normal 2 18 33" xfId="926"/>
    <cellStyle name="Normal 2 18 34" xfId="927"/>
    <cellStyle name="Normal 2 18 4" xfId="928"/>
    <cellStyle name="Normal 2 18 5" xfId="929"/>
    <cellStyle name="Normal 2 18 6" xfId="930"/>
    <cellStyle name="Normal 2 18 7" xfId="931"/>
    <cellStyle name="Normal 2 18 8" xfId="932"/>
    <cellStyle name="Normal 2 18 9" xfId="933"/>
    <cellStyle name="Normal 2 19" xfId="934"/>
    <cellStyle name="Normal 2 19 10" xfId="935"/>
    <cellStyle name="Normal 2 19 11" xfId="936"/>
    <cellStyle name="Normal 2 19 12" xfId="937"/>
    <cellStyle name="Normal 2 19 13" xfId="938"/>
    <cellStyle name="Normal 2 19 14" xfId="939"/>
    <cellStyle name="Normal 2 19 15" xfId="940"/>
    <cellStyle name="Normal 2 19 16" xfId="941"/>
    <cellStyle name="Normal 2 19 17" xfId="942"/>
    <cellStyle name="Normal 2 19 18" xfId="943"/>
    <cellStyle name="Normal 2 19 19" xfId="944"/>
    <cellStyle name="Normal 2 19 2" xfId="945"/>
    <cellStyle name="Normal 2 19 20" xfId="946"/>
    <cellStyle name="Normal 2 19 21" xfId="947"/>
    <cellStyle name="Normal 2 19 22" xfId="948"/>
    <cellStyle name="Normal 2 19 23" xfId="949"/>
    <cellStyle name="Normal 2 19 24" xfId="950"/>
    <cellStyle name="Normal 2 19 25" xfId="951"/>
    <cellStyle name="Normal 2 19 26" xfId="952"/>
    <cellStyle name="Normal 2 19 27" xfId="953"/>
    <cellStyle name="Normal 2 19 28" xfId="954"/>
    <cellStyle name="Normal 2 19 29" xfId="955"/>
    <cellStyle name="Normal 2 19 3" xfId="956"/>
    <cellStyle name="Normal 2 19 30" xfId="957"/>
    <cellStyle name="Normal 2 19 31" xfId="958"/>
    <cellStyle name="Normal 2 19 32" xfId="959"/>
    <cellStyle name="Normal 2 19 33" xfId="960"/>
    <cellStyle name="Normal 2 19 34" xfId="961"/>
    <cellStyle name="Normal 2 19 4" xfId="962"/>
    <cellStyle name="Normal 2 19 5" xfId="963"/>
    <cellStyle name="Normal 2 19 6" xfId="964"/>
    <cellStyle name="Normal 2 19 7" xfId="965"/>
    <cellStyle name="Normal 2 19 8" xfId="966"/>
    <cellStyle name="Normal 2 19 9" xfId="967"/>
    <cellStyle name="Normal 2 2" xfId="968"/>
    <cellStyle name="Normal 2 2 10" xfId="969"/>
    <cellStyle name="Normal 2 2 11" xfId="970"/>
    <cellStyle name="Normal 2 2 12" xfId="971"/>
    <cellStyle name="Normal 2 2 13" xfId="972"/>
    <cellStyle name="Normal 2 2 14" xfId="973"/>
    <cellStyle name="Normal 2 2 15" xfId="974"/>
    <cellStyle name="Normal 2 2 16" xfId="975"/>
    <cellStyle name="Normal 2 2 17" xfId="976"/>
    <cellStyle name="Normal 2 2 18" xfId="977"/>
    <cellStyle name="Normal 2 2 19" xfId="978"/>
    <cellStyle name="Normal 2 2 2" xfId="979"/>
    <cellStyle name="Normal 2 2 20" xfId="980"/>
    <cellStyle name="Normal 2 2 21" xfId="981"/>
    <cellStyle name="Normal 2 2 22" xfId="982"/>
    <cellStyle name="Normal 2 2 23" xfId="983"/>
    <cellStyle name="Normal 2 2 24" xfId="984"/>
    <cellStyle name="Normal 2 2 25" xfId="985"/>
    <cellStyle name="Normal 2 2 26" xfId="986"/>
    <cellStyle name="Normal 2 2 27" xfId="987"/>
    <cellStyle name="Normal 2 2 28" xfId="988"/>
    <cellStyle name="Normal 2 2 29" xfId="989"/>
    <cellStyle name="Normal 2 2 3" xfId="990"/>
    <cellStyle name="Normal 2 2 30" xfId="991"/>
    <cellStyle name="Normal 2 2 31" xfId="992"/>
    <cellStyle name="Normal 2 2 32" xfId="993"/>
    <cellStyle name="Normal 2 2 33" xfId="994"/>
    <cellStyle name="Normal 2 2 34" xfId="995"/>
    <cellStyle name="Normal 2 2 4" xfId="996"/>
    <cellStyle name="Normal 2 2 5" xfId="997"/>
    <cellStyle name="Normal 2 2 6" xfId="998"/>
    <cellStyle name="Normal 2 2 7" xfId="999"/>
    <cellStyle name="Normal 2 2 8" xfId="1000"/>
    <cellStyle name="Normal 2 2 9" xfId="1001"/>
    <cellStyle name="Normal 2 20" xfId="1002"/>
    <cellStyle name="Normal 2 20 10" xfId="1003"/>
    <cellStyle name="Normal 2 20 11" xfId="1004"/>
    <cellStyle name="Normal 2 20 12" xfId="1005"/>
    <cellStyle name="Normal 2 20 13" xfId="1006"/>
    <cellStyle name="Normal 2 20 14" xfId="1007"/>
    <cellStyle name="Normal 2 20 15" xfId="1008"/>
    <cellStyle name="Normal 2 20 16" xfId="1009"/>
    <cellStyle name="Normal 2 20 17" xfId="1010"/>
    <cellStyle name="Normal 2 20 18" xfId="1011"/>
    <cellStyle name="Normal 2 20 19" xfId="1012"/>
    <cellStyle name="Normal 2 20 2" xfId="1013"/>
    <cellStyle name="Normal 2 20 20" xfId="1014"/>
    <cellStyle name="Normal 2 20 21" xfId="1015"/>
    <cellStyle name="Normal 2 20 22" xfId="1016"/>
    <cellStyle name="Normal 2 20 23" xfId="1017"/>
    <cellStyle name="Normal 2 20 24" xfId="1018"/>
    <cellStyle name="Normal 2 20 25" xfId="1019"/>
    <cellStyle name="Normal 2 20 26" xfId="1020"/>
    <cellStyle name="Normal 2 20 27" xfId="1021"/>
    <cellStyle name="Normal 2 20 28" xfId="1022"/>
    <cellStyle name="Normal 2 20 29" xfId="1023"/>
    <cellStyle name="Normal 2 20 3" xfId="1024"/>
    <cellStyle name="Normal 2 20 30" xfId="1025"/>
    <cellStyle name="Normal 2 20 31" xfId="1026"/>
    <cellStyle name="Normal 2 20 32" xfId="1027"/>
    <cellStyle name="Normal 2 20 33" xfId="1028"/>
    <cellStyle name="Normal 2 20 34" xfId="1029"/>
    <cellStyle name="Normal 2 20 4" xfId="1030"/>
    <cellStyle name="Normal 2 20 5" xfId="1031"/>
    <cellStyle name="Normal 2 20 6" xfId="1032"/>
    <cellStyle name="Normal 2 20 7" xfId="1033"/>
    <cellStyle name="Normal 2 20 8" xfId="1034"/>
    <cellStyle name="Normal 2 20 9" xfId="1035"/>
    <cellStyle name="Normal 2 21" xfId="1036"/>
    <cellStyle name="Normal 2 21 10" xfId="1037"/>
    <cellStyle name="Normal 2 21 11" xfId="1038"/>
    <cellStyle name="Normal 2 21 12" xfId="1039"/>
    <cellStyle name="Normal 2 21 13" xfId="1040"/>
    <cellStyle name="Normal 2 21 14" xfId="1041"/>
    <cellStyle name="Normal 2 21 15" xfId="1042"/>
    <cellStyle name="Normal 2 21 16" xfId="1043"/>
    <cellStyle name="Normal 2 21 17" xfId="1044"/>
    <cellStyle name="Normal 2 21 18" xfId="1045"/>
    <cellStyle name="Normal 2 21 19" xfId="1046"/>
    <cellStyle name="Normal 2 21 2" xfId="1047"/>
    <cellStyle name="Normal 2 21 20" xfId="1048"/>
    <cellStyle name="Normal 2 21 21" xfId="1049"/>
    <cellStyle name="Normal 2 21 22" xfId="1050"/>
    <cellStyle name="Normal 2 21 23" xfId="1051"/>
    <cellStyle name="Normal 2 21 24" xfId="1052"/>
    <cellStyle name="Normal 2 21 25" xfId="1053"/>
    <cellStyle name="Normal 2 21 26" xfId="1054"/>
    <cellStyle name="Normal 2 21 27" xfId="1055"/>
    <cellStyle name="Normal 2 21 28" xfId="1056"/>
    <cellStyle name="Normal 2 21 29" xfId="1057"/>
    <cellStyle name="Normal 2 21 3" xfId="1058"/>
    <cellStyle name="Normal 2 21 30" xfId="1059"/>
    <cellStyle name="Normal 2 21 31" xfId="1060"/>
    <cellStyle name="Normal 2 21 32" xfId="1061"/>
    <cellStyle name="Normal 2 21 33" xfId="1062"/>
    <cellStyle name="Normal 2 21 34" xfId="1063"/>
    <cellStyle name="Normal 2 21 4" xfId="1064"/>
    <cellStyle name="Normal 2 21 5" xfId="1065"/>
    <cellStyle name="Normal 2 21 6" xfId="1066"/>
    <cellStyle name="Normal 2 21 7" xfId="1067"/>
    <cellStyle name="Normal 2 21 8" xfId="1068"/>
    <cellStyle name="Normal 2 21 9" xfId="1069"/>
    <cellStyle name="Normal 2 22" xfId="1070"/>
    <cellStyle name="Normal 2 22 10" xfId="1071"/>
    <cellStyle name="Normal 2 22 11" xfId="1072"/>
    <cellStyle name="Normal 2 22 12" xfId="1073"/>
    <cellStyle name="Normal 2 22 13" xfId="1074"/>
    <cellStyle name="Normal 2 22 14" xfId="1075"/>
    <cellStyle name="Normal 2 22 15" xfId="1076"/>
    <cellStyle name="Normal 2 22 16" xfId="1077"/>
    <cellStyle name="Normal 2 22 17" xfId="1078"/>
    <cellStyle name="Normal 2 22 18" xfId="1079"/>
    <cellStyle name="Normal 2 22 19" xfId="1080"/>
    <cellStyle name="Normal 2 22 2" xfId="1081"/>
    <cellStyle name="Normal 2 22 20" xfId="1082"/>
    <cellStyle name="Normal 2 22 21" xfId="1083"/>
    <cellStyle name="Normal 2 22 22" xfId="1084"/>
    <cellStyle name="Normal 2 22 23" xfId="1085"/>
    <cellStyle name="Normal 2 22 24" xfId="1086"/>
    <cellStyle name="Normal 2 22 25" xfId="1087"/>
    <cellStyle name="Normal 2 22 26" xfId="1088"/>
    <cellStyle name="Normal 2 22 27" xfId="1089"/>
    <cellStyle name="Normal 2 22 28" xfId="1090"/>
    <cellStyle name="Normal 2 22 29" xfId="1091"/>
    <cellStyle name="Normal 2 22 3" xfId="1092"/>
    <cellStyle name="Normal 2 22 30" xfId="1093"/>
    <cellStyle name="Normal 2 22 31" xfId="1094"/>
    <cellStyle name="Normal 2 22 32" xfId="1095"/>
    <cellStyle name="Normal 2 22 33" xfId="1096"/>
    <cellStyle name="Normal 2 22 34" xfId="1097"/>
    <cellStyle name="Normal 2 22 4" xfId="1098"/>
    <cellStyle name="Normal 2 22 5" xfId="1099"/>
    <cellStyle name="Normal 2 22 6" xfId="1100"/>
    <cellStyle name="Normal 2 22 7" xfId="1101"/>
    <cellStyle name="Normal 2 22 8" xfId="1102"/>
    <cellStyle name="Normal 2 22 9" xfId="1103"/>
    <cellStyle name="Normal 2 23" xfId="1104"/>
    <cellStyle name="Normal 2 24" xfId="1105"/>
    <cellStyle name="Normal 2 25" xfId="1106"/>
    <cellStyle name="Normal 2 3" xfId="1107"/>
    <cellStyle name="Normal 2 3 10" xfId="1108"/>
    <cellStyle name="Normal 2 3 11" xfId="1109"/>
    <cellStyle name="Normal 2 3 12" xfId="1110"/>
    <cellStyle name="Normal 2 3 13" xfId="1111"/>
    <cellStyle name="Normal 2 3 14" xfId="1112"/>
    <cellStyle name="Normal 2 3 15" xfId="1113"/>
    <cellStyle name="Normal 2 3 16" xfId="1114"/>
    <cellStyle name="Normal 2 3 17" xfId="1115"/>
    <cellStyle name="Normal 2 3 18" xfId="1116"/>
    <cellStyle name="Normal 2 3 19" xfId="1117"/>
    <cellStyle name="Normal 2 3 2" xfId="1118"/>
    <cellStyle name="Normal 2 3 20" xfId="1119"/>
    <cellStyle name="Normal 2 3 21" xfId="1120"/>
    <cellStyle name="Normal 2 3 22" xfId="1121"/>
    <cellStyle name="Normal 2 3 23" xfId="1122"/>
    <cellStyle name="Normal 2 3 24" xfId="1123"/>
    <cellStyle name="Normal 2 3 25" xfId="1124"/>
    <cellStyle name="Normal 2 3 26" xfId="1125"/>
    <cellStyle name="Normal 2 3 27" xfId="1126"/>
    <cellStyle name="Normal 2 3 28" xfId="1127"/>
    <cellStyle name="Normal 2 3 29" xfId="1128"/>
    <cellStyle name="Normal 2 3 3" xfId="1129"/>
    <cellStyle name="Normal 2 3 30" xfId="1130"/>
    <cellStyle name="Normal 2 3 31" xfId="1131"/>
    <cellStyle name="Normal 2 3 32" xfId="1132"/>
    <cellStyle name="Normal 2 3 33" xfId="1133"/>
    <cellStyle name="Normal 2 3 34" xfId="1134"/>
    <cellStyle name="Normal 2 3 4" xfId="1135"/>
    <cellStyle name="Normal 2 3 5" xfId="1136"/>
    <cellStyle name="Normal 2 3 6" xfId="1137"/>
    <cellStyle name="Normal 2 3 7" xfId="1138"/>
    <cellStyle name="Normal 2 3 8" xfId="1139"/>
    <cellStyle name="Normal 2 3 9" xfId="1140"/>
    <cellStyle name="Normal 2 4" xfId="1141"/>
    <cellStyle name="Normal 2 4 10" xfId="1142"/>
    <cellStyle name="Normal 2 4 11" xfId="1143"/>
    <cellStyle name="Normal 2 4 12" xfId="1144"/>
    <cellStyle name="Normal 2 4 13" xfId="1145"/>
    <cellStyle name="Normal 2 4 14" xfId="1146"/>
    <cellStyle name="Normal 2 4 15" xfId="1147"/>
    <cellStyle name="Normal 2 4 16" xfId="1148"/>
    <cellStyle name="Normal 2 4 17" xfId="1149"/>
    <cellStyle name="Normal 2 4 18" xfId="1150"/>
    <cellStyle name="Normal 2 4 19" xfId="1151"/>
    <cellStyle name="Normal 2 4 2" xfId="1152"/>
    <cellStyle name="Normal 2 4 20" xfId="1153"/>
    <cellStyle name="Normal 2 4 21" xfId="1154"/>
    <cellStyle name="Normal 2 4 22" xfId="1155"/>
    <cellStyle name="Normal 2 4 23" xfId="1156"/>
    <cellStyle name="Normal 2 4 24" xfId="1157"/>
    <cellStyle name="Normal 2 4 25" xfId="1158"/>
    <cellStyle name="Normal 2 4 26" xfId="1159"/>
    <cellStyle name="Normal 2 4 27" xfId="1160"/>
    <cellStyle name="Normal 2 4 28" xfId="1161"/>
    <cellStyle name="Normal 2 4 29" xfId="1162"/>
    <cellStyle name="Normal 2 4 3" xfId="1163"/>
    <cellStyle name="Normal 2 4 30" xfId="1164"/>
    <cellStyle name="Normal 2 4 31" xfId="1165"/>
    <cellStyle name="Normal 2 4 32" xfId="1166"/>
    <cellStyle name="Normal 2 4 33" xfId="1167"/>
    <cellStyle name="Normal 2 4 34" xfId="1168"/>
    <cellStyle name="Normal 2 4 4" xfId="1169"/>
    <cellStyle name="Normal 2 4 5" xfId="1170"/>
    <cellStyle name="Normal 2 4 6" xfId="1171"/>
    <cellStyle name="Normal 2 4 7" xfId="1172"/>
    <cellStyle name="Normal 2 4 8" xfId="1173"/>
    <cellStyle name="Normal 2 4 9" xfId="1174"/>
    <cellStyle name="Normal 2 5" xfId="1175"/>
    <cellStyle name="Normal 2 5 10" xfId="1176"/>
    <cellStyle name="Normal 2 5 11" xfId="1177"/>
    <cellStyle name="Normal 2 5 12" xfId="1178"/>
    <cellStyle name="Normal 2 5 13" xfId="1179"/>
    <cellStyle name="Normal 2 5 14" xfId="1180"/>
    <cellStyle name="Normal 2 5 15" xfId="1181"/>
    <cellStyle name="Normal 2 5 16" xfId="1182"/>
    <cellStyle name="Normal 2 5 17" xfId="1183"/>
    <cellStyle name="Normal 2 5 18" xfId="1184"/>
    <cellStyle name="Normal 2 5 19" xfId="1185"/>
    <cellStyle name="Normal 2 5 2" xfId="1186"/>
    <cellStyle name="Normal 2 5 20" xfId="1187"/>
    <cellStyle name="Normal 2 5 21" xfId="1188"/>
    <cellStyle name="Normal 2 5 22" xfId="1189"/>
    <cellStyle name="Normal 2 5 23" xfId="1190"/>
    <cellStyle name="Normal 2 5 24" xfId="1191"/>
    <cellStyle name="Normal 2 5 25" xfId="1192"/>
    <cellStyle name="Normal 2 5 26" xfId="1193"/>
    <cellStyle name="Normal 2 5 27" xfId="1194"/>
    <cellStyle name="Normal 2 5 28" xfId="1195"/>
    <cellStyle name="Normal 2 5 29" xfId="1196"/>
    <cellStyle name="Normal 2 5 3" xfId="1197"/>
    <cellStyle name="Normal 2 5 30" xfId="1198"/>
    <cellStyle name="Normal 2 5 31" xfId="1199"/>
    <cellStyle name="Normal 2 5 32" xfId="1200"/>
    <cellStyle name="Normal 2 5 33" xfId="1201"/>
    <cellStyle name="Normal 2 5 34" xfId="1202"/>
    <cellStyle name="Normal 2 5 4" xfId="1203"/>
    <cellStyle name="Normal 2 5 5" xfId="1204"/>
    <cellStyle name="Normal 2 5 6" xfId="1205"/>
    <cellStyle name="Normal 2 5 7" xfId="1206"/>
    <cellStyle name="Normal 2 5 8" xfId="1207"/>
    <cellStyle name="Normal 2 5 9" xfId="1208"/>
    <cellStyle name="Normal 2 6" xfId="1209"/>
    <cellStyle name="Normal 2 6 10" xfId="1210"/>
    <cellStyle name="Normal 2 6 11" xfId="1211"/>
    <cellStyle name="Normal 2 6 12" xfId="1212"/>
    <cellStyle name="Normal 2 6 13" xfId="1213"/>
    <cellStyle name="Normal 2 6 14" xfId="1214"/>
    <cellStyle name="Normal 2 6 15" xfId="1215"/>
    <cellStyle name="Normal 2 6 16" xfId="1216"/>
    <cellStyle name="Normal 2 6 17" xfId="1217"/>
    <cellStyle name="Normal 2 6 18" xfId="1218"/>
    <cellStyle name="Normal 2 6 19" xfId="1219"/>
    <cellStyle name="Normal 2 6 2" xfId="1220"/>
    <cellStyle name="Normal 2 6 20" xfId="1221"/>
    <cellStyle name="Normal 2 6 21" xfId="1222"/>
    <cellStyle name="Normal 2 6 22" xfId="1223"/>
    <cellStyle name="Normal 2 6 23" xfId="1224"/>
    <cellStyle name="Normal 2 6 24" xfId="1225"/>
    <cellStyle name="Normal 2 6 25" xfId="1226"/>
    <cellStyle name="Normal 2 6 26" xfId="1227"/>
    <cellStyle name="Normal 2 6 27" xfId="1228"/>
    <cellStyle name="Normal 2 6 28" xfId="1229"/>
    <cellStyle name="Normal 2 6 29" xfId="1230"/>
    <cellStyle name="Normal 2 6 3" xfId="1231"/>
    <cellStyle name="Normal 2 6 30" xfId="1232"/>
    <cellStyle name="Normal 2 6 31" xfId="1233"/>
    <cellStyle name="Normal 2 6 32" xfId="1234"/>
    <cellStyle name="Normal 2 6 33" xfId="1235"/>
    <cellStyle name="Normal 2 6 34" xfId="1236"/>
    <cellStyle name="Normal 2 6 4" xfId="1237"/>
    <cellStyle name="Normal 2 6 5" xfId="1238"/>
    <cellStyle name="Normal 2 6 6" xfId="1239"/>
    <cellStyle name="Normal 2 6 7" xfId="1240"/>
    <cellStyle name="Normal 2 6 8" xfId="1241"/>
    <cellStyle name="Normal 2 6 9" xfId="1242"/>
    <cellStyle name="Normal 2 7" xfId="1243"/>
    <cellStyle name="Normal 2 7 10" xfId="1244"/>
    <cellStyle name="Normal 2 7 11" xfId="1245"/>
    <cellStyle name="Normal 2 7 12" xfId="1246"/>
    <cellStyle name="Normal 2 7 13" xfId="1247"/>
    <cellStyle name="Normal 2 7 14" xfId="1248"/>
    <cellStyle name="Normal 2 7 15" xfId="1249"/>
    <cellStyle name="Normal 2 7 16" xfId="1250"/>
    <cellStyle name="Normal 2 7 17" xfId="1251"/>
    <cellStyle name="Normal 2 7 18" xfId="1252"/>
    <cellStyle name="Normal 2 7 19" xfId="1253"/>
    <cellStyle name="Normal 2 7 2" xfId="1254"/>
    <cellStyle name="Normal 2 7 20" xfId="1255"/>
    <cellStyle name="Normal 2 7 21" xfId="1256"/>
    <cellStyle name="Normal 2 7 22" xfId="1257"/>
    <cellStyle name="Normal 2 7 23" xfId="1258"/>
    <cellStyle name="Normal 2 7 24" xfId="1259"/>
    <cellStyle name="Normal 2 7 25" xfId="1260"/>
    <cellStyle name="Normal 2 7 26" xfId="1261"/>
    <cellStyle name="Normal 2 7 27" xfId="1262"/>
    <cellStyle name="Normal 2 7 28" xfId="1263"/>
    <cellStyle name="Normal 2 7 29" xfId="1264"/>
    <cellStyle name="Normal 2 7 3" xfId="1265"/>
    <cellStyle name="Normal 2 7 30" xfId="1266"/>
    <cellStyle name="Normal 2 7 31" xfId="1267"/>
    <cellStyle name="Normal 2 7 32" xfId="1268"/>
    <cellStyle name="Normal 2 7 33" xfId="1269"/>
    <cellStyle name="Normal 2 7 34" xfId="1270"/>
    <cellStyle name="Normal 2 7 4" xfId="1271"/>
    <cellStyle name="Normal 2 7 5" xfId="1272"/>
    <cellStyle name="Normal 2 7 6" xfId="1273"/>
    <cellStyle name="Normal 2 7 7" xfId="1274"/>
    <cellStyle name="Normal 2 7 8" xfId="1275"/>
    <cellStyle name="Normal 2 7 9" xfId="1276"/>
    <cellStyle name="Normal 2 8" xfId="1277"/>
    <cellStyle name="Normal 2 8 10" xfId="1278"/>
    <cellStyle name="Normal 2 8 11" xfId="1279"/>
    <cellStyle name="Normal 2 8 12" xfId="1280"/>
    <cellStyle name="Normal 2 8 13" xfId="1281"/>
    <cellStyle name="Normal 2 8 14" xfId="1282"/>
    <cellStyle name="Normal 2 8 15" xfId="1283"/>
    <cellStyle name="Normal 2 8 16" xfId="1284"/>
    <cellStyle name="Normal 2 8 17" xfId="1285"/>
    <cellStyle name="Normal 2 8 18" xfId="1286"/>
    <cellStyle name="Normal 2 8 19" xfId="1287"/>
    <cellStyle name="Normal 2 8 2" xfId="1288"/>
    <cellStyle name="Normal 2 8 20" xfId="1289"/>
    <cellStyle name="Normal 2 8 21" xfId="1290"/>
    <cellStyle name="Normal 2 8 22" xfId="1291"/>
    <cellStyle name="Normal 2 8 23" xfId="1292"/>
    <cellStyle name="Normal 2 8 24" xfId="1293"/>
    <cellStyle name="Normal 2 8 25" xfId="1294"/>
    <cellStyle name="Normal 2 8 26" xfId="1295"/>
    <cellStyle name="Normal 2 8 27" xfId="1296"/>
    <cellStyle name="Normal 2 8 28" xfId="1297"/>
    <cellStyle name="Normal 2 8 29" xfId="1298"/>
    <cellStyle name="Normal 2 8 3" xfId="1299"/>
    <cellStyle name="Normal 2 8 30" xfId="1300"/>
    <cellStyle name="Normal 2 8 31" xfId="1301"/>
    <cellStyle name="Normal 2 8 32" xfId="1302"/>
    <cellStyle name="Normal 2 8 33" xfId="1303"/>
    <cellStyle name="Normal 2 8 34" xfId="1304"/>
    <cellStyle name="Normal 2 8 4" xfId="1305"/>
    <cellStyle name="Normal 2 8 5" xfId="1306"/>
    <cellStyle name="Normal 2 8 6" xfId="1307"/>
    <cellStyle name="Normal 2 8 7" xfId="1308"/>
    <cellStyle name="Normal 2 8 8" xfId="1309"/>
    <cellStyle name="Normal 2 8 9" xfId="1310"/>
    <cellStyle name="Normal 2 9" xfId="1311"/>
    <cellStyle name="Normal 2 9 10" xfId="1312"/>
    <cellStyle name="Normal 2 9 11" xfId="1313"/>
    <cellStyle name="Normal 2 9 12" xfId="1314"/>
    <cellStyle name="Normal 2 9 13" xfId="1315"/>
    <cellStyle name="Normal 2 9 14" xfId="1316"/>
    <cellStyle name="Normal 2 9 15" xfId="1317"/>
    <cellStyle name="Normal 2 9 16" xfId="1318"/>
    <cellStyle name="Normal 2 9 17" xfId="1319"/>
    <cellStyle name="Normal 2 9 18" xfId="1320"/>
    <cellStyle name="Normal 2 9 19" xfId="1321"/>
    <cellStyle name="Normal 2 9 2" xfId="1322"/>
    <cellStyle name="Normal 2 9 20" xfId="1323"/>
    <cellStyle name="Normal 2 9 21" xfId="1324"/>
    <cellStyle name="Normal 2 9 22" xfId="1325"/>
    <cellStyle name="Normal 2 9 23" xfId="1326"/>
    <cellStyle name="Normal 2 9 24" xfId="1327"/>
    <cellStyle name="Normal 2 9 25" xfId="1328"/>
    <cellStyle name="Normal 2 9 26" xfId="1329"/>
    <cellStyle name="Normal 2 9 27" xfId="1330"/>
    <cellStyle name="Normal 2 9 28" xfId="1331"/>
    <cellStyle name="Normal 2 9 29" xfId="1332"/>
    <cellStyle name="Normal 2 9 3" xfId="1333"/>
    <cellStyle name="Normal 2 9 30" xfId="1334"/>
    <cellStyle name="Normal 2 9 31" xfId="1335"/>
    <cellStyle name="Normal 2 9 32" xfId="1336"/>
    <cellStyle name="Normal 2 9 33" xfId="1337"/>
    <cellStyle name="Normal 2 9 34" xfId="1338"/>
    <cellStyle name="Normal 2 9 4" xfId="1339"/>
    <cellStyle name="Normal 2 9 5" xfId="1340"/>
    <cellStyle name="Normal 2 9 6" xfId="1341"/>
    <cellStyle name="Normal 2 9 7" xfId="1342"/>
    <cellStyle name="Normal 2 9 8" xfId="1343"/>
    <cellStyle name="Normal 2 9 9" xfId="1344"/>
    <cellStyle name="Normal 20 10" xfId="1345"/>
    <cellStyle name="Normal 20 11" xfId="1346"/>
    <cellStyle name="Normal 20 2" xfId="1347"/>
    <cellStyle name="Normal 20 3" xfId="1348"/>
    <cellStyle name="Normal 20 4" xfId="1349"/>
    <cellStyle name="Normal 20 5" xfId="1350"/>
    <cellStyle name="Normal 20 6" xfId="1351"/>
    <cellStyle name="Normal 20 7" xfId="1352"/>
    <cellStyle name="Normal 20 8" xfId="1353"/>
    <cellStyle name="Normal 20 9" xfId="1354"/>
    <cellStyle name="Normal 21 2" xfId="1355"/>
    <cellStyle name="Normal 21 3" xfId="1356"/>
    <cellStyle name="Normal 21 4" xfId="1357"/>
    <cellStyle name="Normal 21 5" xfId="1358"/>
    <cellStyle name="Normal 21 6" xfId="1359"/>
    <cellStyle name="Normal 22 2" xfId="1360"/>
    <cellStyle name="Normal 22 3" xfId="1361"/>
    <cellStyle name="Normal 22 4" xfId="1362"/>
    <cellStyle name="Normal 22 5" xfId="1363"/>
    <cellStyle name="Normal 22 6" xfId="1364"/>
    <cellStyle name="Normal 23 2" xfId="1365"/>
    <cellStyle name="Normal 23 3" xfId="1366"/>
    <cellStyle name="Normal 23 4" xfId="1367"/>
    <cellStyle name="Normal 23 5" xfId="1368"/>
    <cellStyle name="Normal 23 6" xfId="1369"/>
    <cellStyle name="Normal 24 2" xfId="1370"/>
    <cellStyle name="Normal 24 3" xfId="1371"/>
    <cellStyle name="Normal 24 4" xfId="1372"/>
    <cellStyle name="Normal 24 5" xfId="1373"/>
    <cellStyle name="Normal 24 6" xfId="1374"/>
    <cellStyle name="Normal 25 2" xfId="1375"/>
    <cellStyle name="Normal 25 3" xfId="1376"/>
    <cellStyle name="Normal 25 4" xfId="1377"/>
    <cellStyle name="Normal 25 5" xfId="1378"/>
    <cellStyle name="Normal 25 6" xfId="1379"/>
    <cellStyle name="Normal 26 2" xfId="1380"/>
    <cellStyle name="Normal 26 3" xfId="1381"/>
    <cellStyle name="Normal 26 4" xfId="1382"/>
    <cellStyle name="Normal 26 5" xfId="1383"/>
    <cellStyle name="Normal 26 6" xfId="1384"/>
    <cellStyle name="Normal 27 2" xfId="1385"/>
    <cellStyle name="Normal 27 3" xfId="1386"/>
    <cellStyle name="Normal 27 4" xfId="1387"/>
    <cellStyle name="Normal 27 5" xfId="1388"/>
    <cellStyle name="Normal 27 6" xfId="1389"/>
    <cellStyle name="Normal 28 2" xfId="1390"/>
    <cellStyle name="Normal 28 3" xfId="1391"/>
    <cellStyle name="Normal 28 4" xfId="1392"/>
    <cellStyle name="Normal 28 5" xfId="1393"/>
    <cellStyle name="Normal 28 6" xfId="1394"/>
    <cellStyle name="Normal 29 2" xfId="1395"/>
    <cellStyle name="Normal 29 3" xfId="1396"/>
    <cellStyle name="Normal 29 4" xfId="1397"/>
    <cellStyle name="Normal 29 5" xfId="1398"/>
    <cellStyle name="Normal 29 6" xfId="1399"/>
    <cellStyle name="Normal 3" xfId="1400"/>
    <cellStyle name="Normal 3 10" xfId="1401"/>
    <cellStyle name="Normal 3 10 10" xfId="1402"/>
    <cellStyle name="Normal 3 10 11" xfId="1403"/>
    <cellStyle name="Normal 3 10 12" xfId="1404"/>
    <cellStyle name="Normal 3 10 13" xfId="1405"/>
    <cellStyle name="Normal 3 10 14" xfId="1406"/>
    <cellStyle name="Normal 3 10 15" xfId="1407"/>
    <cellStyle name="Normal 3 10 16" xfId="1408"/>
    <cellStyle name="Normal 3 10 17" xfId="1409"/>
    <cellStyle name="Normal 3 10 18" xfId="1410"/>
    <cellStyle name="Normal 3 10 19" xfId="1411"/>
    <cellStyle name="Normal 3 10 2" xfId="1412"/>
    <cellStyle name="Normal 3 10 20" xfId="1413"/>
    <cellStyle name="Normal 3 10 21" xfId="1414"/>
    <cellStyle name="Normal 3 10 22" xfId="1415"/>
    <cellStyle name="Normal 3 10 23" xfId="1416"/>
    <cellStyle name="Normal 3 10 24" xfId="1417"/>
    <cellStyle name="Normal 3 10 25" xfId="1418"/>
    <cellStyle name="Normal 3 10 26" xfId="1419"/>
    <cellStyle name="Normal 3 10 27" xfId="1420"/>
    <cellStyle name="Normal 3 10 28" xfId="1421"/>
    <cellStyle name="Normal 3 10 29" xfId="1422"/>
    <cellStyle name="Normal 3 10 3" xfId="1423"/>
    <cellStyle name="Normal 3 10 30" xfId="1424"/>
    <cellStyle name="Normal 3 10 31" xfId="1425"/>
    <cellStyle name="Normal 3 10 32" xfId="1426"/>
    <cellStyle name="Normal 3 10 33" xfId="1427"/>
    <cellStyle name="Normal 3 10 34" xfId="1428"/>
    <cellStyle name="Normal 3 10 4" xfId="1429"/>
    <cellStyle name="Normal 3 10 5" xfId="1430"/>
    <cellStyle name="Normal 3 10 6" xfId="1431"/>
    <cellStyle name="Normal 3 10 7" xfId="1432"/>
    <cellStyle name="Normal 3 10 8" xfId="1433"/>
    <cellStyle name="Normal 3 10 9" xfId="1434"/>
    <cellStyle name="Normal 3 11" xfId="1435"/>
    <cellStyle name="Normal 3 11 10" xfId="1436"/>
    <cellStyle name="Normal 3 11 11" xfId="1437"/>
    <cellStyle name="Normal 3 11 12" xfId="1438"/>
    <cellStyle name="Normal 3 11 13" xfId="1439"/>
    <cellStyle name="Normal 3 11 14" xfId="1440"/>
    <cellStyle name="Normal 3 11 15" xfId="1441"/>
    <cellStyle name="Normal 3 11 16" xfId="1442"/>
    <cellStyle name="Normal 3 11 17" xfId="1443"/>
    <cellStyle name="Normal 3 11 18" xfId="1444"/>
    <cellStyle name="Normal 3 11 19" xfId="1445"/>
    <cellStyle name="Normal 3 11 2" xfId="1446"/>
    <cellStyle name="Normal 3 11 20" xfId="1447"/>
    <cellStyle name="Normal 3 11 21" xfId="1448"/>
    <cellStyle name="Normal 3 11 22" xfId="1449"/>
    <cellStyle name="Normal 3 11 23" xfId="1450"/>
    <cellStyle name="Normal 3 11 24" xfId="1451"/>
    <cellStyle name="Normal 3 11 25" xfId="1452"/>
    <cellStyle name="Normal 3 11 26" xfId="1453"/>
    <cellStyle name="Normal 3 11 27" xfId="1454"/>
    <cellStyle name="Normal 3 11 28" xfId="1455"/>
    <cellStyle name="Normal 3 11 29" xfId="1456"/>
    <cellStyle name="Normal 3 11 3" xfId="1457"/>
    <cellStyle name="Normal 3 11 30" xfId="1458"/>
    <cellStyle name="Normal 3 11 31" xfId="1459"/>
    <cellStyle name="Normal 3 11 32" xfId="1460"/>
    <cellStyle name="Normal 3 11 33" xfId="1461"/>
    <cellStyle name="Normal 3 11 34" xfId="1462"/>
    <cellStyle name="Normal 3 11 4" xfId="1463"/>
    <cellStyle name="Normal 3 11 5" xfId="1464"/>
    <cellStyle name="Normal 3 11 6" xfId="1465"/>
    <cellStyle name="Normal 3 11 7" xfId="1466"/>
    <cellStyle name="Normal 3 11 8" xfId="1467"/>
    <cellStyle name="Normal 3 11 9" xfId="1468"/>
    <cellStyle name="Normal 3 12" xfId="1469"/>
    <cellStyle name="Normal 3 13" xfId="1470"/>
    <cellStyle name="Normal 3 14" xfId="1471"/>
    <cellStyle name="Normal 3 2" xfId="1472"/>
    <cellStyle name="Normal 3 2 10" xfId="1473"/>
    <cellStyle name="Normal 3 2 11" xfId="1474"/>
    <cellStyle name="Normal 3 2 12" xfId="1475"/>
    <cellStyle name="Normal 3 2 13" xfId="1476"/>
    <cellStyle name="Normal 3 2 14" xfId="1477"/>
    <cellStyle name="Normal 3 2 15" xfId="1478"/>
    <cellStyle name="Normal 3 2 16" xfId="1479"/>
    <cellStyle name="Normal 3 2 17" xfId="1480"/>
    <cellStyle name="Normal 3 2 18" xfId="1481"/>
    <cellStyle name="Normal 3 2 19" xfId="1482"/>
    <cellStyle name="Normal 3 2 2" xfId="1483"/>
    <cellStyle name="Normal 3 2 20" xfId="1484"/>
    <cellStyle name="Normal 3 2 21" xfId="1485"/>
    <cellStyle name="Normal 3 2 22" xfId="1486"/>
    <cellStyle name="Normal 3 2 23" xfId="1487"/>
    <cellStyle name="Normal 3 2 24" xfId="1488"/>
    <cellStyle name="Normal 3 2 25" xfId="1489"/>
    <cellStyle name="Normal 3 2 26" xfId="1490"/>
    <cellStyle name="Normal 3 2 27" xfId="1491"/>
    <cellStyle name="Normal 3 2 28" xfId="1492"/>
    <cellStyle name="Normal 3 2 29" xfId="1493"/>
    <cellStyle name="Normal 3 2 3" xfId="1494"/>
    <cellStyle name="Normal 3 2 30" xfId="1495"/>
    <cellStyle name="Normal 3 2 31" xfId="1496"/>
    <cellStyle name="Normal 3 2 32" xfId="1497"/>
    <cellStyle name="Normal 3 2 33" xfId="1498"/>
    <cellStyle name="Normal 3 2 34" xfId="1499"/>
    <cellStyle name="Normal 3 2 4" xfId="1500"/>
    <cellStyle name="Normal 3 2 5" xfId="1501"/>
    <cellStyle name="Normal 3 2 6" xfId="1502"/>
    <cellStyle name="Normal 3 2 7" xfId="1503"/>
    <cellStyle name="Normal 3 2 8" xfId="1504"/>
    <cellStyle name="Normal 3 2 9" xfId="1505"/>
    <cellStyle name="Normal 3 3" xfId="1506"/>
    <cellStyle name="Normal 3 3 10" xfId="1507"/>
    <cellStyle name="Normal 3 3 11" xfId="1508"/>
    <cellStyle name="Normal 3 3 12" xfId="1509"/>
    <cellStyle name="Normal 3 3 13" xfId="1510"/>
    <cellStyle name="Normal 3 3 14" xfId="1511"/>
    <cellStyle name="Normal 3 3 15" xfId="1512"/>
    <cellStyle name="Normal 3 3 16" xfId="1513"/>
    <cellStyle name="Normal 3 3 17" xfId="1514"/>
    <cellStyle name="Normal 3 3 18" xfId="1515"/>
    <cellStyle name="Normal 3 3 19" xfId="1516"/>
    <cellStyle name="Normal 3 3 2" xfId="1517"/>
    <cellStyle name="Normal 3 3 20" xfId="1518"/>
    <cellStyle name="Normal 3 3 21" xfId="1519"/>
    <cellStyle name="Normal 3 3 22" xfId="1520"/>
    <cellStyle name="Normal 3 3 23" xfId="1521"/>
    <cellStyle name="Normal 3 3 24" xfId="1522"/>
    <cellStyle name="Normal 3 3 25" xfId="1523"/>
    <cellStyle name="Normal 3 3 26" xfId="1524"/>
    <cellStyle name="Normal 3 3 27" xfId="1525"/>
    <cellStyle name="Normal 3 3 28" xfId="1526"/>
    <cellStyle name="Normal 3 3 29" xfId="1527"/>
    <cellStyle name="Normal 3 3 3" xfId="1528"/>
    <cellStyle name="Normal 3 3 30" xfId="1529"/>
    <cellStyle name="Normal 3 3 31" xfId="1530"/>
    <cellStyle name="Normal 3 3 32" xfId="1531"/>
    <cellStyle name="Normal 3 3 33" xfId="1532"/>
    <cellStyle name="Normal 3 3 34" xfId="1533"/>
    <cellStyle name="Normal 3 3 4" xfId="1534"/>
    <cellStyle name="Normal 3 3 5" xfId="1535"/>
    <cellStyle name="Normal 3 3 6" xfId="1536"/>
    <cellStyle name="Normal 3 3 7" xfId="1537"/>
    <cellStyle name="Normal 3 3 8" xfId="1538"/>
    <cellStyle name="Normal 3 3 9" xfId="1539"/>
    <cellStyle name="Normal 3 4" xfId="1540"/>
    <cellStyle name="Normal 3 4 10" xfId="1541"/>
    <cellStyle name="Normal 3 4 11" xfId="1542"/>
    <cellStyle name="Normal 3 4 12" xfId="1543"/>
    <cellStyle name="Normal 3 4 13" xfId="1544"/>
    <cellStyle name="Normal 3 4 14" xfId="1545"/>
    <cellStyle name="Normal 3 4 15" xfId="1546"/>
    <cellStyle name="Normal 3 4 16" xfId="1547"/>
    <cellStyle name="Normal 3 4 17" xfId="1548"/>
    <cellStyle name="Normal 3 4 18" xfId="1549"/>
    <cellStyle name="Normal 3 4 19" xfId="1550"/>
    <cellStyle name="Normal 3 4 2" xfId="1551"/>
    <cellStyle name="Normal 3 4 20" xfId="1552"/>
    <cellStyle name="Normal 3 4 21" xfId="1553"/>
    <cellStyle name="Normal 3 4 22" xfId="1554"/>
    <cellStyle name="Normal 3 4 23" xfId="1555"/>
    <cellStyle name="Normal 3 4 24" xfId="1556"/>
    <cellStyle name="Normal 3 4 25" xfId="1557"/>
    <cellStyle name="Normal 3 4 26" xfId="1558"/>
    <cellStyle name="Normal 3 4 27" xfId="1559"/>
    <cellStyle name="Normal 3 4 28" xfId="1560"/>
    <cellStyle name="Normal 3 4 29" xfId="1561"/>
    <cellStyle name="Normal 3 4 3" xfId="1562"/>
    <cellStyle name="Normal 3 4 30" xfId="1563"/>
    <cellStyle name="Normal 3 4 31" xfId="1564"/>
    <cellStyle name="Normal 3 4 32" xfId="1565"/>
    <cellStyle name="Normal 3 4 33" xfId="1566"/>
    <cellStyle name="Normal 3 4 34" xfId="1567"/>
    <cellStyle name="Normal 3 4 4" xfId="1568"/>
    <cellStyle name="Normal 3 4 5" xfId="1569"/>
    <cellStyle name="Normal 3 4 6" xfId="1570"/>
    <cellStyle name="Normal 3 4 7" xfId="1571"/>
    <cellStyle name="Normal 3 4 8" xfId="1572"/>
    <cellStyle name="Normal 3 4 9" xfId="1573"/>
    <cellStyle name="Normal 3 5" xfId="1574"/>
    <cellStyle name="Normal 3 5 10" xfId="1575"/>
    <cellStyle name="Normal 3 5 11" xfId="1576"/>
    <cellStyle name="Normal 3 5 12" xfId="1577"/>
    <cellStyle name="Normal 3 5 13" xfId="1578"/>
    <cellStyle name="Normal 3 5 14" xfId="1579"/>
    <cellStyle name="Normal 3 5 15" xfId="1580"/>
    <cellStyle name="Normal 3 5 16" xfId="1581"/>
    <cellStyle name="Normal 3 5 17" xfId="1582"/>
    <cellStyle name="Normal 3 5 18" xfId="1583"/>
    <cellStyle name="Normal 3 5 19" xfId="1584"/>
    <cellStyle name="Normal 3 5 2" xfId="1585"/>
    <cellStyle name="Normal 3 5 20" xfId="1586"/>
    <cellStyle name="Normal 3 5 21" xfId="1587"/>
    <cellStyle name="Normal 3 5 22" xfId="1588"/>
    <cellStyle name="Normal 3 5 23" xfId="1589"/>
    <cellStyle name="Normal 3 5 24" xfId="1590"/>
    <cellStyle name="Normal 3 5 25" xfId="1591"/>
    <cellStyle name="Normal 3 5 26" xfId="1592"/>
    <cellStyle name="Normal 3 5 27" xfId="1593"/>
    <cellStyle name="Normal 3 5 28" xfId="1594"/>
    <cellStyle name="Normal 3 5 29" xfId="1595"/>
    <cellStyle name="Normal 3 5 3" xfId="1596"/>
    <cellStyle name="Normal 3 5 30" xfId="1597"/>
    <cellStyle name="Normal 3 5 31" xfId="1598"/>
    <cellStyle name="Normal 3 5 32" xfId="1599"/>
    <cellStyle name="Normal 3 5 33" xfId="1600"/>
    <cellStyle name="Normal 3 5 34" xfId="1601"/>
    <cellStyle name="Normal 3 5 4" xfId="1602"/>
    <cellStyle name="Normal 3 5 5" xfId="1603"/>
    <cellStyle name="Normal 3 5 6" xfId="1604"/>
    <cellStyle name="Normal 3 5 7" xfId="1605"/>
    <cellStyle name="Normal 3 5 8" xfId="1606"/>
    <cellStyle name="Normal 3 5 9" xfId="1607"/>
    <cellStyle name="Normal 3 6" xfId="1608"/>
    <cellStyle name="Normal 3 6 10" xfId="1609"/>
    <cellStyle name="Normal 3 6 11" xfId="1610"/>
    <cellStyle name="Normal 3 6 12" xfId="1611"/>
    <cellStyle name="Normal 3 6 13" xfId="1612"/>
    <cellStyle name="Normal 3 6 14" xfId="1613"/>
    <cellStyle name="Normal 3 6 15" xfId="1614"/>
    <cellStyle name="Normal 3 6 16" xfId="1615"/>
    <cellStyle name="Normal 3 6 17" xfId="1616"/>
    <cellStyle name="Normal 3 6 18" xfId="1617"/>
    <cellStyle name="Normal 3 6 19" xfId="1618"/>
    <cellStyle name="Normal 3 6 2" xfId="1619"/>
    <cellStyle name="Normal 3 6 20" xfId="1620"/>
    <cellStyle name="Normal 3 6 21" xfId="1621"/>
    <cellStyle name="Normal 3 6 22" xfId="1622"/>
    <cellStyle name="Normal 3 6 23" xfId="1623"/>
    <cellStyle name="Normal 3 6 24" xfId="1624"/>
    <cellStyle name="Normal 3 6 25" xfId="1625"/>
    <cellStyle name="Normal 3 6 26" xfId="1626"/>
    <cellStyle name="Normal 3 6 27" xfId="1627"/>
    <cellStyle name="Normal 3 6 28" xfId="1628"/>
    <cellStyle name="Normal 3 6 29" xfId="1629"/>
    <cellStyle name="Normal 3 6 3" xfId="1630"/>
    <cellStyle name="Normal 3 6 30" xfId="1631"/>
    <cellStyle name="Normal 3 6 31" xfId="1632"/>
    <cellStyle name="Normal 3 6 32" xfId="1633"/>
    <cellStyle name="Normal 3 6 33" xfId="1634"/>
    <cellStyle name="Normal 3 6 34" xfId="1635"/>
    <cellStyle name="Normal 3 6 4" xfId="1636"/>
    <cellStyle name="Normal 3 6 5" xfId="1637"/>
    <cellStyle name="Normal 3 6 6" xfId="1638"/>
    <cellStyle name="Normal 3 6 7" xfId="1639"/>
    <cellStyle name="Normal 3 6 8" xfId="1640"/>
    <cellStyle name="Normal 3 6 9" xfId="1641"/>
    <cellStyle name="Normal 3 7" xfId="1642"/>
    <cellStyle name="Normal 3 7 10" xfId="1643"/>
    <cellStyle name="Normal 3 7 11" xfId="1644"/>
    <cellStyle name="Normal 3 7 12" xfId="1645"/>
    <cellStyle name="Normal 3 7 13" xfId="1646"/>
    <cellStyle name="Normal 3 7 14" xfId="1647"/>
    <cellStyle name="Normal 3 7 15" xfId="1648"/>
    <cellStyle name="Normal 3 7 16" xfId="1649"/>
    <cellStyle name="Normal 3 7 17" xfId="1650"/>
    <cellStyle name="Normal 3 7 18" xfId="1651"/>
    <cellStyle name="Normal 3 7 19" xfId="1652"/>
    <cellStyle name="Normal 3 7 2" xfId="1653"/>
    <cellStyle name="Normal 3 7 20" xfId="1654"/>
    <cellStyle name="Normal 3 7 21" xfId="1655"/>
    <cellStyle name="Normal 3 7 22" xfId="1656"/>
    <cellStyle name="Normal 3 7 23" xfId="1657"/>
    <cellStyle name="Normal 3 7 24" xfId="1658"/>
    <cellStyle name="Normal 3 7 25" xfId="1659"/>
    <cellStyle name="Normal 3 7 26" xfId="1660"/>
    <cellStyle name="Normal 3 7 27" xfId="1661"/>
    <cellStyle name="Normal 3 7 28" xfId="1662"/>
    <cellStyle name="Normal 3 7 29" xfId="1663"/>
    <cellStyle name="Normal 3 7 3" xfId="1664"/>
    <cellStyle name="Normal 3 7 30" xfId="1665"/>
    <cellStyle name="Normal 3 7 31" xfId="1666"/>
    <cellStyle name="Normal 3 7 32" xfId="1667"/>
    <cellStyle name="Normal 3 7 33" xfId="1668"/>
    <cellStyle name="Normal 3 7 34" xfId="1669"/>
    <cellStyle name="Normal 3 7 4" xfId="1670"/>
    <cellStyle name="Normal 3 7 5" xfId="1671"/>
    <cellStyle name="Normal 3 7 6" xfId="1672"/>
    <cellStyle name="Normal 3 7 7" xfId="1673"/>
    <cellStyle name="Normal 3 7 8" xfId="1674"/>
    <cellStyle name="Normal 3 7 9" xfId="1675"/>
    <cellStyle name="Normal 3 8" xfId="1676"/>
    <cellStyle name="Normal 3 8 10" xfId="1677"/>
    <cellStyle name="Normal 3 8 11" xfId="1678"/>
    <cellStyle name="Normal 3 8 12" xfId="1679"/>
    <cellStyle name="Normal 3 8 13" xfId="1680"/>
    <cellStyle name="Normal 3 8 14" xfId="1681"/>
    <cellStyle name="Normal 3 8 15" xfId="1682"/>
    <cellStyle name="Normal 3 8 16" xfId="1683"/>
    <cellStyle name="Normal 3 8 17" xfId="1684"/>
    <cellStyle name="Normal 3 8 18" xfId="1685"/>
    <cellStyle name="Normal 3 8 19" xfId="1686"/>
    <cellStyle name="Normal 3 8 2" xfId="1687"/>
    <cellStyle name="Normal 3 8 20" xfId="1688"/>
    <cellStyle name="Normal 3 8 21" xfId="1689"/>
    <cellStyle name="Normal 3 8 22" xfId="1690"/>
    <cellStyle name="Normal 3 8 23" xfId="1691"/>
    <cellStyle name="Normal 3 8 24" xfId="1692"/>
    <cellStyle name="Normal 3 8 25" xfId="1693"/>
    <cellStyle name="Normal 3 8 26" xfId="1694"/>
    <cellStyle name="Normal 3 8 27" xfId="1695"/>
    <cellStyle name="Normal 3 8 28" xfId="1696"/>
    <cellStyle name="Normal 3 8 29" xfId="1697"/>
    <cellStyle name="Normal 3 8 3" xfId="1698"/>
    <cellStyle name="Normal 3 8 30" xfId="1699"/>
    <cellStyle name="Normal 3 8 31" xfId="1700"/>
    <cellStyle name="Normal 3 8 32" xfId="1701"/>
    <cellStyle name="Normal 3 8 33" xfId="1702"/>
    <cellStyle name="Normal 3 8 34" xfId="1703"/>
    <cellStyle name="Normal 3 8 4" xfId="1704"/>
    <cellStyle name="Normal 3 8 5" xfId="1705"/>
    <cellStyle name="Normal 3 8 6" xfId="1706"/>
    <cellStyle name="Normal 3 8 7" xfId="1707"/>
    <cellStyle name="Normal 3 8 8" xfId="1708"/>
    <cellStyle name="Normal 3 8 9" xfId="1709"/>
    <cellStyle name="Normal 3 9" xfId="1710"/>
    <cellStyle name="Normal 3 9 10" xfId="1711"/>
    <cellStyle name="Normal 3 9 11" xfId="1712"/>
    <cellStyle name="Normal 3 9 12" xfId="1713"/>
    <cellStyle name="Normal 3 9 13" xfId="1714"/>
    <cellStyle name="Normal 3 9 14" xfId="1715"/>
    <cellStyle name="Normal 3 9 15" xfId="1716"/>
    <cellStyle name="Normal 3 9 16" xfId="1717"/>
    <cellStyle name="Normal 3 9 17" xfId="1718"/>
    <cellStyle name="Normal 3 9 18" xfId="1719"/>
    <cellStyle name="Normal 3 9 19" xfId="1720"/>
    <cellStyle name="Normal 3 9 2" xfId="1721"/>
    <cellStyle name="Normal 3 9 20" xfId="1722"/>
    <cellStyle name="Normal 3 9 21" xfId="1723"/>
    <cellStyle name="Normal 3 9 22" xfId="1724"/>
    <cellStyle name="Normal 3 9 23" xfId="1725"/>
    <cellStyle name="Normal 3 9 24" xfId="1726"/>
    <cellStyle name="Normal 3 9 25" xfId="1727"/>
    <cellStyle name="Normal 3 9 26" xfId="1728"/>
    <cellStyle name="Normal 3 9 27" xfId="1729"/>
    <cellStyle name="Normal 3 9 28" xfId="1730"/>
    <cellStyle name="Normal 3 9 29" xfId="1731"/>
    <cellStyle name="Normal 3 9 3" xfId="1732"/>
    <cellStyle name="Normal 3 9 30" xfId="1733"/>
    <cellStyle name="Normal 3 9 31" xfId="1734"/>
    <cellStyle name="Normal 3 9 32" xfId="1735"/>
    <cellStyle name="Normal 3 9 33" xfId="1736"/>
    <cellStyle name="Normal 3 9 34" xfId="1737"/>
    <cellStyle name="Normal 3 9 4" xfId="1738"/>
    <cellStyle name="Normal 3 9 5" xfId="1739"/>
    <cellStyle name="Normal 3 9 6" xfId="1740"/>
    <cellStyle name="Normal 3 9 7" xfId="1741"/>
    <cellStyle name="Normal 3 9 8" xfId="1742"/>
    <cellStyle name="Normal 3 9 9" xfId="1743"/>
    <cellStyle name="Normal 30 2" xfId="1744"/>
    <cellStyle name="Normal 30 3" xfId="1745"/>
    <cellStyle name="Normal 30 4" xfId="1746"/>
    <cellStyle name="Normal 30 5" xfId="1747"/>
    <cellStyle name="Normal 30 6" xfId="1748"/>
    <cellStyle name="Normal 31 10" xfId="1749"/>
    <cellStyle name="Normal 31 11" xfId="1750"/>
    <cellStyle name="Normal 31 12" xfId="1751"/>
    <cellStyle name="Normal 31 13" xfId="1752"/>
    <cellStyle name="Normal 31 14" xfId="1753"/>
    <cellStyle name="Normal 31 15" xfId="1754"/>
    <cellStyle name="Normal 31 16" xfId="1755"/>
    <cellStyle name="Normal 31 17" xfId="1756"/>
    <cellStyle name="Normal 31 2" xfId="1757"/>
    <cellStyle name="Normal 31 3" xfId="1758"/>
    <cellStyle name="Normal 31 4" xfId="1759"/>
    <cellStyle name="Normal 31 5" xfId="1760"/>
    <cellStyle name="Normal 31 6" xfId="1761"/>
    <cellStyle name="Normal 31 7" xfId="1762"/>
    <cellStyle name="Normal 31 8" xfId="1763"/>
    <cellStyle name="Normal 31 9" xfId="1764"/>
    <cellStyle name="Normal 32 10" xfId="1765"/>
    <cellStyle name="Normal 32 11" xfId="1766"/>
    <cellStyle name="Normal 32 12" xfId="1767"/>
    <cellStyle name="Normal 32 13" xfId="1768"/>
    <cellStyle name="Normal 32 14" xfId="1769"/>
    <cellStyle name="Normal 32 15" xfId="1770"/>
    <cellStyle name="Normal 32 16" xfId="1771"/>
    <cellStyle name="Normal 32 17" xfId="1772"/>
    <cellStyle name="Normal 32 2" xfId="1773"/>
    <cellStyle name="Normal 32 3" xfId="1774"/>
    <cellStyle name="Normal 32 4" xfId="1775"/>
    <cellStyle name="Normal 32 5" xfId="1776"/>
    <cellStyle name="Normal 32 6" xfId="1777"/>
    <cellStyle name="Normal 32 7" xfId="1778"/>
    <cellStyle name="Normal 32 8" xfId="1779"/>
    <cellStyle name="Normal 32 9" xfId="1780"/>
    <cellStyle name="Normal 33 10" xfId="1781"/>
    <cellStyle name="Normal 33 11" xfId="1782"/>
    <cellStyle name="Normal 33 12" xfId="1783"/>
    <cellStyle name="Normal 33 13" xfId="1784"/>
    <cellStyle name="Normal 33 14" xfId="1785"/>
    <cellStyle name="Normal 33 15" xfId="1786"/>
    <cellStyle name="Normal 33 16" xfId="1787"/>
    <cellStyle name="Normal 33 17" xfId="1788"/>
    <cellStyle name="Normal 33 2" xfId="1789"/>
    <cellStyle name="Normal 33 3" xfId="1790"/>
    <cellStyle name="Normal 33 4" xfId="1791"/>
    <cellStyle name="Normal 33 5" xfId="1792"/>
    <cellStyle name="Normal 33 6" xfId="1793"/>
    <cellStyle name="Normal 33 7" xfId="1794"/>
    <cellStyle name="Normal 33 8" xfId="1795"/>
    <cellStyle name="Normal 33 9" xfId="1796"/>
    <cellStyle name="Normal 34 10" xfId="1797"/>
    <cellStyle name="Normal 34 11" xfId="1798"/>
    <cellStyle name="Normal 34 12" xfId="1799"/>
    <cellStyle name="Normal 34 13" xfId="1800"/>
    <cellStyle name="Normal 34 14" xfId="1801"/>
    <cellStyle name="Normal 34 15" xfId="1802"/>
    <cellStyle name="Normal 34 16" xfId="1803"/>
    <cellStyle name="Normal 34 17" xfId="1804"/>
    <cellStyle name="Normal 34 2" xfId="1805"/>
    <cellStyle name="Normal 34 3" xfId="1806"/>
    <cellStyle name="Normal 34 4" xfId="1807"/>
    <cellStyle name="Normal 34 5" xfId="1808"/>
    <cellStyle name="Normal 34 6" xfId="1809"/>
    <cellStyle name="Normal 34 7" xfId="1810"/>
    <cellStyle name="Normal 34 8" xfId="1811"/>
    <cellStyle name="Normal 34 9" xfId="1812"/>
    <cellStyle name="Normal 35 10" xfId="1813"/>
    <cellStyle name="Normal 35 11" xfId="1814"/>
    <cellStyle name="Normal 35 12" xfId="1815"/>
    <cellStyle name="Normal 35 13" xfId="1816"/>
    <cellStyle name="Normal 35 14" xfId="1817"/>
    <cellStyle name="Normal 35 15" xfId="1818"/>
    <cellStyle name="Normal 35 16" xfId="1819"/>
    <cellStyle name="Normal 35 17" xfId="1820"/>
    <cellStyle name="Normal 35 2" xfId="1821"/>
    <cellStyle name="Normal 35 3" xfId="1822"/>
    <cellStyle name="Normal 35 4" xfId="1823"/>
    <cellStyle name="Normal 35 5" xfId="1824"/>
    <cellStyle name="Normal 35 6" xfId="1825"/>
    <cellStyle name="Normal 35 7" xfId="1826"/>
    <cellStyle name="Normal 35 8" xfId="1827"/>
    <cellStyle name="Normal 35 9" xfId="1828"/>
    <cellStyle name="Normal 37 10" xfId="1829"/>
    <cellStyle name="Normal 37 11" xfId="1830"/>
    <cellStyle name="Normal 37 12" xfId="1831"/>
    <cellStyle name="Normal 37 13" xfId="1832"/>
    <cellStyle name="Normal 37 14" xfId="1833"/>
    <cellStyle name="Normal 37 15" xfId="1834"/>
    <cellStyle name="Normal 37 16" xfId="1835"/>
    <cellStyle name="Normal 37 17" xfId="1836"/>
    <cellStyle name="Normal 37 18" xfId="1837"/>
    <cellStyle name="Normal 37 19" xfId="1838"/>
    <cellStyle name="Normal 37 2" xfId="1839"/>
    <cellStyle name="Normal 37 20" xfId="1840"/>
    <cellStyle name="Normal 37 21" xfId="1841"/>
    <cellStyle name="Normal 37 22" xfId="1842"/>
    <cellStyle name="Normal 37 23" xfId="1843"/>
    <cellStyle name="Normal 37 24" xfId="1844"/>
    <cellStyle name="Normal 37 25" xfId="1845"/>
    <cellStyle name="Normal 37 26" xfId="1846"/>
    <cellStyle name="Normal 37 27" xfId="1847"/>
    <cellStyle name="Normal 37 28" xfId="1848"/>
    <cellStyle name="Normal 37 29" xfId="1849"/>
    <cellStyle name="Normal 37 3" xfId="1850"/>
    <cellStyle name="Normal 37 30" xfId="1851"/>
    <cellStyle name="Normal 37 31" xfId="1852"/>
    <cellStyle name="Normal 37 32" xfId="1853"/>
    <cellStyle name="Normal 37 33" xfId="1854"/>
    <cellStyle name="Normal 37 34" xfId="1855"/>
    <cellStyle name="Normal 37 35" xfId="1856"/>
    <cellStyle name="Normal 37 36" xfId="1857"/>
    <cellStyle name="Normal 37 37" xfId="1858"/>
    <cellStyle name="Normal 37 38" xfId="1859"/>
    <cellStyle name="Normal 37 39" xfId="1860"/>
    <cellStyle name="Normal 37 4" xfId="1861"/>
    <cellStyle name="Normal 37 40" xfId="1862"/>
    <cellStyle name="Normal 37 41" xfId="1863"/>
    <cellStyle name="Normal 37 42" xfId="1864"/>
    <cellStyle name="Normal 37 43" xfId="1865"/>
    <cellStyle name="Normal 37 44" xfId="1866"/>
    <cellStyle name="Normal 37 45" xfId="1867"/>
    <cellStyle name="Normal 37 46" xfId="1868"/>
    <cellStyle name="Normal 37 47" xfId="1869"/>
    <cellStyle name="Normal 37 48" xfId="1870"/>
    <cellStyle name="Normal 37 49" xfId="1871"/>
    <cellStyle name="Normal 37 5" xfId="1872"/>
    <cellStyle name="Normal 37 50" xfId="1873"/>
    <cellStyle name="Normal 37 51" xfId="1874"/>
    <cellStyle name="Normal 37 52" xfId="1875"/>
    <cellStyle name="Normal 37 53" xfId="1876"/>
    <cellStyle name="Normal 37 54" xfId="1877"/>
    <cellStyle name="Normal 37 55" xfId="1878"/>
    <cellStyle name="Normal 37 56" xfId="1879"/>
    <cellStyle name="Normal 37 57" xfId="1880"/>
    <cellStyle name="Normal 37 58" xfId="1881"/>
    <cellStyle name="Normal 37 6" xfId="1882"/>
    <cellStyle name="Normal 37 7" xfId="1883"/>
    <cellStyle name="Normal 37 8" xfId="1884"/>
    <cellStyle name="Normal 37 9" xfId="1885"/>
    <cellStyle name="Normal 38 10" xfId="1886"/>
    <cellStyle name="Normal 38 11" xfId="1887"/>
    <cellStyle name="Normal 38 12" xfId="1888"/>
    <cellStyle name="Normal 38 13" xfId="1889"/>
    <cellStyle name="Normal 38 14" xfId="1890"/>
    <cellStyle name="Normal 38 15" xfId="1891"/>
    <cellStyle name="Normal 38 16" xfId="1892"/>
    <cellStyle name="Normal 38 17" xfId="1893"/>
    <cellStyle name="Normal 38 18" xfId="1894"/>
    <cellStyle name="Normal 38 19" xfId="1895"/>
    <cellStyle name="Normal 38 2" xfId="1896"/>
    <cellStyle name="Normal 38 20" xfId="1897"/>
    <cellStyle name="Normal 38 21" xfId="1898"/>
    <cellStyle name="Normal 38 22" xfId="1899"/>
    <cellStyle name="Normal 38 23" xfId="1900"/>
    <cellStyle name="Normal 38 24" xfId="1901"/>
    <cellStyle name="Normal 38 25" xfId="1902"/>
    <cellStyle name="Normal 38 26" xfId="1903"/>
    <cellStyle name="Normal 38 27" xfId="1904"/>
    <cellStyle name="Normal 38 28" xfId="1905"/>
    <cellStyle name="Normal 38 29" xfId="1906"/>
    <cellStyle name="Normal 38 3" xfId="1907"/>
    <cellStyle name="Normal 38 30" xfId="1908"/>
    <cellStyle name="Normal 38 31" xfId="1909"/>
    <cellStyle name="Normal 38 32" xfId="1910"/>
    <cellStyle name="Normal 38 33" xfId="1911"/>
    <cellStyle name="Normal 38 34" xfId="1912"/>
    <cellStyle name="Normal 38 35" xfId="1913"/>
    <cellStyle name="Normal 38 36" xfId="1914"/>
    <cellStyle name="Normal 38 37" xfId="1915"/>
    <cellStyle name="Normal 38 38" xfId="1916"/>
    <cellStyle name="Normal 38 39" xfId="1917"/>
    <cellStyle name="Normal 38 4" xfId="1918"/>
    <cellStyle name="Normal 38 40" xfId="1919"/>
    <cellStyle name="Normal 38 41" xfId="1920"/>
    <cellStyle name="Normal 38 42" xfId="1921"/>
    <cellStyle name="Normal 38 43" xfId="1922"/>
    <cellStyle name="Normal 38 44" xfId="1923"/>
    <cellStyle name="Normal 38 45" xfId="1924"/>
    <cellStyle name="Normal 38 46" xfId="1925"/>
    <cellStyle name="Normal 38 47" xfId="1926"/>
    <cellStyle name="Normal 38 48" xfId="1927"/>
    <cellStyle name="Normal 38 49" xfId="1928"/>
    <cellStyle name="Normal 38 5" xfId="1929"/>
    <cellStyle name="Normal 38 50" xfId="1930"/>
    <cellStyle name="Normal 38 51" xfId="1931"/>
    <cellStyle name="Normal 38 52" xfId="1932"/>
    <cellStyle name="Normal 38 53" xfId="1933"/>
    <cellStyle name="Normal 38 54" xfId="1934"/>
    <cellStyle name="Normal 38 55" xfId="1935"/>
    <cellStyle name="Normal 38 56" xfId="1936"/>
    <cellStyle name="Normal 38 57" xfId="1937"/>
    <cellStyle name="Normal 38 58" xfId="1938"/>
    <cellStyle name="Normal 38 6" xfId="1939"/>
    <cellStyle name="Normal 38 7" xfId="1940"/>
    <cellStyle name="Normal 38 8" xfId="1941"/>
    <cellStyle name="Normal 38 9" xfId="1942"/>
    <cellStyle name="Normal 39 10" xfId="1943"/>
    <cellStyle name="Normal 39 11" xfId="1944"/>
    <cellStyle name="Normal 39 12" xfId="1945"/>
    <cellStyle name="Normal 39 13" xfId="1946"/>
    <cellStyle name="Normal 39 14" xfId="1947"/>
    <cellStyle name="Normal 39 15" xfId="1948"/>
    <cellStyle name="Normal 39 16" xfId="1949"/>
    <cellStyle name="Normal 39 17" xfId="1950"/>
    <cellStyle name="Normal 39 18" xfId="1951"/>
    <cellStyle name="Normal 39 19" xfId="1952"/>
    <cellStyle name="Normal 39 2" xfId="1953"/>
    <cellStyle name="Normal 39 20" xfId="1954"/>
    <cellStyle name="Normal 39 21" xfId="1955"/>
    <cellStyle name="Normal 39 22" xfId="1956"/>
    <cellStyle name="Normal 39 23" xfId="1957"/>
    <cellStyle name="Normal 39 24" xfId="1958"/>
    <cellStyle name="Normal 39 25" xfId="1959"/>
    <cellStyle name="Normal 39 26" xfId="1960"/>
    <cellStyle name="Normal 39 27" xfId="1961"/>
    <cellStyle name="Normal 39 28" xfId="1962"/>
    <cellStyle name="Normal 39 29" xfId="1963"/>
    <cellStyle name="Normal 39 3" xfId="1964"/>
    <cellStyle name="Normal 39 30" xfId="1965"/>
    <cellStyle name="Normal 39 31" xfId="1966"/>
    <cellStyle name="Normal 39 32" xfId="1967"/>
    <cellStyle name="Normal 39 33" xfId="1968"/>
    <cellStyle name="Normal 39 34" xfId="1969"/>
    <cellStyle name="Normal 39 35" xfId="1970"/>
    <cellStyle name="Normal 39 36" xfId="1971"/>
    <cellStyle name="Normal 39 37" xfId="1972"/>
    <cellStyle name="Normal 39 38" xfId="1973"/>
    <cellStyle name="Normal 39 39" xfId="1974"/>
    <cellStyle name="Normal 39 4" xfId="1975"/>
    <cellStyle name="Normal 39 40" xfId="1976"/>
    <cellStyle name="Normal 39 41" xfId="1977"/>
    <cellStyle name="Normal 39 42" xfId="1978"/>
    <cellStyle name="Normal 39 43" xfId="1979"/>
    <cellStyle name="Normal 39 44" xfId="1980"/>
    <cellStyle name="Normal 39 45" xfId="1981"/>
    <cellStyle name="Normal 39 46" xfId="1982"/>
    <cellStyle name="Normal 39 47" xfId="1983"/>
    <cellStyle name="Normal 39 48" xfId="1984"/>
    <cellStyle name="Normal 39 49" xfId="1985"/>
    <cellStyle name="Normal 39 5" xfId="1986"/>
    <cellStyle name="Normal 39 50" xfId="1987"/>
    <cellStyle name="Normal 39 51" xfId="1988"/>
    <cellStyle name="Normal 39 52" xfId="1989"/>
    <cellStyle name="Normal 39 53" xfId="1990"/>
    <cellStyle name="Normal 39 54" xfId="1991"/>
    <cellStyle name="Normal 39 55" xfId="1992"/>
    <cellStyle name="Normal 39 56" xfId="1993"/>
    <cellStyle name="Normal 39 57" xfId="1994"/>
    <cellStyle name="Normal 39 58" xfId="1995"/>
    <cellStyle name="Normal 39 6" xfId="1996"/>
    <cellStyle name="Normal 39 7" xfId="1997"/>
    <cellStyle name="Normal 39 8" xfId="1998"/>
    <cellStyle name="Normal 39 9" xfId="1999"/>
    <cellStyle name="Normal 4" xfId="2000"/>
    <cellStyle name="Normal 4 10" xfId="2001"/>
    <cellStyle name="Normal 4 11" xfId="2002"/>
    <cellStyle name="Normal 4 12" xfId="2003"/>
    <cellStyle name="Normal 4 13" xfId="2004"/>
    <cellStyle name="Normal 4 14" xfId="2005"/>
    <cellStyle name="Normal 4 15" xfId="2006"/>
    <cellStyle name="Normal 4 16" xfId="2007"/>
    <cellStyle name="Normal 4 17" xfId="2008"/>
    <cellStyle name="Normal 4 18" xfId="2009"/>
    <cellStyle name="Normal 4 19" xfId="2010"/>
    <cellStyle name="Normal 4 2" xfId="2011"/>
    <cellStyle name="Normal 4 20" xfId="2012"/>
    <cellStyle name="Normal 4 21" xfId="2013"/>
    <cellStyle name="Normal 4 22" xfId="2014"/>
    <cellStyle name="Normal 4 23" xfId="2015"/>
    <cellStyle name="Normal 4 24" xfId="2016"/>
    <cellStyle name="Normal 4 25" xfId="2017"/>
    <cellStyle name="Normal 4 26" xfId="2018"/>
    <cellStyle name="Normal 4 27" xfId="2019"/>
    <cellStyle name="Normal 4 28" xfId="2020"/>
    <cellStyle name="Normal 4 29" xfId="2021"/>
    <cellStyle name="Normal 4 3" xfId="2022"/>
    <cellStyle name="Normal 4 30" xfId="2023"/>
    <cellStyle name="Normal 4 31" xfId="2024"/>
    <cellStyle name="Normal 4 32" xfId="2025"/>
    <cellStyle name="Normal 4 33" xfId="2026"/>
    <cellStyle name="Normal 4 34" xfId="2027"/>
    <cellStyle name="Normal 4 35" xfId="2028"/>
    <cellStyle name="Normal 4 36" xfId="2029"/>
    <cellStyle name="Normal 4 37" xfId="2030"/>
    <cellStyle name="Normal 4 38" xfId="2031"/>
    <cellStyle name="Normal 4 39" xfId="2032"/>
    <cellStyle name="Normal 4 4" xfId="2033"/>
    <cellStyle name="Normal 4 40" xfId="2034"/>
    <cellStyle name="Normal 4 41" xfId="2035"/>
    <cellStyle name="Normal 4 42" xfId="2036"/>
    <cellStyle name="Normal 4 43" xfId="2037"/>
    <cellStyle name="Normal 4 44" xfId="2038"/>
    <cellStyle name="Normal 4 45" xfId="2039"/>
    <cellStyle name="Normal 4 46" xfId="2040"/>
    <cellStyle name="Normal 4 47" xfId="2041"/>
    <cellStyle name="Normal 4 48" xfId="2042"/>
    <cellStyle name="Normal 4 49" xfId="2043"/>
    <cellStyle name="Normal 4 5" xfId="2044"/>
    <cellStyle name="Normal 4 50" xfId="2045"/>
    <cellStyle name="Normal 4 51" xfId="2046"/>
    <cellStyle name="Normal 4 52" xfId="2047"/>
    <cellStyle name="Normal 4 53" xfId="2048"/>
    <cellStyle name="Normal 4 54" xfId="2049"/>
    <cellStyle name="Normal 4 55" xfId="2050"/>
    <cellStyle name="Normal 4 56" xfId="2051"/>
    <cellStyle name="Normal 4 57" xfId="2052"/>
    <cellStyle name="Normal 4 58" xfId="2053"/>
    <cellStyle name="Normal 4 59" xfId="2054"/>
    <cellStyle name="Normal 4 6" xfId="2055"/>
    <cellStyle name="Normal 4 60" xfId="2056"/>
    <cellStyle name="Normal 4 61" xfId="2057"/>
    <cellStyle name="Normal 4 62" xfId="2058"/>
    <cellStyle name="Normal 4 63" xfId="2059"/>
    <cellStyle name="Normal 4 64" xfId="2060"/>
    <cellStyle name="Normal 4 65" xfId="2061"/>
    <cellStyle name="Normal 4 66" xfId="2062"/>
    <cellStyle name="Normal 4 67" xfId="2063"/>
    <cellStyle name="Normal 4 68" xfId="2064"/>
    <cellStyle name="Normal 4 69" xfId="2065"/>
    <cellStyle name="Normal 4 7" xfId="2066"/>
    <cellStyle name="Normal 4 70" xfId="2067"/>
    <cellStyle name="Normal 4 71" xfId="2068"/>
    <cellStyle name="Normal 4 72" xfId="2069"/>
    <cellStyle name="Normal 4 73" xfId="2070"/>
    <cellStyle name="Normal 4 74" xfId="2071"/>
    <cellStyle name="Normal 4 75" xfId="2072"/>
    <cellStyle name="Normal 4 76" xfId="2073"/>
    <cellStyle name="Normal 4 77" xfId="2074"/>
    <cellStyle name="Normal 4 78" xfId="2075"/>
    <cellStyle name="Normal 4 79" xfId="2076"/>
    <cellStyle name="Normal 4 8" xfId="2077"/>
    <cellStyle name="Normal 4 80" xfId="2078"/>
    <cellStyle name="Normal 4 81" xfId="2079"/>
    <cellStyle name="Normal 4 82" xfId="2080"/>
    <cellStyle name="Normal 4 82 2" xfId="2081"/>
    <cellStyle name="Normal 4 9" xfId="2082"/>
    <cellStyle name="Normal 40 10" xfId="2083"/>
    <cellStyle name="Normal 40 11" xfId="2084"/>
    <cellStyle name="Normal 40 12" xfId="2085"/>
    <cellStyle name="Normal 40 13" xfId="2086"/>
    <cellStyle name="Normal 40 14" xfId="2087"/>
    <cellStyle name="Normal 40 15" xfId="2088"/>
    <cellStyle name="Normal 40 16" xfId="2089"/>
    <cellStyle name="Normal 40 17" xfId="2090"/>
    <cellStyle name="Normal 40 18" xfId="2091"/>
    <cellStyle name="Normal 40 19" xfId="2092"/>
    <cellStyle name="Normal 40 2" xfId="2093"/>
    <cellStyle name="Normal 40 20" xfId="2094"/>
    <cellStyle name="Normal 40 21" xfId="2095"/>
    <cellStyle name="Normal 40 22" xfId="2096"/>
    <cellStyle name="Normal 40 23" xfId="2097"/>
    <cellStyle name="Normal 40 24" xfId="2098"/>
    <cellStyle name="Normal 40 25" xfId="2099"/>
    <cellStyle name="Normal 40 26" xfId="2100"/>
    <cellStyle name="Normal 40 27" xfId="2101"/>
    <cellStyle name="Normal 40 28" xfId="2102"/>
    <cellStyle name="Normal 40 29" xfId="2103"/>
    <cellStyle name="Normal 40 3" xfId="2104"/>
    <cellStyle name="Normal 40 30" xfId="2105"/>
    <cellStyle name="Normal 40 31" xfId="2106"/>
    <cellStyle name="Normal 40 32" xfId="2107"/>
    <cellStyle name="Normal 40 33" xfId="2108"/>
    <cellStyle name="Normal 40 34" xfId="2109"/>
    <cellStyle name="Normal 40 35" xfId="2110"/>
    <cellStyle name="Normal 40 36" xfId="2111"/>
    <cellStyle name="Normal 40 37" xfId="2112"/>
    <cellStyle name="Normal 40 38" xfId="2113"/>
    <cellStyle name="Normal 40 39" xfId="2114"/>
    <cellStyle name="Normal 40 4" xfId="2115"/>
    <cellStyle name="Normal 40 40" xfId="2116"/>
    <cellStyle name="Normal 40 41" xfId="2117"/>
    <cellStyle name="Normal 40 42" xfId="2118"/>
    <cellStyle name="Normal 40 43" xfId="2119"/>
    <cellStyle name="Normal 40 44" xfId="2120"/>
    <cellStyle name="Normal 40 45" xfId="2121"/>
    <cellStyle name="Normal 40 46" xfId="2122"/>
    <cellStyle name="Normal 40 47" xfId="2123"/>
    <cellStyle name="Normal 40 48" xfId="2124"/>
    <cellStyle name="Normal 40 49" xfId="2125"/>
    <cellStyle name="Normal 40 5" xfId="2126"/>
    <cellStyle name="Normal 40 50" xfId="2127"/>
    <cellStyle name="Normal 40 51" xfId="2128"/>
    <cellStyle name="Normal 40 52" xfId="2129"/>
    <cellStyle name="Normal 40 53" xfId="2130"/>
    <cellStyle name="Normal 40 54" xfId="2131"/>
    <cellStyle name="Normal 40 55" xfId="2132"/>
    <cellStyle name="Normal 40 56" xfId="2133"/>
    <cellStyle name="Normal 40 57" xfId="2134"/>
    <cellStyle name="Normal 40 58" xfId="2135"/>
    <cellStyle name="Normal 40 6" xfId="2136"/>
    <cellStyle name="Normal 40 7" xfId="2137"/>
    <cellStyle name="Normal 40 8" xfId="2138"/>
    <cellStyle name="Normal 40 9" xfId="2139"/>
    <cellStyle name="Normal 41 10" xfId="2140"/>
    <cellStyle name="Normal 41 11" xfId="2141"/>
    <cellStyle name="Normal 41 12" xfId="2142"/>
    <cellStyle name="Normal 41 13" xfId="2143"/>
    <cellStyle name="Normal 41 14" xfId="2144"/>
    <cellStyle name="Normal 41 15" xfId="2145"/>
    <cellStyle name="Normal 41 16" xfId="2146"/>
    <cellStyle name="Normal 41 17" xfId="2147"/>
    <cellStyle name="Normal 41 18" xfId="2148"/>
    <cellStyle name="Normal 41 19" xfId="2149"/>
    <cellStyle name="Normal 41 2" xfId="2150"/>
    <cellStyle name="Normal 41 20" xfId="2151"/>
    <cellStyle name="Normal 41 21" xfId="2152"/>
    <cellStyle name="Normal 41 22" xfId="2153"/>
    <cellStyle name="Normal 41 23" xfId="2154"/>
    <cellStyle name="Normal 41 24" xfId="2155"/>
    <cellStyle name="Normal 41 25" xfId="2156"/>
    <cellStyle name="Normal 41 26" xfId="2157"/>
    <cellStyle name="Normal 41 27" xfId="2158"/>
    <cellStyle name="Normal 41 28" xfId="2159"/>
    <cellStyle name="Normal 41 29" xfId="2160"/>
    <cellStyle name="Normal 41 3" xfId="2161"/>
    <cellStyle name="Normal 41 30" xfId="2162"/>
    <cellStyle name="Normal 41 31" xfId="2163"/>
    <cellStyle name="Normal 41 32" xfId="2164"/>
    <cellStyle name="Normal 41 33" xfId="2165"/>
    <cellStyle name="Normal 41 34" xfId="2166"/>
    <cellStyle name="Normal 41 35" xfId="2167"/>
    <cellStyle name="Normal 41 36" xfId="2168"/>
    <cellStyle name="Normal 41 37" xfId="2169"/>
    <cellStyle name="Normal 41 38" xfId="2170"/>
    <cellStyle name="Normal 41 39" xfId="2171"/>
    <cellStyle name="Normal 41 4" xfId="2172"/>
    <cellStyle name="Normal 41 40" xfId="2173"/>
    <cellStyle name="Normal 41 41" xfId="2174"/>
    <cellStyle name="Normal 41 42" xfId="2175"/>
    <cellStyle name="Normal 41 43" xfId="2176"/>
    <cellStyle name="Normal 41 44" xfId="2177"/>
    <cellStyle name="Normal 41 45" xfId="2178"/>
    <cellStyle name="Normal 41 46" xfId="2179"/>
    <cellStyle name="Normal 41 47" xfId="2180"/>
    <cellStyle name="Normal 41 48" xfId="2181"/>
    <cellStyle name="Normal 41 49" xfId="2182"/>
    <cellStyle name="Normal 41 5" xfId="2183"/>
    <cellStyle name="Normal 41 50" xfId="2184"/>
    <cellStyle name="Normal 41 51" xfId="2185"/>
    <cellStyle name="Normal 41 52" xfId="2186"/>
    <cellStyle name="Normal 41 53" xfId="2187"/>
    <cellStyle name="Normal 41 54" xfId="2188"/>
    <cellStyle name="Normal 41 55" xfId="2189"/>
    <cellStyle name="Normal 41 56" xfId="2190"/>
    <cellStyle name="Normal 41 57" xfId="2191"/>
    <cellStyle name="Normal 41 58" xfId="2192"/>
    <cellStyle name="Normal 41 6" xfId="2193"/>
    <cellStyle name="Normal 41 7" xfId="2194"/>
    <cellStyle name="Normal 41 8" xfId="2195"/>
    <cellStyle name="Normal 41 9" xfId="2196"/>
    <cellStyle name="Normal 42 10" xfId="2197"/>
    <cellStyle name="Normal 42 11" xfId="2198"/>
    <cellStyle name="Normal 42 12" xfId="2199"/>
    <cellStyle name="Normal 42 13" xfId="2200"/>
    <cellStyle name="Normal 42 14" xfId="2201"/>
    <cellStyle name="Normal 42 15" xfId="2202"/>
    <cellStyle name="Normal 42 16" xfId="2203"/>
    <cellStyle name="Normal 42 17" xfId="2204"/>
    <cellStyle name="Normal 42 18" xfId="2205"/>
    <cellStyle name="Normal 42 19" xfId="2206"/>
    <cellStyle name="Normal 42 2" xfId="2207"/>
    <cellStyle name="Normal 42 20" xfId="2208"/>
    <cellStyle name="Normal 42 21" xfId="2209"/>
    <cellStyle name="Normal 42 22" xfId="2210"/>
    <cellStyle name="Normal 42 23" xfId="2211"/>
    <cellStyle name="Normal 42 3" xfId="2212"/>
    <cellStyle name="Normal 42 4" xfId="2213"/>
    <cellStyle name="Normal 42 5" xfId="2214"/>
    <cellStyle name="Normal 42 6" xfId="2215"/>
    <cellStyle name="Normal 42 7" xfId="2216"/>
    <cellStyle name="Normal 42 8" xfId="2217"/>
    <cellStyle name="Normal 42 9" xfId="2218"/>
    <cellStyle name="Normal 43 10" xfId="2219"/>
    <cellStyle name="Normal 43 11" xfId="2220"/>
    <cellStyle name="Normal 43 12" xfId="2221"/>
    <cellStyle name="Normal 43 13" xfId="2222"/>
    <cellStyle name="Normal 43 14" xfId="2223"/>
    <cellStyle name="Normal 43 15" xfId="2224"/>
    <cellStyle name="Normal 43 16" xfId="2225"/>
    <cellStyle name="Normal 43 17" xfId="2226"/>
    <cellStyle name="Normal 43 18" xfId="2227"/>
    <cellStyle name="Normal 43 19" xfId="2228"/>
    <cellStyle name="Normal 43 2" xfId="2229"/>
    <cellStyle name="Normal 43 20" xfId="2230"/>
    <cellStyle name="Normal 43 21" xfId="2231"/>
    <cellStyle name="Normal 43 22" xfId="2232"/>
    <cellStyle name="Normal 43 23" xfId="2233"/>
    <cellStyle name="Normal 43 24" xfId="2234"/>
    <cellStyle name="Normal 43 25" xfId="2235"/>
    <cellStyle name="Normal 43 26" xfId="2236"/>
    <cellStyle name="Normal 43 27" xfId="2237"/>
    <cellStyle name="Normal 43 28" xfId="2238"/>
    <cellStyle name="Normal 43 29" xfId="2239"/>
    <cellStyle name="Normal 43 3" xfId="2240"/>
    <cellStyle name="Normal 43 30" xfId="2241"/>
    <cellStyle name="Normal 43 31" xfId="2242"/>
    <cellStyle name="Normal 43 32" xfId="2243"/>
    <cellStyle name="Normal 43 33" xfId="2244"/>
    <cellStyle name="Normal 43 34" xfId="2245"/>
    <cellStyle name="Normal 43 35" xfId="2246"/>
    <cellStyle name="Normal 43 36" xfId="2247"/>
    <cellStyle name="Normal 43 37" xfId="2248"/>
    <cellStyle name="Normal 43 38" xfId="2249"/>
    <cellStyle name="Normal 43 39" xfId="2250"/>
    <cellStyle name="Normal 43 4" xfId="2251"/>
    <cellStyle name="Normal 43 40" xfId="2252"/>
    <cellStyle name="Normal 43 41" xfId="2253"/>
    <cellStyle name="Normal 43 42" xfId="2254"/>
    <cellStyle name="Normal 43 43" xfId="2255"/>
    <cellStyle name="Normal 43 44" xfId="2256"/>
    <cellStyle name="Normal 43 45" xfId="2257"/>
    <cellStyle name="Normal 43 46" xfId="2258"/>
    <cellStyle name="Normal 43 47" xfId="2259"/>
    <cellStyle name="Normal 43 48" xfId="2260"/>
    <cellStyle name="Normal 43 49" xfId="2261"/>
    <cellStyle name="Normal 43 5" xfId="2262"/>
    <cellStyle name="Normal 43 50" xfId="2263"/>
    <cellStyle name="Normal 43 51" xfId="2264"/>
    <cellStyle name="Normal 43 52" xfId="2265"/>
    <cellStyle name="Normal 43 53" xfId="2266"/>
    <cellStyle name="Normal 43 6" xfId="2267"/>
    <cellStyle name="Normal 43 7" xfId="2268"/>
    <cellStyle name="Normal 43 8" xfId="2269"/>
    <cellStyle name="Normal 43 9" xfId="2270"/>
    <cellStyle name="Normal 44 10" xfId="2271"/>
    <cellStyle name="Normal 44 11" xfId="2272"/>
    <cellStyle name="Normal 44 12" xfId="2273"/>
    <cellStyle name="Normal 44 13" xfId="2274"/>
    <cellStyle name="Normal 44 14" xfId="2275"/>
    <cellStyle name="Normal 44 15" xfId="2276"/>
    <cellStyle name="Normal 44 16" xfId="2277"/>
    <cellStyle name="Normal 44 17" xfId="2278"/>
    <cellStyle name="Normal 44 18" xfId="2279"/>
    <cellStyle name="Normal 44 19" xfId="2280"/>
    <cellStyle name="Normal 44 2" xfId="2281"/>
    <cellStyle name="Normal 44 20" xfId="2282"/>
    <cellStyle name="Normal 44 21" xfId="2283"/>
    <cellStyle name="Normal 44 22" xfId="2284"/>
    <cellStyle name="Normal 44 23" xfId="2285"/>
    <cellStyle name="Normal 44 24" xfId="2286"/>
    <cellStyle name="Normal 44 25" xfId="2287"/>
    <cellStyle name="Normal 44 26" xfId="2288"/>
    <cellStyle name="Normal 44 27" xfId="2289"/>
    <cellStyle name="Normal 44 28" xfId="2290"/>
    <cellStyle name="Normal 44 29" xfId="2291"/>
    <cellStyle name="Normal 44 3" xfId="2292"/>
    <cellStyle name="Normal 44 30" xfId="2293"/>
    <cellStyle name="Normal 44 31" xfId="2294"/>
    <cellStyle name="Normal 44 32" xfId="2295"/>
    <cellStyle name="Normal 44 33" xfId="2296"/>
    <cellStyle name="Normal 44 34" xfId="2297"/>
    <cellStyle name="Normal 44 35" xfId="2298"/>
    <cellStyle name="Normal 44 36" xfId="2299"/>
    <cellStyle name="Normal 44 37" xfId="2300"/>
    <cellStyle name="Normal 44 38" xfId="2301"/>
    <cellStyle name="Normal 44 39" xfId="2302"/>
    <cellStyle name="Normal 44 4" xfId="2303"/>
    <cellStyle name="Normal 44 40" xfId="2304"/>
    <cellStyle name="Normal 44 41" xfId="2305"/>
    <cellStyle name="Normal 44 42" xfId="2306"/>
    <cellStyle name="Normal 44 43" xfId="2307"/>
    <cellStyle name="Normal 44 44" xfId="2308"/>
    <cellStyle name="Normal 44 45" xfId="2309"/>
    <cellStyle name="Normal 44 46" xfId="2310"/>
    <cellStyle name="Normal 44 47" xfId="2311"/>
    <cellStyle name="Normal 44 48" xfId="2312"/>
    <cellStyle name="Normal 44 49" xfId="2313"/>
    <cellStyle name="Normal 44 5" xfId="2314"/>
    <cellStyle name="Normal 44 50" xfId="2315"/>
    <cellStyle name="Normal 44 51" xfId="2316"/>
    <cellStyle name="Normal 44 52" xfId="2317"/>
    <cellStyle name="Normal 44 53" xfId="2318"/>
    <cellStyle name="Normal 44 6" xfId="2319"/>
    <cellStyle name="Normal 44 7" xfId="2320"/>
    <cellStyle name="Normal 44 8" xfId="2321"/>
    <cellStyle name="Normal 44 9" xfId="2322"/>
    <cellStyle name="Normal 45 10" xfId="2323"/>
    <cellStyle name="Normal 45 11" xfId="2324"/>
    <cellStyle name="Normal 45 12" xfId="2325"/>
    <cellStyle name="Normal 45 13" xfId="2326"/>
    <cellStyle name="Normal 45 14" xfId="2327"/>
    <cellStyle name="Normal 45 15" xfId="2328"/>
    <cellStyle name="Normal 45 16" xfId="2329"/>
    <cellStyle name="Normal 45 17" xfId="2330"/>
    <cellStyle name="Normal 45 18" xfId="2331"/>
    <cellStyle name="Normal 45 19" xfId="2332"/>
    <cellStyle name="Normal 45 2" xfId="2333"/>
    <cellStyle name="Normal 45 20" xfId="2334"/>
    <cellStyle name="Normal 45 21" xfId="2335"/>
    <cellStyle name="Normal 45 22" xfId="2336"/>
    <cellStyle name="Normal 45 23" xfId="2337"/>
    <cellStyle name="Normal 45 24" xfId="2338"/>
    <cellStyle name="Normal 45 25" xfId="2339"/>
    <cellStyle name="Normal 45 26" xfId="2340"/>
    <cellStyle name="Normal 45 27" xfId="2341"/>
    <cellStyle name="Normal 45 28" xfId="2342"/>
    <cellStyle name="Normal 45 29" xfId="2343"/>
    <cellStyle name="Normal 45 3" xfId="2344"/>
    <cellStyle name="Normal 45 30" xfId="2345"/>
    <cellStyle name="Normal 45 31" xfId="2346"/>
    <cellStyle name="Normal 45 32" xfId="2347"/>
    <cellStyle name="Normal 45 33" xfId="2348"/>
    <cellStyle name="Normal 45 34" xfId="2349"/>
    <cellStyle name="Normal 45 35" xfId="2350"/>
    <cellStyle name="Normal 45 36" xfId="2351"/>
    <cellStyle name="Normal 45 37" xfId="2352"/>
    <cellStyle name="Normal 45 38" xfId="2353"/>
    <cellStyle name="Normal 45 39" xfId="2354"/>
    <cellStyle name="Normal 45 4" xfId="2355"/>
    <cellStyle name="Normal 45 40" xfId="2356"/>
    <cellStyle name="Normal 45 41" xfId="2357"/>
    <cellStyle name="Normal 45 42" xfId="2358"/>
    <cellStyle name="Normal 45 43" xfId="2359"/>
    <cellStyle name="Normal 45 44" xfId="2360"/>
    <cellStyle name="Normal 45 45" xfId="2361"/>
    <cellStyle name="Normal 45 46" xfId="2362"/>
    <cellStyle name="Normal 45 47" xfId="2363"/>
    <cellStyle name="Normal 45 48" xfId="2364"/>
    <cellStyle name="Normal 45 49" xfId="2365"/>
    <cellStyle name="Normal 45 5" xfId="2366"/>
    <cellStyle name="Normal 45 50" xfId="2367"/>
    <cellStyle name="Normal 45 51" xfId="2368"/>
    <cellStyle name="Normal 45 52" xfId="2369"/>
    <cellStyle name="Normal 45 53" xfId="2370"/>
    <cellStyle name="Normal 45 6" xfId="2371"/>
    <cellStyle name="Normal 45 7" xfId="2372"/>
    <cellStyle name="Normal 45 8" xfId="2373"/>
    <cellStyle name="Normal 45 9" xfId="2374"/>
    <cellStyle name="Normal 46 10" xfId="2375"/>
    <cellStyle name="Normal 46 11" xfId="2376"/>
    <cellStyle name="Normal 46 12" xfId="2377"/>
    <cellStyle name="Normal 46 13" xfId="2378"/>
    <cellStyle name="Normal 46 14" xfId="2379"/>
    <cellStyle name="Normal 46 15" xfId="2380"/>
    <cellStyle name="Normal 46 16" xfId="2381"/>
    <cellStyle name="Normal 46 17" xfId="2382"/>
    <cellStyle name="Normal 46 18" xfId="2383"/>
    <cellStyle name="Normal 46 19" xfId="2384"/>
    <cellStyle name="Normal 46 2" xfId="2385"/>
    <cellStyle name="Normal 46 20" xfId="2386"/>
    <cellStyle name="Normal 46 21" xfId="2387"/>
    <cellStyle name="Normal 46 22" xfId="2388"/>
    <cellStyle name="Normal 46 23" xfId="2389"/>
    <cellStyle name="Normal 46 24" xfId="2390"/>
    <cellStyle name="Normal 46 25" xfId="2391"/>
    <cellStyle name="Normal 46 26" xfId="2392"/>
    <cellStyle name="Normal 46 27" xfId="2393"/>
    <cellStyle name="Normal 46 28" xfId="2394"/>
    <cellStyle name="Normal 46 29" xfId="2395"/>
    <cellStyle name="Normal 46 3" xfId="2396"/>
    <cellStyle name="Normal 46 30" xfId="2397"/>
    <cellStyle name="Normal 46 31" xfId="2398"/>
    <cellStyle name="Normal 46 32" xfId="2399"/>
    <cellStyle name="Normal 46 33" xfId="2400"/>
    <cellStyle name="Normal 46 34" xfId="2401"/>
    <cellStyle name="Normal 46 35" xfId="2402"/>
    <cellStyle name="Normal 46 36" xfId="2403"/>
    <cellStyle name="Normal 46 37" xfId="2404"/>
    <cellStyle name="Normal 46 38" xfId="2405"/>
    <cellStyle name="Normal 46 39" xfId="2406"/>
    <cellStyle name="Normal 46 4" xfId="2407"/>
    <cellStyle name="Normal 46 40" xfId="2408"/>
    <cellStyle name="Normal 46 41" xfId="2409"/>
    <cellStyle name="Normal 46 42" xfId="2410"/>
    <cellStyle name="Normal 46 43" xfId="2411"/>
    <cellStyle name="Normal 46 44" xfId="2412"/>
    <cellStyle name="Normal 46 45" xfId="2413"/>
    <cellStyle name="Normal 46 46" xfId="2414"/>
    <cellStyle name="Normal 46 47" xfId="2415"/>
    <cellStyle name="Normal 46 48" xfId="2416"/>
    <cellStyle name="Normal 46 49" xfId="2417"/>
    <cellStyle name="Normal 46 5" xfId="2418"/>
    <cellStyle name="Normal 46 50" xfId="2419"/>
    <cellStyle name="Normal 46 51" xfId="2420"/>
    <cellStyle name="Normal 46 52" xfId="2421"/>
    <cellStyle name="Normal 46 53" xfId="2422"/>
    <cellStyle name="Normal 46 6" xfId="2423"/>
    <cellStyle name="Normal 46 7" xfId="2424"/>
    <cellStyle name="Normal 46 8" xfId="2425"/>
    <cellStyle name="Normal 46 9" xfId="2426"/>
    <cellStyle name="Normal 47 10" xfId="2427"/>
    <cellStyle name="Normal 47 11" xfId="2428"/>
    <cellStyle name="Normal 47 12" xfId="2429"/>
    <cellStyle name="Normal 47 13" xfId="2430"/>
    <cellStyle name="Normal 47 14" xfId="2431"/>
    <cellStyle name="Normal 47 15" xfId="2432"/>
    <cellStyle name="Normal 47 16" xfId="2433"/>
    <cellStyle name="Normal 47 17" xfId="2434"/>
    <cellStyle name="Normal 47 18" xfId="2435"/>
    <cellStyle name="Normal 47 19" xfId="2436"/>
    <cellStyle name="Normal 47 2" xfId="2437"/>
    <cellStyle name="Normal 47 20" xfId="2438"/>
    <cellStyle name="Normal 47 21" xfId="2439"/>
    <cellStyle name="Normal 47 22" xfId="2440"/>
    <cellStyle name="Normal 47 23" xfId="2441"/>
    <cellStyle name="Normal 47 24" xfId="2442"/>
    <cellStyle name="Normal 47 25" xfId="2443"/>
    <cellStyle name="Normal 47 26" xfId="2444"/>
    <cellStyle name="Normal 47 27" xfId="2445"/>
    <cellStyle name="Normal 47 28" xfId="2446"/>
    <cellStyle name="Normal 47 29" xfId="2447"/>
    <cellStyle name="Normal 47 3" xfId="2448"/>
    <cellStyle name="Normal 47 30" xfId="2449"/>
    <cellStyle name="Normal 47 31" xfId="2450"/>
    <cellStyle name="Normal 47 32" xfId="2451"/>
    <cellStyle name="Normal 47 33" xfId="2452"/>
    <cellStyle name="Normal 47 34" xfId="2453"/>
    <cellStyle name="Normal 47 35" xfId="2454"/>
    <cellStyle name="Normal 47 36" xfId="2455"/>
    <cellStyle name="Normal 47 37" xfId="2456"/>
    <cellStyle name="Normal 47 38" xfId="2457"/>
    <cellStyle name="Normal 47 39" xfId="2458"/>
    <cellStyle name="Normal 47 4" xfId="2459"/>
    <cellStyle name="Normal 47 40" xfId="2460"/>
    <cellStyle name="Normal 47 41" xfId="2461"/>
    <cellStyle name="Normal 47 42" xfId="2462"/>
    <cellStyle name="Normal 47 43" xfId="2463"/>
    <cellStyle name="Normal 47 44" xfId="2464"/>
    <cellStyle name="Normal 47 45" xfId="2465"/>
    <cellStyle name="Normal 47 46" xfId="2466"/>
    <cellStyle name="Normal 47 47" xfId="2467"/>
    <cellStyle name="Normal 47 48" xfId="2468"/>
    <cellStyle name="Normal 47 49" xfId="2469"/>
    <cellStyle name="Normal 47 5" xfId="2470"/>
    <cellStyle name="Normal 47 50" xfId="2471"/>
    <cellStyle name="Normal 47 51" xfId="2472"/>
    <cellStyle name="Normal 47 52" xfId="2473"/>
    <cellStyle name="Normal 47 53" xfId="2474"/>
    <cellStyle name="Normal 47 6" xfId="2475"/>
    <cellStyle name="Normal 47 7" xfId="2476"/>
    <cellStyle name="Normal 47 8" xfId="2477"/>
    <cellStyle name="Normal 47 9" xfId="2478"/>
    <cellStyle name="Normal 5" xfId="2479"/>
    <cellStyle name="Normal 5 10" xfId="2480"/>
    <cellStyle name="Normal 5 11" xfId="2481"/>
    <cellStyle name="Normal 5 12" xfId="2482"/>
    <cellStyle name="Normal 5 13" xfId="2483"/>
    <cellStyle name="Normal 5 14" xfId="2484"/>
    <cellStyle name="Normal 5 15" xfId="2485"/>
    <cellStyle name="Normal 5 16" xfId="2486"/>
    <cellStyle name="Normal 5 17" xfId="2487"/>
    <cellStyle name="Normal 5 18" xfId="2488"/>
    <cellStyle name="Normal 5 19" xfId="2489"/>
    <cellStyle name="Normal 5 2" xfId="2490"/>
    <cellStyle name="Normal 5 20" xfId="2491"/>
    <cellStyle name="Normal 5 21" xfId="2492"/>
    <cellStyle name="Normal 5 22" xfId="2493"/>
    <cellStyle name="Normal 5 23" xfId="2494"/>
    <cellStyle name="Normal 5 24" xfId="2495"/>
    <cellStyle name="Normal 5 25" xfId="2496"/>
    <cellStyle name="Normal 5 26" xfId="2497"/>
    <cellStyle name="Normal 5 27" xfId="2498"/>
    <cellStyle name="Normal 5 28" xfId="2499"/>
    <cellStyle name="Normal 5 29" xfId="2500"/>
    <cellStyle name="Normal 5 3" xfId="2501"/>
    <cellStyle name="Normal 5 30" xfId="2502"/>
    <cellStyle name="Normal 5 31" xfId="2503"/>
    <cellStyle name="Normal 5 32" xfId="2504"/>
    <cellStyle name="Normal 5 33" xfId="2505"/>
    <cellStyle name="Normal 5 34" xfId="2506"/>
    <cellStyle name="Normal 5 35" xfId="2507"/>
    <cellStyle name="Normal 5 36" xfId="2508"/>
    <cellStyle name="Normal 5 37" xfId="2509"/>
    <cellStyle name="Normal 5 38" xfId="2510"/>
    <cellStyle name="Normal 5 39" xfId="2511"/>
    <cellStyle name="Normal 5 4" xfId="2512"/>
    <cellStyle name="Normal 5 40" xfId="2513"/>
    <cellStyle name="Normal 5 41" xfId="2514"/>
    <cellStyle name="Normal 5 42" xfId="2515"/>
    <cellStyle name="Normal 5 43" xfId="2516"/>
    <cellStyle name="Normal 5 44" xfId="2517"/>
    <cellStyle name="Normal 5 45" xfId="2518"/>
    <cellStyle name="Normal 5 46" xfId="2519"/>
    <cellStyle name="Normal 5 47" xfId="2520"/>
    <cellStyle name="Normal 5 48" xfId="2521"/>
    <cellStyle name="Normal 5 49" xfId="2522"/>
    <cellStyle name="Normal 5 5" xfId="2523"/>
    <cellStyle name="Normal 5 50" xfId="2524"/>
    <cellStyle name="Normal 5 51" xfId="2525"/>
    <cellStyle name="Normal 5 52" xfId="2526"/>
    <cellStyle name="Normal 5 53" xfId="2527"/>
    <cellStyle name="Normal 5 54" xfId="2528"/>
    <cellStyle name="Normal 5 55" xfId="2529"/>
    <cellStyle name="Normal 5 56" xfId="2530"/>
    <cellStyle name="Normal 5 57" xfId="2531"/>
    <cellStyle name="Normal 5 58" xfId="2532"/>
    <cellStyle name="Normal 5 59" xfId="2533"/>
    <cellStyle name="Normal 5 6" xfId="2534"/>
    <cellStyle name="Normal 5 60" xfId="2535"/>
    <cellStyle name="Normal 5 61" xfId="2536"/>
    <cellStyle name="Normal 5 62" xfId="2537"/>
    <cellStyle name="Normal 5 63" xfId="2538"/>
    <cellStyle name="Normal 5 64" xfId="2539"/>
    <cellStyle name="Normal 5 65" xfId="2540"/>
    <cellStyle name="Normal 5 66" xfId="2541"/>
    <cellStyle name="Normal 5 67" xfId="2542"/>
    <cellStyle name="Normal 5 68" xfId="2543"/>
    <cellStyle name="Normal 5 69" xfId="2544"/>
    <cellStyle name="Normal 5 7" xfId="2545"/>
    <cellStyle name="Normal 5 70" xfId="2546"/>
    <cellStyle name="Normal 5 71" xfId="2547"/>
    <cellStyle name="Normal 5 72" xfId="2548"/>
    <cellStyle name="Normal 5 73" xfId="2549"/>
    <cellStyle name="Normal 5 74" xfId="2550"/>
    <cellStyle name="Normal 5 75" xfId="2551"/>
    <cellStyle name="Normal 5 76" xfId="2552"/>
    <cellStyle name="Normal 5 77" xfId="2553"/>
    <cellStyle name="Normal 5 78" xfId="2554"/>
    <cellStyle name="Normal 5 79" xfId="2555"/>
    <cellStyle name="Normal 5 8" xfId="2556"/>
    <cellStyle name="Normal 5 80" xfId="2557"/>
    <cellStyle name="Normal 5 9" xfId="2558"/>
    <cellStyle name="Normal 51 10" xfId="2559"/>
    <cellStyle name="Normal 51 11" xfId="2560"/>
    <cellStyle name="Normal 51 12" xfId="2561"/>
    <cellStyle name="Normal 51 13" xfId="2562"/>
    <cellStyle name="Normal 51 14" xfId="2563"/>
    <cellStyle name="Normal 51 15" xfId="2564"/>
    <cellStyle name="Normal 51 16" xfId="2565"/>
    <cellStyle name="Normal 51 17" xfId="2566"/>
    <cellStyle name="Normal 51 18" xfId="2567"/>
    <cellStyle name="Normal 51 19" xfId="2568"/>
    <cellStyle name="Normal 51 2" xfId="2569"/>
    <cellStyle name="Normal 51 20" xfId="2570"/>
    <cellStyle name="Normal 51 21" xfId="2571"/>
    <cellStyle name="Normal 51 22" xfId="2572"/>
    <cellStyle name="Normal 51 23" xfId="2573"/>
    <cellStyle name="Normal 51 24" xfId="2574"/>
    <cellStyle name="Normal 51 25" xfId="2575"/>
    <cellStyle name="Normal 51 26" xfId="2576"/>
    <cellStyle name="Normal 51 27" xfId="2577"/>
    <cellStyle name="Normal 51 28" xfId="2578"/>
    <cellStyle name="Normal 51 29" xfId="2579"/>
    <cellStyle name="Normal 51 3" xfId="2580"/>
    <cellStyle name="Normal 51 30" xfId="2581"/>
    <cellStyle name="Normal 51 31" xfId="2582"/>
    <cellStyle name="Normal 51 32" xfId="2583"/>
    <cellStyle name="Normal 51 33" xfId="2584"/>
    <cellStyle name="Normal 51 34" xfId="2585"/>
    <cellStyle name="Normal 51 4" xfId="2586"/>
    <cellStyle name="Normal 51 5" xfId="2587"/>
    <cellStyle name="Normal 51 6" xfId="2588"/>
    <cellStyle name="Normal 51 7" xfId="2589"/>
    <cellStyle name="Normal 51 8" xfId="2590"/>
    <cellStyle name="Normal 51 9" xfId="2591"/>
    <cellStyle name="Normal 54 10" xfId="2592"/>
    <cellStyle name="Normal 54 11" xfId="2593"/>
    <cellStyle name="Normal 54 12" xfId="2594"/>
    <cellStyle name="Normal 54 13" xfId="2595"/>
    <cellStyle name="Normal 54 14" xfId="2596"/>
    <cellStyle name="Normal 54 15" xfId="2597"/>
    <cellStyle name="Normal 54 16" xfId="2598"/>
    <cellStyle name="Normal 54 17" xfId="2599"/>
    <cellStyle name="Normal 54 18" xfId="2600"/>
    <cellStyle name="Normal 54 19" xfId="2601"/>
    <cellStyle name="Normal 54 2" xfId="2602"/>
    <cellStyle name="Normal 54 20" xfId="2603"/>
    <cellStyle name="Normal 54 21" xfId="2604"/>
    <cellStyle name="Normal 54 22" xfId="2605"/>
    <cellStyle name="Normal 54 23" xfId="2606"/>
    <cellStyle name="Normal 54 24" xfId="2607"/>
    <cellStyle name="Normal 54 25" xfId="2608"/>
    <cellStyle name="Normal 54 26" xfId="2609"/>
    <cellStyle name="Normal 54 27" xfId="2610"/>
    <cellStyle name="Normal 54 28" xfId="2611"/>
    <cellStyle name="Normal 54 29" xfId="2612"/>
    <cellStyle name="Normal 54 3" xfId="2613"/>
    <cellStyle name="Normal 54 30" xfId="2614"/>
    <cellStyle name="Normal 54 31" xfId="2615"/>
    <cellStyle name="Normal 54 32" xfId="2616"/>
    <cellStyle name="Normal 54 33" xfId="2617"/>
    <cellStyle name="Normal 54 34" xfId="2618"/>
    <cellStyle name="Normal 54 35" xfId="2619"/>
    <cellStyle name="Normal 54 36" xfId="2620"/>
    <cellStyle name="Normal 54 37" xfId="2621"/>
    <cellStyle name="Normal 54 38" xfId="2622"/>
    <cellStyle name="Normal 54 39" xfId="2623"/>
    <cellStyle name="Normal 54 4" xfId="2624"/>
    <cellStyle name="Normal 54 40" xfId="2625"/>
    <cellStyle name="Normal 54 41" xfId="2626"/>
    <cellStyle name="Normal 54 42" xfId="2627"/>
    <cellStyle name="Normal 54 43" xfId="2628"/>
    <cellStyle name="Normal 54 5" xfId="2629"/>
    <cellStyle name="Normal 54 6" xfId="2630"/>
    <cellStyle name="Normal 54 7" xfId="2631"/>
    <cellStyle name="Normal 54 8" xfId="2632"/>
    <cellStyle name="Normal 54 9" xfId="2633"/>
    <cellStyle name="Normal 55 10" xfId="2634"/>
    <cellStyle name="Normal 55 11" xfId="2635"/>
    <cellStyle name="Normal 55 12" xfId="2636"/>
    <cellStyle name="Normal 55 13" xfId="2637"/>
    <cellStyle name="Normal 55 14" xfId="2638"/>
    <cellStyle name="Normal 55 15" xfId="2639"/>
    <cellStyle name="Normal 55 16" xfId="2640"/>
    <cellStyle name="Normal 55 17" xfId="2641"/>
    <cellStyle name="Normal 55 18" xfId="2642"/>
    <cellStyle name="Normal 55 19" xfId="2643"/>
    <cellStyle name="Normal 55 2" xfId="2644"/>
    <cellStyle name="Normal 55 20" xfId="2645"/>
    <cellStyle name="Normal 55 21" xfId="2646"/>
    <cellStyle name="Normal 55 22" xfId="2647"/>
    <cellStyle name="Normal 55 23" xfId="2648"/>
    <cellStyle name="Normal 55 24" xfId="2649"/>
    <cellStyle name="Normal 55 25" xfId="2650"/>
    <cellStyle name="Normal 55 26" xfId="2651"/>
    <cellStyle name="Normal 55 27" xfId="2652"/>
    <cellStyle name="Normal 55 28" xfId="2653"/>
    <cellStyle name="Normal 55 29" xfId="2654"/>
    <cellStyle name="Normal 55 3" xfId="2655"/>
    <cellStyle name="Normal 55 30" xfId="2656"/>
    <cellStyle name="Normal 55 31" xfId="2657"/>
    <cellStyle name="Normal 55 32" xfId="2658"/>
    <cellStyle name="Normal 55 33" xfId="2659"/>
    <cellStyle name="Normal 55 34" xfId="2660"/>
    <cellStyle name="Normal 55 4" xfId="2661"/>
    <cellStyle name="Normal 55 5" xfId="2662"/>
    <cellStyle name="Normal 55 6" xfId="2663"/>
    <cellStyle name="Normal 55 7" xfId="2664"/>
    <cellStyle name="Normal 55 8" xfId="2665"/>
    <cellStyle name="Normal 55 9" xfId="2666"/>
    <cellStyle name="Normal 56 10" xfId="2667"/>
    <cellStyle name="Normal 56 11" xfId="2668"/>
    <cellStyle name="Normal 56 12" xfId="2669"/>
    <cellStyle name="Normal 56 13" xfId="2670"/>
    <cellStyle name="Normal 56 14" xfId="2671"/>
    <cellStyle name="Normal 56 15" xfId="2672"/>
    <cellStyle name="Normal 56 16" xfId="2673"/>
    <cellStyle name="Normal 56 17" xfId="2674"/>
    <cellStyle name="Normal 56 18" xfId="2675"/>
    <cellStyle name="Normal 56 19" xfId="2676"/>
    <cellStyle name="Normal 56 2" xfId="2677"/>
    <cellStyle name="Normal 56 20" xfId="2678"/>
    <cellStyle name="Normal 56 21" xfId="2679"/>
    <cellStyle name="Normal 56 22" xfId="2680"/>
    <cellStyle name="Normal 56 23" xfId="2681"/>
    <cellStyle name="Normal 56 24" xfId="2682"/>
    <cellStyle name="Normal 56 25" xfId="2683"/>
    <cellStyle name="Normal 56 26" xfId="2684"/>
    <cellStyle name="Normal 56 27" xfId="2685"/>
    <cellStyle name="Normal 56 28" xfId="2686"/>
    <cellStyle name="Normal 56 29" xfId="2687"/>
    <cellStyle name="Normal 56 3" xfId="2688"/>
    <cellStyle name="Normal 56 30" xfId="2689"/>
    <cellStyle name="Normal 56 31" xfId="2690"/>
    <cellStyle name="Normal 56 32" xfId="2691"/>
    <cellStyle name="Normal 56 33" xfId="2692"/>
    <cellStyle name="Normal 56 34" xfId="2693"/>
    <cellStyle name="Normal 56 4" xfId="2694"/>
    <cellStyle name="Normal 56 5" xfId="2695"/>
    <cellStyle name="Normal 56 6" xfId="2696"/>
    <cellStyle name="Normal 56 7" xfId="2697"/>
    <cellStyle name="Normal 56 8" xfId="2698"/>
    <cellStyle name="Normal 56 9" xfId="2699"/>
    <cellStyle name="Normal 57 10" xfId="2700"/>
    <cellStyle name="Normal 57 11" xfId="2701"/>
    <cellStyle name="Normal 57 12" xfId="2702"/>
    <cellStyle name="Normal 57 13" xfId="2703"/>
    <cellStyle name="Normal 57 14" xfId="2704"/>
    <cellStyle name="Normal 57 15" xfId="2705"/>
    <cellStyle name="Normal 57 16" xfId="2706"/>
    <cellStyle name="Normal 57 17" xfId="2707"/>
    <cellStyle name="Normal 57 18" xfId="2708"/>
    <cellStyle name="Normal 57 19" xfId="2709"/>
    <cellStyle name="Normal 57 2" xfId="2710"/>
    <cellStyle name="Normal 57 20" xfId="2711"/>
    <cellStyle name="Normal 57 21" xfId="2712"/>
    <cellStyle name="Normal 57 22" xfId="2713"/>
    <cellStyle name="Normal 57 23" xfId="2714"/>
    <cellStyle name="Normal 57 24" xfId="2715"/>
    <cellStyle name="Normal 57 25" xfId="2716"/>
    <cellStyle name="Normal 57 26" xfId="2717"/>
    <cellStyle name="Normal 57 27" xfId="2718"/>
    <cellStyle name="Normal 57 28" xfId="2719"/>
    <cellStyle name="Normal 57 29" xfId="2720"/>
    <cellStyle name="Normal 57 3" xfId="2721"/>
    <cellStyle name="Normal 57 30" xfId="2722"/>
    <cellStyle name="Normal 57 31" xfId="2723"/>
    <cellStyle name="Normal 57 32" xfId="2724"/>
    <cellStyle name="Normal 57 33" xfId="2725"/>
    <cellStyle name="Normal 57 34" xfId="2726"/>
    <cellStyle name="Normal 57 4" xfId="2727"/>
    <cellStyle name="Normal 57 5" xfId="2728"/>
    <cellStyle name="Normal 57 6" xfId="2729"/>
    <cellStyle name="Normal 57 7" xfId="2730"/>
    <cellStyle name="Normal 57 8" xfId="2731"/>
    <cellStyle name="Normal 57 9" xfId="2732"/>
    <cellStyle name="Normal 6" xfId="2733"/>
    <cellStyle name="Normal 6 10" xfId="2734"/>
    <cellStyle name="Normal 6 11" xfId="2735"/>
    <cellStyle name="Normal 6 12" xfId="2736"/>
    <cellStyle name="Normal 6 13" xfId="2737"/>
    <cellStyle name="Normal 6 14" xfId="2738"/>
    <cellStyle name="Normal 6 15" xfId="2739"/>
    <cellStyle name="Normal 6 16" xfId="2740"/>
    <cellStyle name="Normal 6 17" xfId="2741"/>
    <cellStyle name="Normal 6 18" xfId="2742"/>
    <cellStyle name="Normal 6 2" xfId="2743"/>
    <cellStyle name="Normal 6 3" xfId="2744"/>
    <cellStyle name="Normal 6 4" xfId="2745"/>
    <cellStyle name="Normal 6 5" xfId="2746"/>
    <cellStyle name="Normal 6 6" xfId="2747"/>
    <cellStyle name="Normal 6 7" xfId="2748"/>
    <cellStyle name="Normal 6 8" xfId="2749"/>
    <cellStyle name="Normal 6 9" xfId="2750"/>
    <cellStyle name="Normal 60 10" xfId="2751"/>
    <cellStyle name="Normal 60 11" xfId="2752"/>
    <cellStyle name="Normal 60 12" xfId="2753"/>
    <cellStyle name="Normal 60 13" xfId="2754"/>
    <cellStyle name="Normal 60 14" xfId="2755"/>
    <cellStyle name="Normal 60 15" xfId="2756"/>
    <cellStyle name="Normal 60 16" xfId="2757"/>
    <cellStyle name="Normal 60 17" xfId="2758"/>
    <cellStyle name="Normal 60 18" xfId="2759"/>
    <cellStyle name="Normal 60 19" xfId="2760"/>
    <cellStyle name="Normal 60 2" xfId="2761"/>
    <cellStyle name="Normal 60 20" xfId="2762"/>
    <cellStyle name="Normal 60 21" xfId="2763"/>
    <cellStyle name="Normal 60 22" xfId="2764"/>
    <cellStyle name="Normal 60 23" xfId="2765"/>
    <cellStyle name="Normal 60 24" xfId="2766"/>
    <cellStyle name="Normal 60 25" xfId="2767"/>
    <cellStyle name="Normal 60 26" xfId="2768"/>
    <cellStyle name="Normal 60 27" xfId="2769"/>
    <cellStyle name="Normal 60 28" xfId="2770"/>
    <cellStyle name="Normal 60 29" xfId="2771"/>
    <cellStyle name="Normal 60 3" xfId="2772"/>
    <cellStyle name="Normal 60 30" xfId="2773"/>
    <cellStyle name="Normal 60 31" xfId="2774"/>
    <cellStyle name="Normal 60 32" xfId="2775"/>
    <cellStyle name="Normal 60 33" xfId="2776"/>
    <cellStyle name="Normal 60 34" xfId="2777"/>
    <cellStyle name="Normal 60 35" xfId="2778"/>
    <cellStyle name="Normal 60 36" xfId="2779"/>
    <cellStyle name="Normal 60 37" xfId="2780"/>
    <cellStyle name="Normal 60 38" xfId="2781"/>
    <cellStyle name="Normal 60 39" xfId="2782"/>
    <cellStyle name="Normal 60 4" xfId="2783"/>
    <cellStyle name="Normal 60 40" xfId="2784"/>
    <cellStyle name="Normal 60 41" xfId="2785"/>
    <cellStyle name="Normal 60 5" xfId="2786"/>
    <cellStyle name="Normal 60 6" xfId="2787"/>
    <cellStyle name="Normal 60 7" xfId="2788"/>
    <cellStyle name="Normal 60 8" xfId="2789"/>
    <cellStyle name="Normal 60 9" xfId="2790"/>
    <cellStyle name="Normal 66 2" xfId="2791"/>
    <cellStyle name="Normal 66 3" xfId="2792"/>
    <cellStyle name="Normal 66 4" xfId="2793"/>
    <cellStyle name="Normal 66 5" xfId="2794"/>
    <cellStyle name="Normal 67 10" xfId="2795"/>
    <cellStyle name="Normal 67 11" xfId="2796"/>
    <cellStyle name="Normal 67 12" xfId="2797"/>
    <cellStyle name="Normal 67 13" xfId="2798"/>
    <cellStyle name="Normal 67 14" xfId="2799"/>
    <cellStyle name="Normal 67 15" xfId="2800"/>
    <cellStyle name="Normal 67 16" xfId="2801"/>
    <cellStyle name="Normal 67 17" xfId="2802"/>
    <cellStyle name="Normal 67 18" xfId="2803"/>
    <cellStyle name="Normal 67 19" xfId="2804"/>
    <cellStyle name="Normal 67 2" xfId="2805"/>
    <cellStyle name="Normal 67 20" xfId="2806"/>
    <cellStyle name="Normal 67 21" xfId="2807"/>
    <cellStyle name="Normal 67 22" xfId="2808"/>
    <cellStyle name="Normal 67 23" xfId="2809"/>
    <cellStyle name="Normal 67 24" xfId="2810"/>
    <cellStyle name="Normal 67 25" xfId="2811"/>
    <cellStyle name="Normal 67 26" xfId="2812"/>
    <cellStyle name="Normal 67 27" xfId="2813"/>
    <cellStyle name="Normal 67 28" xfId="2814"/>
    <cellStyle name="Normal 67 29" xfId="2815"/>
    <cellStyle name="Normal 67 3" xfId="2816"/>
    <cellStyle name="Normal 67 30" xfId="2817"/>
    <cellStyle name="Normal 67 31" xfId="2818"/>
    <cellStyle name="Normal 67 32" xfId="2819"/>
    <cellStyle name="Normal 67 33" xfId="2820"/>
    <cellStyle name="Normal 67 34" xfId="2821"/>
    <cellStyle name="Normal 67 4" xfId="2822"/>
    <cellStyle name="Normal 67 5" xfId="2823"/>
    <cellStyle name="Normal 67 6" xfId="2824"/>
    <cellStyle name="Normal 67 7" xfId="2825"/>
    <cellStyle name="Normal 67 8" xfId="2826"/>
    <cellStyle name="Normal 67 9" xfId="2827"/>
    <cellStyle name="Normal 68 10" xfId="2828"/>
    <cellStyle name="Normal 68 11" xfId="2829"/>
    <cellStyle name="Normal 68 12" xfId="2830"/>
    <cellStyle name="Normal 68 13" xfId="2831"/>
    <cellStyle name="Normal 68 14" xfId="2832"/>
    <cellStyle name="Normal 68 15" xfId="2833"/>
    <cellStyle name="Normal 68 16" xfId="2834"/>
    <cellStyle name="Normal 68 17" xfId="2835"/>
    <cellStyle name="Normal 68 18" xfId="2836"/>
    <cellStyle name="Normal 68 19" xfId="2837"/>
    <cellStyle name="Normal 68 2" xfId="2838"/>
    <cellStyle name="Normal 68 20" xfId="2839"/>
    <cellStyle name="Normal 68 21" xfId="2840"/>
    <cellStyle name="Normal 68 22" xfId="2841"/>
    <cellStyle name="Normal 68 23" xfId="2842"/>
    <cellStyle name="Normal 68 24" xfId="2843"/>
    <cellStyle name="Normal 68 25" xfId="2844"/>
    <cellStyle name="Normal 68 3" xfId="2845"/>
    <cellStyle name="Normal 68 4" xfId="2846"/>
    <cellStyle name="Normal 68 5" xfId="2847"/>
    <cellStyle name="Normal 68 6" xfId="2848"/>
    <cellStyle name="Normal 68 7" xfId="2849"/>
    <cellStyle name="Normal 68 8" xfId="2850"/>
    <cellStyle name="Normal 68 9" xfId="2851"/>
    <cellStyle name="Normal 69 10" xfId="2852"/>
    <cellStyle name="Normal 69 11" xfId="2853"/>
    <cellStyle name="Normal 69 12" xfId="2854"/>
    <cellStyle name="Normal 69 13" xfId="2855"/>
    <cellStyle name="Normal 69 14" xfId="2856"/>
    <cellStyle name="Normal 69 15" xfId="2857"/>
    <cellStyle name="Normal 69 16" xfId="2858"/>
    <cellStyle name="Normal 69 17" xfId="2859"/>
    <cellStyle name="Normal 69 18" xfId="2860"/>
    <cellStyle name="Normal 69 19" xfId="2861"/>
    <cellStyle name="Normal 69 2" xfId="2862"/>
    <cellStyle name="Normal 69 20" xfId="2863"/>
    <cellStyle name="Normal 69 21" xfId="2864"/>
    <cellStyle name="Normal 69 22" xfId="2865"/>
    <cellStyle name="Normal 69 23" xfId="2866"/>
    <cellStyle name="Normal 69 24" xfId="2867"/>
    <cellStyle name="Normal 69 25" xfId="2868"/>
    <cellStyle name="Normal 69 3" xfId="2869"/>
    <cellStyle name="Normal 69 4" xfId="2870"/>
    <cellStyle name="Normal 69 5" xfId="2871"/>
    <cellStyle name="Normal 69 6" xfId="2872"/>
    <cellStyle name="Normal 69 7" xfId="2873"/>
    <cellStyle name="Normal 69 8" xfId="2874"/>
    <cellStyle name="Normal 69 9" xfId="2875"/>
    <cellStyle name="Normal 7" xfId="2876"/>
    <cellStyle name="Normal 7 10" xfId="2877"/>
    <cellStyle name="Normal 7 11" xfId="2878"/>
    <cellStyle name="Normal 7 12" xfId="2879"/>
    <cellStyle name="Normal 7 2" xfId="2880"/>
    <cellStyle name="Normal 7 3" xfId="2881"/>
    <cellStyle name="Normal 7 4" xfId="2882"/>
    <cellStyle name="Normal 7 5" xfId="2883"/>
    <cellStyle name="Normal 7 6" xfId="2884"/>
    <cellStyle name="Normal 7 7" xfId="2885"/>
    <cellStyle name="Normal 7 8" xfId="2886"/>
    <cellStyle name="Normal 7 9" xfId="2887"/>
    <cellStyle name="Normal 71 10" xfId="2888"/>
    <cellStyle name="Normal 71 11" xfId="2889"/>
    <cellStyle name="Normal 71 12" xfId="2890"/>
    <cellStyle name="Normal 71 13" xfId="2891"/>
    <cellStyle name="Normal 71 14" xfId="2892"/>
    <cellStyle name="Normal 71 15" xfId="2893"/>
    <cellStyle name="Normal 71 16" xfId="2894"/>
    <cellStyle name="Normal 71 17" xfId="2895"/>
    <cellStyle name="Normal 71 18" xfId="2896"/>
    <cellStyle name="Normal 71 19" xfId="2897"/>
    <cellStyle name="Normal 71 2" xfId="2898"/>
    <cellStyle name="Normal 71 20" xfId="2899"/>
    <cellStyle name="Normal 71 21" xfId="2900"/>
    <cellStyle name="Normal 71 22" xfId="2901"/>
    <cellStyle name="Normal 71 23" xfId="2902"/>
    <cellStyle name="Normal 71 24" xfId="2903"/>
    <cellStyle name="Normal 71 25" xfId="2904"/>
    <cellStyle name="Normal 71 3" xfId="2905"/>
    <cellStyle name="Normal 71 4" xfId="2906"/>
    <cellStyle name="Normal 71 5" xfId="2907"/>
    <cellStyle name="Normal 71 6" xfId="2908"/>
    <cellStyle name="Normal 71 7" xfId="2909"/>
    <cellStyle name="Normal 71 8" xfId="2910"/>
    <cellStyle name="Normal 71 9" xfId="2911"/>
    <cellStyle name="Normal 72 10" xfId="2912"/>
    <cellStyle name="Normal 72 11" xfId="2913"/>
    <cellStyle name="Normal 72 12" xfId="2914"/>
    <cellStyle name="Normal 72 13" xfId="2915"/>
    <cellStyle name="Normal 72 14" xfId="2916"/>
    <cellStyle name="Normal 72 15" xfId="2917"/>
    <cellStyle name="Normal 72 16" xfId="2918"/>
    <cellStyle name="Normal 72 17" xfId="2919"/>
    <cellStyle name="Normal 72 18" xfId="2920"/>
    <cellStyle name="Normal 72 19" xfId="2921"/>
    <cellStyle name="Normal 72 2" xfId="2922"/>
    <cellStyle name="Normal 72 20" xfId="2923"/>
    <cellStyle name="Normal 72 21" xfId="2924"/>
    <cellStyle name="Normal 72 22" xfId="2925"/>
    <cellStyle name="Normal 72 23" xfId="2926"/>
    <cellStyle name="Normal 72 24" xfId="2927"/>
    <cellStyle name="Normal 72 25" xfId="2928"/>
    <cellStyle name="Normal 72 3" xfId="2929"/>
    <cellStyle name="Normal 72 4" xfId="2930"/>
    <cellStyle name="Normal 72 5" xfId="2931"/>
    <cellStyle name="Normal 72 6" xfId="2932"/>
    <cellStyle name="Normal 72 7" xfId="2933"/>
    <cellStyle name="Normal 72 8" xfId="2934"/>
    <cellStyle name="Normal 72 9" xfId="2935"/>
    <cellStyle name="Normal 73 10" xfId="2936"/>
    <cellStyle name="Normal 73 11" xfId="2937"/>
    <cellStyle name="Normal 73 12" xfId="2938"/>
    <cellStyle name="Normal 73 13" xfId="2939"/>
    <cellStyle name="Normal 73 14" xfId="2940"/>
    <cellStyle name="Normal 73 15" xfId="2941"/>
    <cellStyle name="Normal 73 16" xfId="2942"/>
    <cellStyle name="Normal 73 17" xfId="2943"/>
    <cellStyle name="Normal 73 18" xfId="2944"/>
    <cellStyle name="Normal 73 19" xfId="2945"/>
    <cellStyle name="Normal 73 2" xfId="2946"/>
    <cellStyle name="Normal 73 20" xfId="2947"/>
    <cellStyle name="Normal 73 21" xfId="2948"/>
    <cellStyle name="Normal 73 22" xfId="2949"/>
    <cellStyle name="Normal 73 23" xfId="2950"/>
    <cellStyle name="Normal 73 24" xfId="2951"/>
    <cellStyle name="Normal 73 25" xfId="2952"/>
    <cellStyle name="Normal 73 3" xfId="2953"/>
    <cellStyle name="Normal 73 4" xfId="2954"/>
    <cellStyle name="Normal 73 5" xfId="2955"/>
    <cellStyle name="Normal 73 6" xfId="2956"/>
    <cellStyle name="Normal 73 7" xfId="2957"/>
    <cellStyle name="Normal 73 8" xfId="2958"/>
    <cellStyle name="Normal 73 9" xfId="2959"/>
    <cellStyle name="Normal 74 10" xfId="2960"/>
    <cellStyle name="Normal 74 11" xfId="2961"/>
    <cellStyle name="Normal 74 12" xfId="2962"/>
    <cellStyle name="Normal 74 13" xfId="2963"/>
    <cellStyle name="Normal 74 14" xfId="2964"/>
    <cellStyle name="Normal 74 15" xfId="2965"/>
    <cellStyle name="Normal 74 16" xfId="2966"/>
    <cellStyle name="Normal 74 17" xfId="2967"/>
    <cellStyle name="Normal 74 18" xfId="2968"/>
    <cellStyle name="Normal 74 19" xfId="2969"/>
    <cellStyle name="Normal 74 2" xfId="2970"/>
    <cellStyle name="Normal 74 20" xfId="2971"/>
    <cellStyle name="Normal 74 21" xfId="2972"/>
    <cellStyle name="Normal 74 22" xfId="2973"/>
    <cellStyle name="Normal 74 23" xfId="2974"/>
    <cellStyle name="Normal 74 24" xfId="2975"/>
    <cellStyle name="Normal 74 25" xfId="2976"/>
    <cellStyle name="Normal 74 26" xfId="2977"/>
    <cellStyle name="Normal 74 27" xfId="2978"/>
    <cellStyle name="Normal 74 28" xfId="2979"/>
    <cellStyle name="Normal 74 29" xfId="2980"/>
    <cellStyle name="Normal 74 3" xfId="2981"/>
    <cellStyle name="Normal 74 30" xfId="2982"/>
    <cellStyle name="Normal 74 31" xfId="2983"/>
    <cellStyle name="Normal 74 32" xfId="2984"/>
    <cellStyle name="Normal 74 33" xfId="2985"/>
    <cellStyle name="Normal 74 4" xfId="2986"/>
    <cellStyle name="Normal 74 5" xfId="2987"/>
    <cellStyle name="Normal 74 6" xfId="2988"/>
    <cellStyle name="Normal 74 7" xfId="2989"/>
    <cellStyle name="Normal 74 8" xfId="2990"/>
    <cellStyle name="Normal 74 9" xfId="2991"/>
    <cellStyle name="Normal 75 10" xfId="2992"/>
    <cellStyle name="Normal 75 11" xfId="2993"/>
    <cellStyle name="Normal 75 12" xfId="2994"/>
    <cellStyle name="Normal 75 13" xfId="2995"/>
    <cellStyle name="Normal 75 14" xfId="2996"/>
    <cellStyle name="Normal 75 15" xfId="2997"/>
    <cellStyle name="Normal 75 16" xfId="2998"/>
    <cellStyle name="Normal 75 17" xfId="2999"/>
    <cellStyle name="Normal 75 18" xfId="3000"/>
    <cellStyle name="Normal 75 19" xfId="3001"/>
    <cellStyle name="Normal 75 2" xfId="3002"/>
    <cellStyle name="Normal 75 20" xfId="3003"/>
    <cellStyle name="Normal 75 21" xfId="3004"/>
    <cellStyle name="Normal 75 22" xfId="3005"/>
    <cellStyle name="Normal 75 23" xfId="3006"/>
    <cellStyle name="Normal 75 24" xfId="3007"/>
    <cellStyle name="Normal 75 25" xfId="3008"/>
    <cellStyle name="Normal 75 26" xfId="3009"/>
    <cellStyle name="Normal 75 27" xfId="3010"/>
    <cellStyle name="Normal 75 28" xfId="3011"/>
    <cellStyle name="Normal 75 29" xfId="3012"/>
    <cellStyle name="Normal 75 3" xfId="3013"/>
    <cellStyle name="Normal 75 30" xfId="3014"/>
    <cellStyle name="Normal 75 31" xfId="3015"/>
    <cellStyle name="Normal 75 32" xfId="3016"/>
    <cellStyle name="Normal 75 4" xfId="3017"/>
    <cellStyle name="Normal 75 5" xfId="3018"/>
    <cellStyle name="Normal 75 6" xfId="3019"/>
    <cellStyle name="Normal 75 7" xfId="3020"/>
    <cellStyle name="Normal 75 8" xfId="3021"/>
    <cellStyle name="Normal 75 9" xfId="3022"/>
    <cellStyle name="Normal 76 10" xfId="3023"/>
    <cellStyle name="Normal 76 11" xfId="3024"/>
    <cellStyle name="Normal 76 12" xfId="3025"/>
    <cellStyle name="Normal 76 13" xfId="3026"/>
    <cellStyle name="Normal 76 14" xfId="3027"/>
    <cellStyle name="Normal 76 15" xfId="3028"/>
    <cellStyle name="Normal 76 16" xfId="3029"/>
    <cellStyle name="Normal 76 17" xfId="3030"/>
    <cellStyle name="Normal 76 18" xfId="3031"/>
    <cellStyle name="Normal 76 19" xfId="3032"/>
    <cellStyle name="Normal 76 2" xfId="3033"/>
    <cellStyle name="Normal 76 20" xfId="3034"/>
    <cellStyle name="Normal 76 21" xfId="3035"/>
    <cellStyle name="Normal 76 22" xfId="3036"/>
    <cellStyle name="Normal 76 23" xfId="3037"/>
    <cellStyle name="Normal 76 24" xfId="3038"/>
    <cellStyle name="Normal 76 25" xfId="3039"/>
    <cellStyle name="Normal 76 26" xfId="3040"/>
    <cellStyle name="Normal 76 27" xfId="3041"/>
    <cellStyle name="Normal 76 28" xfId="3042"/>
    <cellStyle name="Normal 76 29" xfId="3043"/>
    <cellStyle name="Normal 76 3" xfId="3044"/>
    <cellStyle name="Normal 76 30" xfId="3045"/>
    <cellStyle name="Normal 76 31" xfId="3046"/>
    <cellStyle name="Normal 76 4" xfId="3047"/>
    <cellStyle name="Normal 76 5" xfId="3048"/>
    <cellStyle name="Normal 76 6" xfId="3049"/>
    <cellStyle name="Normal 76 7" xfId="3050"/>
    <cellStyle name="Normal 76 8" xfId="3051"/>
    <cellStyle name="Normal 76 9" xfId="3052"/>
    <cellStyle name="Normal 77 10" xfId="3053"/>
    <cellStyle name="Normal 77 11" xfId="3054"/>
    <cellStyle name="Normal 77 12" xfId="3055"/>
    <cellStyle name="Normal 77 13" xfId="3056"/>
    <cellStyle name="Normal 77 14" xfId="3057"/>
    <cellStyle name="Normal 77 15" xfId="3058"/>
    <cellStyle name="Normal 77 16" xfId="3059"/>
    <cellStyle name="Normal 77 17" xfId="3060"/>
    <cellStyle name="Normal 77 2" xfId="3061"/>
    <cellStyle name="Normal 77 3" xfId="3062"/>
    <cellStyle name="Normal 77 4" xfId="3063"/>
    <cellStyle name="Normal 77 5" xfId="3064"/>
    <cellStyle name="Normal 77 6" xfId="3065"/>
    <cellStyle name="Normal 77 7" xfId="3066"/>
    <cellStyle name="Normal 77 8" xfId="3067"/>
    <cellStyle name="Normal 77 9" xfId="3068"/>
    <cellStyle name="Normal 78 10" xfId="3069"/>
    <cellStyle name="Normal 78 11" xfId="3070"/>
    <cellStyle name="Normal 78 12" xfId="3071"/>
    <cellStyle name="Normal 78 13" xfId="3072"/>
    <cellStyle name="Normal 78 14" xfId="3073"/>
    <cellStyle name="Normal 78 15" xfId="3074"/>
    <cellStyle name="Normal 78 16" xfId="3075"/>
    <cellStyle name="Normal 78 17" xfId="3076"/>
    <cellStyle name="Normal 78 2" xfId="3077"/>
    <cellStyle name="Normal 78 3" xfId="3078"/>
    <cellStyle name="Normal 78 4" xfId="3079"/>
    <cellStyle name="Normal 78 5" xfId="3080"/>
    <cellStyle name="Normal 78 6" xfId="3081"/>
    <cellStyle name="Normal 78 7" xfId="3082"/>
    <cellStyle name="Normal 78 8" xfId="3083"/>
    <cellStyle name="Normal 78 9" xfId="3084"/>
    <cellStyle name="Normal 79 10" xfId="3085"/>
    <cellStyle name="Normal 79 11" xfId="3086"/>
    <cellStyle name="Normal 79 12" xfId="3087"/>
    <cellStyle name="Normal 79 13" xfId="3088"/>
    <cellStyle name="Normal 79 14" xfId="3089"/>
    <cellStyle name="Normal 79 15" xfId="3090"/>
    <cellStyle name="Normal 79 16" xfId="3091"/>
    <cellStyle name="Normal 79 17" xfId="3092"/>
    <cellStyle name="Normal 79 2" xfId="3093"/>
    <cellStyle name="Normal 79 3" xfId="3094"/>
    <cellStyle name="Normal 79 4" xfId="3095"/>
    <cellStyle name="Normal 79 5" xfId="3096"/>
    <cellStyle name="Normal 79 6" xfId="3097"/>
    <cellStyle name="Normal 79 7" xfId="3098"/>
    <cellStyle name="Normal 79 8" xfId="3099"/>
    <cellStyle name="Normal 79 9" xfId="3100"/>
    <cellStyle name="Normal 8" xfId="3101"/>
    <cellStyle name="Normal 8 10" xfId="3102"/>
    <cellStyle name="Normal 8 11" xfId="3103"/>
    <cellStyle name="Normal 8 12" xfId="3104"/>
    <cellStyle name="Normal 8 13" xfId="3105"/>
    <cellStyle name="Normal 8 14" xfId="3106"/>
    <cellStyle name="Normal 8 15" xfId="3107"/>
    <cellStyle name="Normal 8 16" xfId="3108"/>
    <cellStyle name="Normal 8 17" xfId="3109"/>
    <cellStyle name="Normal 8 18" xfId="3110"/>
    <cellStyle name="Normal 8 19" xfId="3111"/>
    <cellStyle name="Normal 8 2" xfId="3112"/>
    <cellStyle name="Normal 8 20" xfId="3113"/>
    <cellStyle name="Normal 8 21" xfId="3114"/>
    <cellStyle name="Normal 8 22" xfId="3115"/>
    <cellStyle name="Normal 8 23" xfId="3116"/>
    <cellStyle name="Normal 8 24" xfId="3117"/>
    <cellStyle name="Normal 8 25" xfId="3118"/>
    <cellStyle name="Normal 8 26" xfId="3119"/>
    <cellStyle name="Normal 8 27" xfId="3120"/>
    <cellStyle name="Normal 8 3" xfId="3121"/>
    <cellStyle name="Normal 8 4" xfId="3122"/>
    <cellStyle name="Normal 8 5" xfId="3123"/>
    <cellStyle name="Normal 8 6" xfId="3124"/>
    <cellStyle name="Normal 8 7" xfId="3125"/>
    <cellStyle name="Normal 8 8" xfId="3126"/>
    <cellStyle name="Normal 8 9" xfId="3127"/>
    <cellStyle name="Normal 80 10" xfId="3128"/>
    <cellStyle name="Normal 80 11" xfId="3129"/>
    <cellStyle name="Normal 80 12" xfId="3130"/>
    <cellStyle name="Normal 80 13" xfId="3131"/>
    <cellStyle name="Normal 80 14" xfId="3132"/>
    <cellStyle name="Normal 80 15" xfId="3133"/>
    <cellStyle name="Normal 80 16" xfId="3134"/>
    <cellStyle name="Normal 80 17" xfId="3135"/>
    <cellStyle name="Normal 80 2" xfId="3136"/>
    <cellStyle name="Normal 80 3" xfId="3137"/>
    <cellStyle name="Normal 80 4" xfId="3138"/>
    <cellStyle name="Normal 80 5" xfId="3139"/>
    <cellStyle name="Normal 80 6" xfId="3140"/>
    <cellStyle name="Normal 80 7" xfId="3141"/>
    <cellStyle name="Normal 80 8" xfId="3142"/>
    <cellStyle name="Normal 80 9" xfId="3143"/>
    <cellStyle name="Normal 81 10" xfId="3144"/>
    <cellStyle name="Normal 81 11" xfId="3145"/>
    <cellStyle name="Normal 81 12" xfId="3146"/>
    <cellStyle name="Normal 81 13" xfId="3147"/>
    <cellStyle name="Normal 81 14" xfId="3148"/>
    <cellStyle name="Normal 81 15" xfId="3149"/>
    <cellStyle name="Normal 81 16" xfId="3150"/>
    <cellStyle name="Normal 81 17" xfId="3151"/>
    <cellStyle name="Normal 81 2" xfId="3152"/>
    <cellStyle name="Normal 81 3" xfId="3153"/>
    <cellStyle name="Normal 81 4" xfId="3154"/>
    <cellStyle name="Normal 81 5" xfId="3155"/>
    <cellStyle name="Normal 81 6" xfId="3156"/>
    <cellStyle name="Normal 81 7" xfId="3157"/>
    <cellStyle name="Normal 81 8" xfId="3158"/>
    <cellStyle name="Normal 81 9" xfId="3159"/>
    <cellStyle name="Normal 82 10" xfId="3160"/>
    <cellStyle name="Normal 82 11" xfId="3161"/>
    <cellStyle name="Normal 82 12" xfId="3162"/>
    <cellStyle name="Normal 82 13" xfId="3163"/>
    <cellStyle name="Normal 82 14" xfId="3164"/>
    <cellStyle name="Normal 82 15" xfId="3165"/>
    <cellStyle name="Normal 82 16" xfId="3166"/>
    <cellStyle name="Normal 82 17" xfId="3167"/>
    <cellStyle name="Normal 82 18" xfId="3168"/>
    <cellStyle name="Normal 82 19" xfId="3169"/>
    <cellStyle name="Normal 82 2" xfId="3170"/>
    <cellStyle name="Normal 82 20" xfId="3171"/>
    <cellStyle name="Normal 82 3" xfId="3172"/>
    <cellStyle name="Normal 82 4" xfId="3173"/>
    <cellStyle name="Normal 82 5" xfId="3174"/>
    <cellStyle name="Normal 82 6" xfId="3175"/>
    <cellStyle name="Normal 82 7" xfId="3176"/>
    <cellStyle name="Normal 82 8" xfId="3177"/>
    <cellStyle name="Normal 82 9" xfId="3178"/>
    <cellStyle name="Normal 83 10" xfId="3179"/>
    <cellStyle name="Normal 83 11" xfId="3180"/>
    <cellStyle name="Normal 83 12" xfId="3181"/>
    <cellStyle name="Normal 83 13" xfId="3182"/>
    <cellStyle name="Normal 83 14" xfId="3183"/>
    <cellStyle name="Normal 83 15" xfId="3184"/>
    <cellStyle name="Normal 83 16" xfId="3185"/>
    <cellStyle name="Normal 83 17" xfId="3186"/>
    <cellStyle name="Normal 83 18" xfId="3187"/>
    <cellStyle name="Normal 83 19" xfId="3188"/>
    <cellStyle name="Normal 83 2" xfId="3189"/>
    <cellStyle name="Normal 83 20" xfId="3190"/>
    <cellStyle name="Normal 83 3" xfId="3191"/>
    <cellStyle name="Normal 83 4" xfId="3192"/>
    <cellStyle name="Normal 83 5" xfId="3193"/>
    <cellStyle name="Normal 83 6" xfId="3194"/>
    <cellStyle name="Normal 83 7" xfId="3195"/>
    <cellStyle name="Normal 83 8" xfId="3196"/>
    <cellStyle name="Normal 83 9" xfId="3197"/>
    <cellStyle name="Normal 84 10" xfId="3198"/>
    <cellStyle name="Normal 84 11" xfId="3199"/>
    <cellStyle name="Normal 84 12" xfId="3200"/>
    <cellStyle name="Normal 84 13" xfId="3201"/>
    <cellStyle name="Normal 84 14" xfId="3202"/>
    <cellStyle name="Normal 84 15" xfId="3203"/>
    <cellStyle name="Normal 84 16" xfId="3204"/>
    <cellStyle name="Normal 84 17" xfId="3205"/>
    <cellStyle name="Normal 84 18" xfId="3206"/>
    <cellStyle name="Normal 84 19" xfId="3207"/>
    <cellStyle name="Normal 84 2" xfId="3208"/>
    <cellStyle name="Normal 84 20" xfId="3209"/>
    <cellStyle name="Normal 84 3" xfId="3210"/>
    <cellStyle name="Normal 84 4" xfId="3211"/>
    <cellStyle name="Normal 84 5" xfId="3212"/>
    <cellStyle name="Normal 84 6" xfId="3213"/>
    <cellStyle name="Normal 84 7" xfId="3214"/>
    <cellStyle name="Normal 84 8" xfId="3215"/>
    <cellStyle name="Normal 84 9" xfId="3216"/>
    <cellStyle name="Normal 85 10" xfId="3217"/>
    <cellStyle name="Normal 85 11" xfId="3218"/>
    <cellStyle name="Normal 85 12" xfId="3219"/>
    <cellStyle name="Normal 85 13" xfId="3220"/>
    <cellStyle name="Normal 85 14" xfId="3221"/>
    <cellStyle name="Normal 85 15" xfId="3222"/>
    <cellStyle name="Normal 85 16" xfId="3223"/>
    <cellStyle name="Normal 85 17" xfId="3224"/>
    <cellStyle name="Normal 85 18" xfId="3225"/>
    <cellStyle name="Normal 85 19" xfId="3226"/>
    <cellStyle name="Normal 85 2" xfId="3227"/>
    <cellStyle name="Normal 85 20" xfId="3228"/>
    <cellStyle name="Normal 85 3" xfId="3229"/>
    <cellStyle name="Normal 85 4" xfId="3230"/>
    <cellStyle name="Normal 85 5" xfId="3231"/>
    <cellStyle name="Normal 85 6" xfId="3232"/>
    <cellStyle name="Normal 85 7" xfId="3233"/>
    <cellStyle name="Normal 85 8" xfId="3234"/>
    <cellStyle name="Normal 85 9" xfId="3235"/>
    <cellStyle name="Normal 86 10" xfId="3236"/>
    <cellStyle name="Normal 86 11" xfId="3237"/>
    <cellStyle name="Normal 86 12" xfId="3238"/>
    <cellStyle name="Normal 86 13" xfId="3239"/>
    <cellStyle name="Normal 86 14" xfId="3240"/>
    <cellStyle name="Normal 86 15" xfId="3241"/>
    <cellStyle name="Normal 86 16" xfId="3242"/>
    <cellStyle name="Normal 86 17" xfId="3243"/>
    <cellStyle name="Normal 86 18" xfId="3244"/>
    <cellStyle name="Normal 86 19" xfId="3245"/>
    <cellStyle name="Normal 86 2" xfId="3246"/>
    <cellStyle name="Normal 86 20" xfId="3247"/>
    <cellStyle name="Normal 86 3" xfId="3248"/>
    <cellStyle name="Normal 86 4" xfId="3249"/>
    <cellStyle name="Normal 86 5" xfId="3250"/>
    <cellStyle name="Normal 86 6" xfId="3251"/>
    <cellStyle name="Normal 86 7" xfId="3252"/>
    <cellStyle name="Normal 86 8" xfId="3253"/>
    <cellStyle name="Normal 86 9" xfId="3254"/>
    <cellStyle name="Normal 87 10" xfId="3255"/>
    <cellStyle name="Normal 87 11" xfId="3256"/>
    <cellStyle name="Normal 87 12" xfId="3257"/>
    <cellStyle name="Normal 87 13" xfId="3258"/>
    <cellStyle name="Normal 87 14" xfId="3259"/>
    <cellStyle name="Normal 87 15" xfId="3260"/>
    <cellStyle name="Normal 87 16" xfId="3261"/>
    <cellStyle name="Normal 87 17" xfId="3262"/>
    <cellStyle name="Normal 87 18" xfId="3263"/>
    <cellStyle name="Normal 87 19" xfId="3264"/>
    <cellStyle name="Normal 87 2" xfId="3265"/>
    <cellStyle name="Normal 87 20" xfId="3266"/>
    <cellStyle name="Normal 87 3" xfId="3267"/>
    <cellStyle name="Normal 87 4" xfId="3268"/>
    <cellStyle name="Normal 87 5" xfId="3269"/>
    <cellStyle name="Normal 87 6" xfId="3270"/>
    <cellStyle name="Normal 87 7" xfId="3271"/>
    <cellStyle name="Normal 87 8" xfId="3272"/>
    <cellStyle name="Normal 87 9" xfId="3273"/>
    <cellStyle name="Normal 88 10" xfId="3274"/>
    <cellStyle name="Normal 88 2" xfId="3275"/>
    <cellStyle name="Normal 88 3" xfId="3276"/>
    <cellStyle name="Normal 88 4" xfId="3277"/>
    <cellStyle name="Normal 88 5" xfId="3278"/>
    <cellStyle name="Normal 88 6" xfId="3279"/>
    <cellStyle name="Normal 88 7" xfId="3280"/>
    <cellStyle name="Normal 88 8" xfId="3281"/>
    <cellStyle name="Normal 88 9" xfId="3282"/>
    <cellStyle name="Normal 89 10" xfId="3283"/>
    <cellStyle name="Normal 89 2" xfId="3284"/>
    <cellStyle name="Normal 89 3" xfId="3285"/>
    <cellStyle name="Normal 89 4" xfId="3286"/>
    <cellStyle name="Normal 89 5" xfId="3287"/>
    <cellStyle name="Normal 89 6" xfId="3288"/>
    <cellStyle name="Normal 89 7" xfId="3289"/>
    <cellStyle name="Normal 89 8" xfId="3290"/>
    <cellStyle name="Normal 89 9" xfId="3291"/>
    <cellStyle name="Normal 9 10" xfId="3292"/>
    <cellStyle name="Normal 9 11" xfId="3293"/>
    <cellStyle name="Normal 9 12" xfId="3294"/>
    <cellStyle name="Normal 9 13" xfId="3295"/>
    <cellStyle name="Normal 9 14" xfId="3296"/>
    <cellStyle name="Normal 9 15" xfId="3297"/>
    <cellStyle name="Normal 9 16" xfId="3298"/>
    <cellStyle name="Normal 9 17" xfId="3299"/>
    <cellStyle name="Normal 9 18" xfId="3300"/>
    <cellStyle name="Normal 9 19" xfId="3301"/>
    <cellStyle name="Normal 9 2" xfId="3302"/>
    <cellStyle name="Normal 9 20" xfId="3303"/>
    <cellStyle name="Normal 9 21" xfId="3304"/>
    <cellStyle name="Normal 9 22" xfId="3305"/>
    <cellStyle name="Normal 9 23" xfId="3306"/>
    <cellStyle name="Normal 9 24" xfId="3307"/>
    <cellStyle name="Normal 9 25" xfId="3308"/>
    <cellStyle name="Normal 9 26" xfId="3309"/>
    <cellStyle name="Normal 9 27" xfId="3310"/>
    <cellStyle name="Normal 9 3" xfId="3311"/>
    <cellStyle name="Normal 9 4" xfId="3312"/>
    <cellStyle name="Normal 9 5" xfId="3313"/>
    <cellStyle name="Normal 9 6" xfId="3314"/>
    <cellStyle name="Normal 9 7" xfId="3315"/>
    <cellStyle name="Normal 9 8" xfId="3316"/>
    <cellStyle name="Normal 9 9" xfId="3317"/>
    <cellStyle name="Normal 90 10" xfId="3318"/>
    <cellStyle name="Normal 90 2" xfId="3319"/>
    <cellStyle name="Normal 90 3" xfId="3320"/>
    <cellStyle name="Normal 90 4" xfId="3321"/>
    <cellStyle name="Normal 90 5" xfId="3322"/>
    <cellStyle name="Normal 90 6" xfId="3323"/>
    <cellStyle name="Normal 90 7" xfId="3324"/>
    <cellStyle name="Normal 90 8" xfId="3325"/>
    <cellStyle name="Normal 90 9" xfId="3326"/>
    <cellStyle name="Normal 91 10" xfId="3327"/>
    <cellStyle name="Normal 91 2" xfId="3328"/>
    <cellStyle name="Normal 91 3" xfId="3329"/>
    <cellStyle name="Normal 91 4" xfId="3330"/>
    <cellStyle name="Normal 91 5" xfId="3331"/>
    <cellStyle name="Normal 91 6" xfId="3332"/>
    <cellStyle name="Normal 91 7" xfId="3333"/>
    <cellStyle name="Normal 91 8" xfId="3334"/>
    <cellStyle name="Normal 91 9" xfId="3335"/>
    <cellStyle name="Normal 92 10" xfId="3336"/>
    <cellStyle name="Normal 92 2" xfId="3337"/>
    <cellStyle name="Normal 92 3" xfId="3338"/>
    <cellStyle name="Normal 92 4" xfId="3339"/>
    <cellStyle name="Normal 92 5" xfId="3340"/>
    <cellStyle name="Normal 92 6" xfId="3341"/>
    <cellStyle name="Normal 92 7" xfId="3342"/>
    <cellStyle name="Normal 92 8" xfId="3343"/>
    <cellStyle name="Normal 92 9" xfId="3344"/>
    <cellStyle name="Normal 93 10" xfId="3345"/>
    <cellStyle name="Normal 93 2" xfId="3346"/>
    <cellStyle name="Normal 93 3" xfId="3347"/>
    <cellStyle name="Normal 93 4" xfId="3348"/>
    <cellStyle name="Normal 93 5" xfId="3349"/>
    <cellStyle name="Normal 93 6" xfId="3350"/>
    <cellStyle name="Normal 93 7" xfId="3351"/>
    <cellStyle name="Normal 93 8" xfId="3352"/>
    <cellStyle name="Normal 93 9" xfId="3353"/>
    <cellStyle name="Normal 94 10" xfId="3354"/>
    <cellStyle name="Normal 94 2" xfId="3355"/>
    <cellStyle name="Normal 94 3" xfId="3356"/>
    <cellStyle name="Normal 94 4" xfId="3357"/>
    <cellStyle name="Normal 94 5" xfId="3358"/>
    <cellStyle name="Normal 94 6" xfId="3359"/>
    <cellStyle name="Normal 94 7" xfId="3360"/>
    <cellStyle name="Normal 94 8" xfId="3361"/>
    <cellStyle name="Normal 94 9" xfId="3362"/>
    <cellStyle name="Normal 95 10" xfId="3363"/>
    <cellStyle name="Normal 95 2" xfId="3364"/>
    <cellStyle name="Normal 95 3" xfId="3365"/>
    <cellStyle name="Normal 95 4" xfId="3366"/>
    <cellStyle name="Normal 95 5" xfId="3367"/>
    <cellStyle name="Normal 95 6" xfId="3368"/>
    <cellStyle name="Normal 95 7" xfId="3369"/>
    <cellStyle name="Normal 95 8" xfId="3370"/>
    <cellStyle name="Normal 95 9" xfId="3371"/>
    <cellStyle name="Normal 96 10" xfId="3372"/>
    <cellStyle name="Normal 96 2" xfId="3373"/>
    <cellStyle name="Normal 96 3" xfId="3374"/>
    <cellStyle name="Normal 96 4" xfId="3375"/>
    <cellStyle name="Normal 96 5" xfId="3376"/>
    <cellStyle name="Normal 96 6" xfId="3377"/>
    <cellStyle name="Normal 96 7" xfId="3378"/>
    <cellStyle name="Normal 96 8" xfId="3379"/>
    <cellStyle name="Normal 96 9" xfId="3380"/>
    <cellStyle name="Normal 97 10" xfId="3381"/>
    <cellStyle name="Normal 97 2" xfId="3382"/>
    <cellStyle name="Normal 97 3" xfId="3383"/>
    <cellStyle name="Normal 97 4" xfId="3384"/>
    <cellStyle name="Normal 97 5" xfId="3385"/>
    <cellStyle name="Normal 97 6" xfId="3386"/>
    <cellStyle name="Normal 97 7" xfId="3387"/>
    <cellStyle name="Normal 97 8" xfId="3388"/>
    <cellStyle name="Normal 97 9" xfId="3389"/>
    <cellStyle name="Normal 99 2" xfId="3390"/>
    <cellStyle name="Normal 99 3" xfId="3391"/>
    <cellStyle name="Normal 99 4" xfId="3392"/>
    <cellStyle name="Normal_Combivir Adherence Analysis Plan Study 11" xfId="3393"/>
    <cellStyle name="Normal_Gamma_Mort_Ms_Tables_2" xfId="3394"/>
    <cellStyle name="Normal_IPF_Prev_Ap_Tables_5" xfId="33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twood\AppData\Local\Microsoft\Windows\Temporary%20Internet%20Files\Content.Outlook\K9GO92QU\Square%20Root%20of%20Matrix%20Exampl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</sheetNames>
    <sheetDataSet>
      <sheetData sheetId="0">
        <row r="3">
          <cell r="C3">
            <v>0.4</v>
          </cell>
          <cell r="D3">
            <v>0.22</v>
          </cell>
          <cell r="E3">
            <v>0.18</v>
          </cell>
          <cell r="F3">
            <v>0.1</v>
          </cell>
          <cell r="G3">
            <v>0.06</v>
          </cell>
          <cell r="H3">
            <v>0.04</v>
          </cell>
          <cell r="K3">
            <v>0.63245553203367588</v>
          </cell>
          <cell r="L3">
            <v>0.17770804401357171</v>
          </cell>
          <cell r="M3">
            <v>0.10509042097757423</v>
          </cell>
          <cell r="N3">
            <v>4.7431247044035001E-2</v>
          </cell>
          <cell r="O3">
            <v>2.5097091612633654E-2</v>
          </cell>
          <cell r="P3">
            <v>1.221766431850955E-2</v>
          </cell>
          <cell r="S3">
            <v>0.79527072876705063</v>
          </cell>
          <cell r="T3">
            <v>0.11294317080017022</v>
          </cell>
          <cell r="U3">
            <v>5.465104176282104E-2</v>
          </cell>
          <cell r="V3">
            <v>2.1919438042547739E-2</v>
          </cell>
          <cell r="W3">
            <v>1.0811093701839587E-2</v>
          </cell>
          <cell r="X3">
            <v>4.4045269255707387E-3</v>
          </cell>
        </row>
        <row r="4">
          <cell r="C4">
            <v>0</v>
          </cell>
          <cell r="D4">
            <v>0.36666666666666664</v>
          </cell>
          <cell r="E4">
            <v>0.29999999999999993</v>
          </cell>
          <cell r="F4">
            <v>0.16666666666666666</v>
          </cell>
          <cell r="G4">
            <v>9.9999999999999978E-2</v>
          </cell>
          <cell r="H4">
            <v>6.6666666666666652E-2</v>
          </cell>
          <cell r="K4">
            <v>0</v>
          </cell>
          <cell r="L4">
            <v>0.60553007081949839</v>
          </cell>
          <cell r="M4">
            <v>0.23187916992563884</v>
          </cell>
          <cell r="N4">
            <v>9.3655171961029626E-2</v>
          </cell>
          <cell r="O4">
            <v>4.7431247044034994E-2</v>
          </cell>
          <cell r="P4">
            <v>2.1504340249798186E-2</v>
          </cell>
          <cell r="S4">
            <v>0</v>
          </cell>
          <cell r="T4">
            <v>0.77815812713066124</v>
          </cell>
          <cell r="U4">
            <v>0.14422456104173548</v>
          </cell>
          <cell r="V4">
            <v>4.7788732505161129E-2</v>
          </cell>
          <cell r="W4">
            <v>2.1919438042547736E-2</v>
          </cell>
          <cell r="X4">
            <v>7.9091412798944025E-3</v>
          </cell>
        </row>
        <row r="5">
          <cell r="C5">
            <v>0</v>
          </cell>
          <cell r="D5">
            <v>0</v>
          </cell>
          <cell r="E5">
            <v>0.47368421052631576</v>
          </cell>
          <cell r="F5">
            <v>0.26315789473684215</v>
          </cell>
          <cell r="G5">
            <v>0.15789473684210525</v>
          </cell>
          <cell r="H5">
            <v>0.10526315789473684</v>
          </cell>
          <cell r="K5">
            <v>0</v>
          </cell>
          <cell r="L5">
            <v>0</v>
          </cell>
          <cell r="M5">
            <v>0.68824720161168529</v>
          </cell>
          <cell r="N5">
            <v>0.18859579574862231</v>
          </cell>
          <cell r="O5">
            <v>8.7573076577214526E-2</v>
          </cell>
          <cell r="P5">
            <v>3.55839260624779E-2</v>
          </cell>
          <cell r="S5">
            <v>0</v>
          </cell>
          <cell r="T5">
            <v>0</v>
          </cell>
          <cell r="U5">
            <v>0.82960665475373641</v>
          </cell>
          <cell r="V5">
            <v>0.11289760499978076</v>
          </cell>
          <cell r="W5">
            <v>4.438487797060673E-2</v>
          </cell>
          <cell r="X5">
            <v>1.3110862275876061E-2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0.5</v>
          </cell>
          <cell r="G6">
            <v>0.29999999999999993</v>
          </cell>
          <cell r="H6">
            <v>0.19999999999999996</v>
          </cell>
          <cell r="K6">
            <v>0</v>
          </cell>
          <cell r="L6">
            <v>0</v>
          </cell>
          <cell r="M6">
            <v>0</v>
          </cell>
          <cell r="N6">
            <v>0.70710678118654746</v>
          </cell>
          <cell r="O6">
            <v>0.22395374745861493</v>
          </cell>
          <cell r="P6">
            <v>6.8939471354837481E-2</v>
          </cell>
          <cell r="S6">
            <v>0</v>
          </cell>
          <cell r="T6">
            <v>0</v>
          </cell>
          <cell r="U6">
            <v>0</v>
          </cell>
          <cell r="V6">
            <v>0.84089641525371439</v>
          </cell>
          <cell r="W6">
            <v>0.1368770594599916</v>
          </cell>
          <cell r="X6">
            <v>2.2226525286293809E-2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0.4</v>
          </cell>
          <cell r="H7">
            <v>0.6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0.63245553203367588</v>
          </cell>
          <cell r="P7">
            <v>0.36754446796632412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0.79527072876705063</v>
          </cell>
          <cell r="X7">
            <v>0.20472927123294932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1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1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98"/>
  <sheetViews>
    <sheetView showGridLines="0" view="pageBreakPreview" zoomScale="90" zoomScaleNormal="100" zoomScaleSheetLayoutView="90" workbookViewId="0">
      <selection activeCell="E51" sqref="E51"/>
    </sheetView>
  </sheetViews>
  <sheetFormatPr defaultColWidth="9.140625" defaultRowHeight="12.75" customHeight="1" x14ac:dyDescent="0.2"/>
  <cols>
    <col min="1" max="2" width="2.85546875" style="3" customWidth="1"/>
    <col min="3" max="3" width="2.85546875" style="40" customWidth="1"/>
    <col min="4" max="4" width="2.85546875" style="3" customWidth="1"/>
    <col min="5" max="5" width="41.42578125" style="3" customWidth="1"/>
    <col min="6" max="14" width="16" style="50" customWidth="1"/>
    <col min="15" max="15" width="21" style="54" customWidth="1"/>
    <col min="16" max="31" width="12.85546875" style="3" customWidth="1"/>
    <col min="32" max="34" width="9.140625" style="3"/>
    <col min="35" max="35" width="22.140625" style="3" customWidth="1"/>
    <col min="36" max="16384" width="9.140625" style="3"/>
  </cols>
  <sheetData>
    <row r="1" spans="1:50" ht="6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50" ht="15" customHeight="1" x14ac:dyDescent="0.2">
      <c r="A2" s="185" t="s">
        <v>646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20"/>
    </row>
    <row r="3" spans="1:50" x14ac:dyDescent="0.2">
      <c r="A3" s="186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20"/>
    </row>
    <row r="4" spans="1:50" ht="30" customHeight="1" x14ac:dyDescent="0.3">
      <c r="A4" s="99"/>
      <c r="B4" s="100"/>
      <c r="C4" s="100"/>
      <c r="D4" s="100"/>
      <c r="E4" s="100"/>
      <c r="F4" s="92" t="s">
        <v>0</v>
      </c>
      <c r="G4" s="66" t="s">
        <v>1</v>
      </c>
      <c r="H4" s="66" t="s">
        <v>2</v>
      </c>
      <c r="I4" s="66" t="s">
        <v>3</v>
      </c>
      <c r="J4" s="66" t="s">
        <v>4</v>
      </c>
      <c r="K4" s="65" t="s">
        <v>5</v>
      </c>
      <c r="L4" s="65" t="s">
        <v>6</v>
      </c>
      <c r="M4" s="65" t="s">
        <v>7</v>
      </c>
      <c r="N4" s="107"/>
      <c r="O4" s="108"/>
      <c r="P4" s="184" t="s">
        <v>8</v>
      </c>
      <c r="Q4" s="184"/>
      <c r="R4" s="184" t="s">
        <v>238</v>
      </c>
      <c r="S4" s="184"/>
      <c r="T4" s="184" t="s">
        <v>239</v>
      </c>
      <c r="U4" s="184"/>
      <c r="V4" s="184" t="s">
        <v>3</v>
      </c>
      <c r="W4" s="184"/>
      <c r="X4" s="184" t="s">
        <v>4</v>
      </c>
      <c r="Y4" s="184"/>
      <c r="Z4" s="184" t="s">
        <v>55</v>
      </c>
      <c r="AA4" s="184"/>
      <c r="AB4" s="184" t="s">
        <v>240</v>
      </c>
      <c r="AC4" s="184"/>
      <c r="AD4" s="184" t="s">
        <v>87</v>
      </c>
      <c r="AE4" s="184"/>
    </row>
    <row r="5" spans="1:50" s="99" customFormat="1" ht="13.9" x14ac:dyDescent="0.3">
      <c r="A5" s="12"/>
      <c r="B5" s="105"/>
      <c r="C5" s="105"/>
      <c r="D5" s="105"/>
      <c r="E5" s="105"/>
      <c r="F5" s="14" t="str">
        <f>CONCATENATE("(n = ", FIXED(P5, 0), ")")</f>
        <v>(n = 215,508)</v>
      </c>
      <c r="G5" s="14" t="str">
        <f>CONCATENATE("(n = ", FIXED(R5, 0), ")")</f>
        <v>(n = 85,315)</v>
      </c>
      <c r="H5" s="14" t="str">
        <f>CONCATENATE("(n = ", FIXED(T5, 0), ")")</f>
        <v>(n = 37,296)</v>
      </c>
      <c r="I5" s="14" t="str">
        <f>CONCATENATE("(n = ", FIXED(V5, 0), ")")</f>
        <v>(n = 30,984)</v>
      </c>
      <c r="J5" s="14" t="str">
        <f>CONCATENATE("(n = ", FIXED(X5, 0), ")")</f>
        <v>(n = 15,455)</v>
      </c>
      <c r="K5" s="14" t="str">
        <f>CONCATENATE("(n = ", FIXED(Z5, 0), ")")</f>
        <v>(n = 11,955)</v>
      </c>
      <c r="L5" s="14" t="str">
        <f>CONCATENATE("(n = ", FIXED(AB5, 0), ")")</f>
        <v>(n = 23,145)</v>
      </c>
      <c r="M5" s="14" t="str">
        <f>CONCATENATE("(n = ", FIXED(AD5, 0), ")")</f>
        <v>(n = 11,358)</v>
      </c>
      <c r="N5" s="92"/>
      <c r="O5" s="163"/>
      <c r="P5" s="164">
        <f>+AJ7</f>
        <v>215508</v>
      </c>
      <c r="Q5" s="165"/>
      <c r="R5" s="164">
        <f>+AL7</f>
        <v>85315</v>
      </c>
      <c r="S5" s="165"/>
      <c r="T5" s="164">
        <f>+AN7</f>
        <v>37296</v>
      </c>
      <c r="U5" s="165"/>
      <c r="V5" s="164">
        <f>+AP7</f>
        <v>30984</v>
      </c>
      <c r="W5" s="165"/>
      <c r="X5" s="164">
        <f>+AR7</f>
        <v>15455</v>
      </c>
      <c r="Y5" s="165"/>
      <c r="Z5" s="164">
        <f>+AT7</f>
        <v>11955</v>
      </c>
      <c r="AA5" s="165"/>
      <c r="AB5" s="164">
        <f>+AV7</f>
        <v>23145</v>
      </c>
      <c r="AC5" s="165"/>
      <c r="AD5" s="164">
        <f>+AX7</f>
        <v>11358</v>
      </c>
      <c r="AE5" s="165"/>
      <c r="AI5" s="99" t="s">
        <v>200</v>
      </c>
      <c r="AJ5" s="99">
        <v>57.269952856000003</v>
      </c>
      <c r="AL5" s="99">
        <v>53.683185840999997</v>
      </c>
      <c r="AN5" s="99">
        <v>57.597034534999999</v>
      </c>
      <c r="AP5" s="99">
        <v>63.137683965999997</v>
      </c>
      <c r="AR5" s="99">
        <v>60.041345843000002</v>
      </c>
      <c r="AT5" s="99">
        <v>61.658134672000003</v>
      </c>
      <c r="AV5" s="99">
        <v>58.083300929000004</v>
      </c>
      <c r="AX5" s="99">
        <v>57.083553443</v>
      </c>
    </row>
    <row r="6" spans="1:50" ht="13.9" x14ac:dyDescent="0.3">
      <c r="A6" s="5" t="s">
        <v>16</v>
      </c>
      <c r="B6" s="20"/>
      <c r="C6" s="20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5" t="s">
        <v>16</v>
      </c>
      <c r="P6" s="115"/>
      <c r="Q6" s="166"/>
      <c r="R6" s="115"/>
      <c r="S6" s="166"/>
      <c r="T6" s="115"/>
      <c r="U6" s="166"/>
      <c r="V6" s="115"/>
      <c r="W6" s="166"/>
      <c r="X6" s="115"/>
      <c r="Y6" s="166"/>
      <c r="Z6" s="115"/>
      <c r="AA6" s="166"/>
      <c r="AB6" s="115"/>
      <c r="AC6" s="166"/>
      <c r="AD6" s="115"/>
      <c r="AE6" s="166"/>
      <c r="AI6" s="3" t="s">
        <v>201</v>
      </c>
      <c r="AJ6" s="3">
        <v>11.288263411999999</v>
      </c>
      <c r="AL6" s="3">
        <v>9.9708296619999999</v>
      </c>
      <c r="AN6" s="3">
        <v>10.873175742000001</v>
      </c>
      <c r="AP6" s="3">
        <v>9.4314279379000006</v>
      </c>
      <c r="AR6" s="3">
        <v>13.333485725999999</v>
      </c>
      <c r="AT6" s="3">
        <v>10.394541577</v>
      </c>
      <c r="AV6" s="3">
        <v>12.52673497</v>
      </c>
      <c r="AX6" s="3">
        <v>11.907518762</v>
      </c>
    </row>
    <row r="7" spans="1:50" ht="13.9" x14ac:dyDescent="0.3">
      <c r="B7" s="36" t="s">
        <v>17</v>
      </c>
      <c r="C7" s="45"/>
      <c r="D7" s="46"/>
      <c r="E7" s="46"/>
      <c r="F7" s="34" t="str">
        <f>CONCATENATE(FIXED(P7, 1), " (", FIXED(Q7, 1), ")")</f>
        <v>57.3 (11.3)</v>
      </c>
      <c r="G7" s="34" t="str">
        <f>CONCATENATE(FIXED(R7, 1), " (", FIXED(S7, 1), ")")</f>
        <v>53.7 (11.3)</v>
      </c>
      <c r="H7" s="34" t="str">
        <f>CONCATENATE(FIXED(T7, 1), " (", FIXED(U7, 1), ")")</f>
        <v>57.6 (10.9)</v>
      </c>
      <c r="I7" s="34" t="str">
        <f>CONCATENATE(FIXED(V7, 1), " (", FIXED(W7, 1), ")")</f>
        <v>63.1 (9.4)</v>
      </c>
      <c r="J7" s="167" t="str">
        <f>CONCATENATE(FIXED(X7, 1), " (", FIXED(Y7, 1), ")")</f>
        <v>60.0 (13.3)</v>
      </c>
      <c r="K7" s="167" t="str">
        <f>CONCATENATE(FIXED(Z7, 1), " (", FIXED(AA7, 1), ")")</f>
        <v>61.7 (10.4)</v>
      </c>
      <c r="L7" s="167" t="str">
        <f>CONCATENATE(FIXED(AB7, 1), " (", FIXED(AC7, 1), ")")</f>
        <v>58.1 (12.5)</v>
      </c>
      <c r="M7" s="167" t="str">
        <f>CONCATENATE(FIXED(AD7, 1), " (", FIXED(AE7, 1), ")")</f>
        <v>57.1 (11.9)</v>
      </c>
      <c r="N7" s="28"/>
      <c r="O7" s="25" t="s">
        <v>17</v>
      </c>
      <c r="P7" s="124">
        <f>+AJ5</f>
        <v>57.269952856000003</v>
      </c>
      <c r="Q7" s="168">
        <f>+AJ6</f>
        <v>11.288263411999999</v>
      </c>
      <c r="R7" s="124">
        <f>+AL5</f>
        <v>53.683185840999997</v>
      </c>
      <c r="S7" s="168">
        <v>11.272996991325501</v>
      </c>
      <c r="T7" s="124">
        <f>+AN5</f>
        <v>57.597034534999999</v>
      </c>
      <c r="U7" s="168">
        <f>+AN6</f>
        <v>10.873175742000001</v>
      </c>
      <c r="V7" s="124">
        <f>+AP5</f>
        <v>63.137683965999997</v>
      </c>
      <c r="W7" s="168">
        <f>+AP6</f>
        <v>9.4314279379000006</v>
      </c>
      <c r="X7" s="124">
        <f>+AR5</f>
        <v>60.041345843000002</v>
      </c>
      <c r="Y7" s="168">
        <f>+AR6</f>
        <v>13.333485725999999</v>
      </c>
      <c r="Z7" s="124">
        <f>+AT5</f>
        <v>61.658134672000003</v>
      </c>
      <c r="AA7" s="168">
        <f>+AT6</f>
        <v>10.394541577</v>
      </c>
      <c r="AB7" s="124">
        <f>+AV5</f>
        <v>58.083300929000004</v>
      </c>
      <c r="AC7" s="168">
        <f>+AV6</f>
        <v>12.52673497</v>
      </c>
      <c r="AD7" s="124">
        <f>+AX5</f>
        <v>57.083553443</v>
      </c>
      <c r="AE7" s="168">
        <f>+AX6</f>
        <v>11.907518762</v>
      </c>
      <c r="AI7" s="3" t="s">
        <v>202</v>
      </c>
      <c r="AJ7" s="3">
        <v>215508</v>
      </c>
      <c r="AL7" s="3">
        <v>85315</v>
      </c>
      <c r="AN7" s="3">
        <v>37296</v>
      </c>
      <c r="AP7" s="3">
        <v>30984</v>
      </c>
      <c r="AR7" s="3">
        <v>15455</v>
      </c>
      <c r="AT7" s="3">
        <v>11955</v>
      </c>
      <c r="AV7" s="3">
        <v>23145</v>
      </c>
      <c r="AX7" s="3">
        <v>11358</v>
      </c>
    </row>
    <row r="8" spans="1:50" ht="13.9" x14ac:dyDescent="0.3">
      <c r="B8" s="169" t="s">
        <v>18</v>
      </c>
      <c r="C8" s="170"/>
      <c r="D8" s="171"/>
      <c r="E8" s="171"/>
      <c r="F8" s="172" t="str">
        <f>FIXED(P8, 1)</f>
        <v>69.5</v>
      </c>
      <c r="G8" s="172" t="str">
        <f>FIXED(R8, 1)</f>
        <v>100.0</v>
      </c>
      <c r="H8" s="172" t="str">
        <f>FIXED(T8, 1)</f>
        <v>46.2</v>
      </c>
      <c r="I8" s="172" t="str">
        <f>FIXED(V8, 1)</f>
        <v>47.2</v>
      </c>
      <c r="J8" s="173" t="str">
        <f>FIXED(X8, 1)</f>
        <v>42.3</v>
      </c>
      <c r="K8" s="173" t="str">
        <f>FIXED(Z8, 1)</f>
        <v>35.9</v>
      </c>
      <c r="L8" s="173" t="str">
        <f>FIXED(AB8, 1)</f>
        <v>83.0</v>
      </c>
      <c r="M8" s="173" t="str">
        <f>FIXED(AD8, 1)</f>
        <v>22.1</v>
      </c>
      <c r="N8" s="172"/>
      <c r="O8" s="174" t="s">
        <v>18</v>
      </c>
      <c r="P8" s="181">
        <f>+AJ8/AJ7*100</f>
        <v>69.476307144050338</v>
      </c>
      <c r="Q8" s="166"/>
      <c r="R8" s="181">
        <f>+AL8/AL7*100</f>
        <v>100</v>
      </c>
      <c r="S8" s="166"/>
      <c r="T8" s="181">
        <f>+AN8/AN7*100</f>
        <v>46.238202488202489</v>
      </c>
      <c r="U8" s="166"/>
      <c r="V8" s="181">
        <f>+AP8/AP7*100</f>
        <v>47.234056287115934</v>
      </c>
      <c r="W8" s="166"/>
      <c r="X8" s="181">
        <f>+AR8/AR7*100</f>
        <v>42.264639275315432</v>
      </c>
      <c r="Y8" s="166"/>
      <c r="Z8" s="181">
        <f>+AT8/AT7*100</f>
        <v>35.851108322877458</v>
      </c>
      <c r="AA8" s="166"/>
      <c r="AB8" s="181">
        <f>+AV8/AV7*100</f>
        <v>82.981205443940382</v>
      </c>
      <c r="AC8" s="166"/>
      <c r="AD8" s="181">
        <f>+AX8/AX7*100</f>
        <v>22.081352350765979</v>
      </c>
      <c r="AE8" s="166"/>
      <c r="AI8" s="3" t="s">
        <v>203</v>
      </c>
      <c r="AJ8" s="3">
        <v>149727</v>
      </c>
      <c r="AL8" s="3">
        <v>85315</v>
      </c>
      <c r="AN8" s="3">
        <v>17245</v>
      </c>
      <c r="AP8" s="3">
        <v>14635</v>
      </c>
      <c r="AR8" s="3">
        <v>6532</v>
      </c>
      <c r="AT8" s="3">
        <v>4286</v>
      </c>
      <c r="AV8" s="3">
        <v>19206</v>
      </c>
      <c r="AX8" s="3">
        <v>2508</v>
      </c>
    </row>
    <row r="9" spans="1:50" ht="13.9" x14ac:dyDescent="0.3">
      <c r="B9" s="45" t="s">
        <v>19</v>
      </c>
      <c r="C9" s="45"/>
      <c r="D9" s="46"/>
      <c r="E9" s="46"/>
      <c r="F9" s="28"/>
      <c r="G9" s="28"/>
      <c r="H9" s="28"/>
      <c r="I9" s="28"/>
      <c r="J9" s="143"/>
      <c r="K9" s="143"/>
      <c r="L9" s="143"/>
      <c r="M9" s="143"/>
      <c r="N9" s="28"/>
      <c r="O9" s="29" t="s">
        <v>19</v>
      </c>
      <c r="P9" s="182"/>
      <c r="Q9" s="166"/>
      <c r="R9" s="182"/>
      <c r="S9" s="166"/>
      <c r="T9" s="182"/>
      <c r="U9" s="166"/>
      <c r="V9" s="182"/>
      <c r="W9" s="166"/>
      <c r="X9" s="182"/>
      <c r="Y9" s="166"/>
      <c r="Z9" s="182"/>
      <c r="AA9" s="166"/>
      <c r="AB9" s="182"/>
      <c r="AC9" s="166"/>
      <c r="AD9" s="182"/>
      <c r="AE9" s="166"/>
      <c r="AI9" s="3" t="s">
        <v>204</v>
      </c>
      <c r="AJ9" s="3">
        <v>215508</v>
      </c>
      <c r="AL9" s="3">
        <v>85315</v>
      </c>
      <c r="AN9" s="3">
        <v>37296</v>
      </c>
      <c r="AP9" s="3">
        <v>30984</v>
      </c>
      <c r="AR9" s="3">
        <v>15455</v>
      </c>
      <c r="AT9" s="3">
        <v>11955</v>
      </c>
      <c r="AV9" s="3">
        <v>23145</v>
      </c>
      <c r="AX9" s="3">
        <v>11358</v>
      </c>
    </row>
    <row r="10" spans="1:50" ht="13.9" x14ac:dyDescent="0.3">
      <c r="B10" s="45"/>
      <c r="C10" s="36" t="s">
        <v>20</v>
      </c>
      <c r="D10" s="36"/>
      <c r="E10" s="36"/>
      <c r="F10" s="28" t="str">
        <f t="shared" ref="F10:F19" si="0">FIXED(P10, 1)</f>
        <v>16.4</v>
      </c>
      <c r="G10" s="28" t="str">
        <f t="shared" ref="G10:G19" si="1">FIXED(R10, 1)</f>
        <v>7.1</v>
      </c>
      <c r="H10" s="28" t="str">
        <f t="shared" ref="H10:H19" si="2">FIXED(T10, 1)</f>
        <v>18.2</v>
      </c>
      <c r="I10" s="28" t="str">
        <f t="shared" ref="I10:I19" si="3">FIXED(V10, 1)</f>
        <v>33.9</v>
      </c>
      <c r="J10" s="143" t="str">
        <f t="shared" ref="J10:J19" si="4">FIXED(X10, 1)</f>
        <v>21.2</v>
      </c>
      <c r="K10" s="143" t="str">
        <f t="shared" ref="K10:K19" si="5">FIXED(Z10, 1)</f>
        <v>25.4</v>
      </c>
      <c r="L10" s="143" t="str">
        <f t="shared" ref="L10:L19" si="6">FIXED(AB10, 1)</f>
        <v>15.3</v>
      </c>
      <c r="M10" s="143" t="str">
        <f t="shared" ref="M10:M19" si="7">FIXED(AD10, 1)</f>
        <v>19.8</v>
      </c>
      <c r="N10" s="28"/>
      <c r="O10" s="25" t="s">
        <v>20</v>
      </c>
      <c r="P10" s="181">
        <f t="shared" ref="P10:P19" si="8">+AJ10/P$5*100</f>
        <v>16.448113295098093</v>
      </c>
      <c r="Q10" s="166"/>
      <c r="R10" s="181">
        <f t="shared" ref="R10:R19" si="9">+AL10/R$5*100</f>
        <v>7.0960557932368289</v>
      </c>
      <c r="S10" s="166"/>
      <c r="T10" s="181">
        <f t="shared" ref="T10:T19" si="10">+AN10/T$5*100</f>
        <v>18.224474474474476</v>
      </c>
      <c r="U10" s="166"/>
      <c r="V10" s="181">
        <f t="shared" ref="V10:V19" si="11">+AP10/V$5*100</f>
        <v>33.888458559256392</v>
      </c>
      <c r="W10" s="166"/>
      <c r="X10" s="181">
        <f t="shared" ref="X10:X19" si="12">+AR10/X$5*100</f>
        <v>21.171142025234552</v>
      </c>
      <c r="Y10" s="166"/>
      <c r="Z10" s="181">
        <f t="shared" ref="Z10:Z19" si="13">+AT10/Z$5*100</f>
        <v>25.437055625261394</v>
      </c>
      <c r="AA10" s="166"/>
      <c r="AB10" s="181">
        <f t="shared" ref="AB10:AB19" si="14">+AV10/AB$5*100</f>
        <v>15.260315402894795</v>
      </c>
      <c r="AC10" s="166"/>
      <c r="AD10" s="181">
        <f t="shared" ref="AD10:AD19" si="15">+AX10/AD$5*100</f>
        <v>19.818630040500089</v>
      </c>
      <c r="AE10" s="166"/>
      <c r="AI10" s="3" t="s">
        <v>205</v>
      </c>
      <c r="AJ10" s="3">
        <v>35447</v>
      </c>
      <c r="AL10" s="3">
        <v>6054</v>
      </c>
      <c r="AN10" s="3">
        <v>6797</v>
      </c>
      <c r="AP10" s="3">
        <v>10500</v>
      </c>
      <c r="AR10" s="3">
        <v>3272</v>
      </c>
      <c r="AT10" s="3">
        <v>3041</v>
      </c>
      <c r="AV10" s="3">
        <v>3532</v>
      </c>
      <c r="AX10" s="3">
        <v>2251</v>
      </c>
    </row>
    <row r="11" spans="1:50" ht="13.9" x14ac:dyDescent="0.3">
      <c r="B11" s="45"/>
      <c r="C11" s="36"/>
      <c r="D11" s="36" t="s">
        <v>21</v>
      </c>
      <c r="E11" s="36"/>
      <c r="F11" s="28" t="str">
        <f t="shared" si="0"/>
        <v>8.1</v>
      </c>
      <c r="G11" s="28" t="str">
        <f t="shared" si="1"/>
        <v>3.7</v>
      </c>
      <c r="H11" s="28" t="str">
        <f t="shared" si="2"/>
        <v>9.8</v>
      </c>
      <c r="I11" s="28" t="str">
        <f t="shared" si="3"/>
        <v>14.8</v>
      </c>
      <c r="J11" s="143" t="str">
        <f t="shared" si="4"/>
        <v>10.7</v>
      </c>
      <c r="K11" s="143" t="str">
        <f t="shared" si="5"/>
        <v>12.7</v>
      </c>
      <c r="L11" s="143" t="str">
        <f t="shared" si="6"/>
        <v>8.4</v>
      </c>
      <c r="M11" s="143" t="str">
        <f t="shared" si="7"/>
        <v>8.6</v>
      </c>
      <c r="N11" s="28"/>
      <c r="O11" s="36" t="s">
        <v>21</v>
      </c>
      <c r="P11" s="181">
        <f t="shared" si="8"/>
        <v>8.1273084989884357</v>
      </c>
      <c r="Q11" s="166"/>
      <c r="R11" s="181">
        <f t="shared" si="9"/>
        <v>3.7261911738850144</v>
      </c>
      <c r="S11" s="166"/>
      <c r="T11" s="181">
        <f t="shared" si="10"/>
        <v>9.8241098241098239</v>
      </c>
      <c r="U11" s="166"/>
      <c r="V11" s="181">
        <f t="shared" si="11"/>
        <v>14.846372321198038</v>
      </c>
      <c r="W11" s="166"/>
      <c r="X11" s="181">
        <f t="shared" si="12"/>
        <v>10.656745389841475</v>
      </c>
      <c r="Y11" s="166"/>
      <c r="Z11" s="181">
        <f t="shared" si="13"/>
        <v>12.664157256378083</v>
      </c>
      <c r="AA11" s="166"/>
      <c r="AB11" s="181">
        <f t="shared" si="14"/>
        <v>8.3646575934327068</v>
      </c>
      <c r="AC11" s="166"/>
      <c r="AD11" s="181">
        <f t="shared" si="15"/>
        <v>8.5842577918647649</v>
      </c>
      <c r="AE11" s="166"/>
      <c r="AI11" s="3" t="s">
        <v>206</v>
      </c>
      <c r="AJ11" s="3">
        <v>17515</v>
      </c>
      <c r="AL11" s="3">
        <v>3179</v>
      </c>
      <c r="AN11" s="3">
        <v>3664</v>
      </c>
      <c r="AP11" s="3">
        <v>4600</v>
      </c>
      <c r="AR11" s="3">
        <v>1647</v>
      </c>
      <c r="AT11" s="3">
        <v>1514</v>
      </c>
      <c r="AV11" s="3">
        <v>1936</v>
      </c>
      <c r="AX11" s="3">
        <v>975</v>
      </c>
    </row>
    <row r="12" spans="1:50" ht="13.9" x14ac:dyDescent="0.3">
      <c r="B12" s="45"/>
      <c r="C12" s="175"/>
      <c r="D12" s="36" t="s">
        <v>22</v>
      </c>
      <c r="E12" s="36"/>
      <c r="F12" s="28" t="str">
        <f t="shared" si="0"/>
        <v>3.0</v>
      </c>
      <c r="G12" s="28" t="str">
        <f t="shared" si="1"/>
        <v>1.1</v>
      </c>
      <c r="H12" s="28" t="str">
        <f t="shared" si="2"/>
        <v>2.4</v>
      </c>
      <c r="I12" s="28" t="str">
        <f t="shared" si="3"/>
        <v>8.4</v>
      </c>
      <c r="J12" s="143" t="str">
        <f t="shared" si="4"/>
        <v>3.3</v>
      </c>
      <c r="K12" s="143" t="str">
        <f t="shared" si="5"/>
        <v>3.8</v>
      </c>
      <c r="L12" s="143" t="str">
        <f t="shared" si="6"/>
        <v>2.4</v>
      </c>
      <c r="M12" s="143" t="str">
        <f t="shared" si="7"/>
        <v>4.6</v>
      </c>
      <c r="N12" s="28"/>
      <c r="O12" s="36" t="s">
        <v>22</v>
      </c>
      <c r="P12" s="181">
        <f t="shared" si="8"/>
        <v>2.9855040184123096</v>
      </c>
      <c r="Q12" s="166"/>
      <c r="R12" s="181">
        <f t="shared" si="9"/>
        <v>1.0783566781925804</v>
      </c>
      <c r="S12" s="166"/>
      <c r="T12" s="181">
        <f t="shared" si="10"/>
        <v>2.3889961389961392</v>
      </c>
      <c r="U12" s="166"/>
      <c r="V12" s="181">
        <f t="shared" si="11"/>
        <v>8.3688355280144595</v>
      </c>
      <c r="W12" s="166"/>
      <c r="X12" s="181">
        <f t="shared" si="12"/>
        <v>3.3451957295373669</v>
      </c>
      <c r="Y12" s="166"/>
      <c r="Z12" s="181">
        <f t="shared" si="13"/>
        <v>3.7641154328732744</v>
      </c>
      <c r="AA12" s="166"/>
      <c r="AB12" s="181">
        <f t="shared" si="14"/>
        <v>2.3547202419529056</v>
      </c>
      <c r="AC12" s="166"/>
      <c r="AD12" s="181">
        <f t="shared" si="15"/>
        <v>4.5606620883958442</v>
      </c>
      <c r="AE12" s="166"/>
      <c r="AI12" s="3" t="s">
        <v>207</v>
      </c>
      <c r="AJ12" s="3">
        <v>6434</v>
      </c>
      <c r="AL12" s="3">
        <v>920</v>
      </c>
      <c r="AN12" s="3">
        <v>891</v>
      </c>
      <c r="AP12" s="3">
        <v>2593</v>
      </c>
      <c r="AR12" s="3">
        <v>517</v>
      </c>
      <c r="AT12" s="3">
        <v>450</v>
      </c>
      <c r="AV12" s="3">
        <v>545</v>
      </c>
      <c r="AX12" s="3">
        <v>518</v>
      </c>
    </row>
    <row r="13" spans="1:50" ht="13.9" x14ac:dyDescent="0.3">
      <c r="B13" s="45"/>
      <c r="C13" s="36"/>
      <c r="D13" s="36" t="s">
        <v>23</v>
      </c>
      <c r="E13" s="36"/>
      <c r="F13" s="28" t="str">
        <f t="shared" si="0"/>
        <v>8.4</v>
      </c>
      <c r="G13" s="28" t="str">
        <f t="shared" si="1"/>
        <v>2.7</v>
      </c>
      <c r="H13" s="28" t="str">
        <f t="shared" si="2"/>
        <v>9.3</v>
      </c>
      <c r="I13" s="28" t="str">
        <f t="shared" si="3"/>
        <v>19.5</v>
      </c>
      <c r="J13" s="143" t="str">
        <f t="shared" si="4"/>
        <v>11.2</v>
      </c>
      <c r="K13" s="143" t="str">
        <f t="shared" si="5"/>
        <v>15.0</v>
      </c>
      <c r="L13" s="143" t="str">
        <f t="shared" si="6"/>
        <v>6.7</v>
      </c>
      <c r="M13" s="143" t="str">
        <f t="shared" si="7"/>
        <v>10.5</v>
      </c>
      <c r="N13" s="28"/>
      <c r="O13" s="36" t="s">
        <v>23</v>
      </c>
      <c r="P13" s="181">
        <f t="shared" si="8"/>
        <v>8.4015442582177933</v>
      </c>
      <c r="Q13" s="166"/>
      <c r="R13" s="181">
        <f t="shared" si="9"/>
        <v>2.748637402566958</v>
      </c>
      <c r="S13" s="166"/>
      <c r="T13" s="181">
        <f t="shared" si="10"/>
        <v>9.2637280137280129</v>
      </c>
      <c r="U13" s="166"/>
      <c r="V13" s="181">
        <f t="shared" si="11"/>
        <v>19.484249935450553</v>
      </c>
      <c r="W13" s="166"/>
      <c r="X13" s="181">
        <f t="shared" si="12"/>
        <v>11.239081203494015</v>
      </c>
      <c r="Y13" s="166"/>
      <c r="Z13" s="181">
        <f t="shared" si="13"/>
        <v>14.981179422835634</v>
      </c>
      <c r="AA13" s="166"/>
      <c r="AB13" s="181">
        <f t="shared" si="14"/>
        <v>6.7098725426658028</v>
      </c>
      <c r="AC13" s="166"/>
      <c r="AD13" s="181">
        <f t="shared" si="15"/>
        <v>10.45958795562599</v>
      </c>
      <c r="AE13" s="166"/>
      <c r="AI13" s="3" t="s">
        <v>208</v>
      </c>
      <c r="AJ13" s="3">
        <v>18106</v>
      </c>
      <c r="AL13" s="3">
        <v>2345</v>
      </c>
      <c r="AN13" s="3">
        <v>3455</v>
      </c>
      <c r="AP13" s="3">
        <v>6037</v>
      </c>
      <c r="AR13" s="3">
        <v>1737</v>
      </c>
      <c r="AT13" s="3">
        <v>1791</v>
      </c>
      <c r="AV13" s="3">
        <v>1553</v>
      </c>
      <c r="AX13" s="3">
        <v>1188</v>
      </c>
    </row>
    <row r="14" spans="1:50" ht="13.9" x14ac:dyDescent="0.3">
      <c r="B14" s="45"/>
      <c r="C14" s="175"/>
      <c r="D14" s="36" t="s">
        <v>24</v>
      </c>
      <c r="E14" s="36"/>
      <c r="F14" s="28" t="str">
        <f t="shared" si="0"/>
        <v>2.6</v>
      </c>
      <c r="G14" s="28" t="str">
        <f t="shared" si="1"/>
        <v>0.9</v>
      </c>
      <c r="H14" s="28" t="str">
        <f t="shared" si="2"/>
        <v>2.9</v>
      </c>
      <c r="I14" s="28" t="str">
        <f t="shared" si="3"/>
        <v>5.6</v>
      </c>
      <c r="J14" s="143" t="str">
        <f t="shared" si="4"/>
        <v>3.9</v>
      </c>
      <c r="K14" s="143" t="str">
        <f t="shared" si="5"/>
        <v>4.0</v>
      </c>
      <c r="L14" s="143" t="str">
        <f t="shared" si="6"/>
        <v>2.6</v>
      </c>
      <c r="M14" s="143" t="str">
        <f t="shared" si="7"/>
        <v>2.8</v>
      </c>
      <c r="N14" s="28"/>
      <c r="O14" s="36" t="s">
        <v>24</v>
      </c>
      <c r="P14" s="181">
        <f t="shared" si="8"/>
        <v>2.5669580711620914</v>
      </c>
      <c r="Q14" s="166"/>
      <c r="R14" s="181">
        <f t="shared" si="9"/>
        <v>0.85565258160933011</v>
      </c>
      <c r="S14" s="166"/>
      <c r="T14" s="181">
        <f t="shared" si="10"/>
        <v>2.8743028743028742</v>
      </c>
      <c r="U14" s="166"/>
      <c r="V14" s="181">
        <f t="shared" si="11"/>
        <v>5.5544797314743093</v>
      </c>
      <c r="W14" s="166"/>
      <c r="X14" s="181">
        <f t="shared" si="12"/>
        <v>3.908120349401488</v>
      </c>
      <c r="Y14" s="166"/>
      <c r="Z14" s="181">
        <f t="shared" si="13"/>
        <v>4.0485152655792556</v>
      </c>
      <c r="AA14" s="166"/>
      <c r="AB14" s="181">
        <f t="shared" si="14"/>
        <v>2.6225966731475481</v>
      </c>
      <c r="AC14" s="166"/>
      <c r="AD14" s="181">
        <f t="shared" si="15"/>
        <v>2.764571227328755</v>
      </c>
      <c r="AE14" s="166"/>
      <c r="AI14" s="3" t="s">
        <v>209</v>
      </c>
      <c r="AJ14" s="3">
        <v>5532</v>
      </c>
      <c r="AL14" s="3">
        <v>730</v>
      </c>
      <c r="AN14" s="3">
        <v>1072</v>
      </c>
      <c r="AP14" s="3">
        <v>1721</v>
      </c>
      <c r="AR14" s="3">
        <v>604</v>
      </c>
      <c r="AT14" s="3">
        <v>484</v>
      </c>
      <c r="AV14" s="3">
        <v>607</v>
      </c>
      <c r="AX14" s="3">
        <v>314</v>
      </c>
    </row>
    <row r="15" spans="1:50" ht="13.9" x14ac:dyDescent="0.3">
      <c r="B15" s="45"/>
      <c r="C15" s="45" t="s">
        <v>25</v>
      </c>
      <c r="D15" s="45"/>
      <c r="E15" s="45"/>
      <c r="F15" s="28" t="str">
        <f t="shared" si="0"/>
        <v>14.7</v>
      </c>
      <c r="G15" s="28" t="str">
        <f t="shared" si="1"/>
        <v>10.3</v>
      </c>
      <c r="H15" s="28" t="str">
        <f t="shared" si="2"/>
        <v>16.7</v>
      </c>
      <c r="I15" s="28" t="str">
        <f t="shared" si="3"/>
        <v>17.9</v>
      </c>
      <c r="J15" s="143" t="str">
        <f t="shared" si="4"/>
        <v>17.1</v>
      </c>
      <c r="K15" s="143" t="str">
        <f t="shared" si="5"/>
        <v>26.3</v>
      </c>
      <c r="L15" s="143" t="str">
        <f t="shared" si="6"/>
        <v>16.4</v>
      </c>
      <c r="M15" s="143" t="str">
        <f t="shared" si="7"/>
        <v>14.0</v>
      </c>
      <c r="N15" s="28"/>
      <c r="O15" s="29" t="s">
        <v>25</v>
      </c>
      <c r="P15" s="181">
        <f t="shared" si="8"/>
        <v>14.719175158230785</v>
      </c>
      <c r="Q15" s="166"/>
      <c r="R15" s="181">
        <f t="shared" si="9"/>
        <v>10.28189650120143</v>
      </c>
      <c r="S15" s="166"/>
      <c r="T15" s="181">
        <f t="shared" si="10"/>
        <v>16.677391677391679</v>
      </c>
      <c r="U15" s="166"/>
      <c r="V15" s="181">
        <f t="shared" si="11"/>
        <v>17.935063258455976</v>
      </c>
      <c r="W15" s="166"/>
      <c r="X15" s="181">
        <f t="shared" si="12"/>
        <v>17.133613717243609</v>
      </c>
      <c r="Y15" s="166"/>
      <c r="Z15" s="181">
        <f t="shared" si="13"/>
        <v>26.281890422417398</v>
      </c>
      <c r="AA15" s="166"/>
      <c r="AB15" s="181">
        <f t="shared" si="14"/>
        <v>16.366385828472669</v>
      </c>
      <c r="AC15" s="166"/>
      <c r="AD15" s="181">
        <f t="shared" si="15"/>
        <v>14.034160943828139</v>
      </c>
      <c r="AE15" s="166"/>
      <c r="AI15" s="3" t="s">
        <v>210</v>
      </c>
      <c r="AJ15" s="3">
        <v>31721</v>
      </c>
      <c r="AL15" s="3">
        <v>8772</v>
      </c>
      <c r="AN15" s="3">
        <v>6220</v>
      </c>
      <c r="AP15" s="3">
        <v>5557</v>
      </c>
      <c r="AR15" s="3">
        <v>2648</v>
      </c>
      <c r="AT15" s="3">
        <v>3142</v>
      </c>
      <c r="AV15" s="3">
        <v>3788</v>
      </c>
      <c r="AX15" s="3">
        <v>1594</v>
      </c>
    </row>
    <row r="16" spans="1:50" ht="13.9" x14ac:dyDescent="0.3">
      <c r="B16" s="45"/>
      <c r="C16" s="45" t="s">
        <v>26</v>
      </c>
      <c r="D16" s="45"/>
      <c r="E16" s="45"/>
      <c r="F16" s="28" t="str">
        <f t="shared" si="0"/>
        <v>7.7</v>
      </c>
      <c r="G16" s="28" t="str">
        <f t="shared" si="1"/>
        <v>3.4</v>
      </c>
      <c r="H16" s="28" t="str">
        <f t="shared" si="2"/>
        <v>15.7</v>
      </c>
      <c r="I16" s="28" t="str">
        <f t="shared" si="3"/>
        <v>8.6</v>
      </c>
      <c r="J16" s="143" t="str">
        <f t="shared" si="4"/>
        <v>6.2</v>
      </c>
      <c r="K16" s="143" t="str">
        <f t="shared" si="5"/>
        <v>16.9</v>
      </c>
      <c r="L16" s="143" t="str">
        <f t="shared" si="6"/>
        <v>6.7</v>
      </c>
      <c r="M16" s="143" t="str">
        <f t="shared" si="7"/>
        <v>5.3</v>
      </c>
      <c r="N16" s="28"/>
      <c r="O16" s="29" t="s">
        <v>26</v>
      </c>
      <c r="P16" s="181">
        <f t="shared" si="8"/>
        <v>7.6683928206841516</v>
      </c>
      <c r="Q16" s="166"/>
      <c r="R16" s="181">
        <f t="shared" si="9"/>
        <v>3.3733809998241813</v>
      </c>
      <c r="S16" s="166"/>
      <c r="T16" s="181">
        <f t="shared" si="10"/>
        <v>15.70945945945946</v>
      </c>
      <c r="U16" s="166"/>
      <c r="V16" s="181">
        <f t="shared" si="11"/>
        <v>8.5979860573199076</v>
      </c>
      <c r="W16" s="166"/>
      <c r="X16" s="181">
        <f t="shared" si="12"/>
        <v>6.1792300226463928</v>
      </c>
      <c r="Y16" s="166"/>
      <c r="Z16" s="181">
        <f t="shared" si="13"/>
        <v>16.879966541196154</v>
      </c>
      <c r="AA16" s="166"/>
      <c r="AB16" s="181">
        <f t="shared" si="14"/>
        <v>6.7055519550658884</v>
      </c>
      <c r="AC16" s="166"/>
      <c r="AD16" s="181">
        <f t="shared" si="15"/>
        <v>5.2826201796090864</v>
      </c>
      <c r="AE16" s="166"/>
      <c r="AI16" s="3" t="s">
        <v>211</v>
      </c>
      <c r="AJ16" s="3">
        <v>16526</v>
      </c>
      <c r="AL16" s="3">
        <v>2878</v>
      </c>
      <c r="AN16" s="3">
        <v>5859</v>
      </c>
      <c r="AP16" s="3">
        <v>2664</v>
      </c>
      <c r="AR16" s="3">
        <v>955</v>
      </c>
      <c r="AT16" s="3">
        <v>2018</v>
      </c>
      <c r="AV16" s="3">
        <v>1552</v>
      </c>
      <c r="AX16" s="3">
        <v>600</v>
      </c>
    </row>
    <row r="17" spans="1:218" ht="13.9" x14ac:dyDescent="0.3">
      <c r="B17" s="45"/>
      <c r="C17" s="45" t="s">
        <v>27</v>
      </c>
      <c r="D17" s="45"/>
      <c r="E17" s="45"/>
      <c r="F17" s="28" t="str">
        <f t="shared" si="0"/>
        <v>15.5</v>
      </c>
      <c r="G17" s="28" t="str">
        <f t="shared" si="1"/>
        <v>8.5</v>
      </c>
      <c r="H17" s="28" t="str">
        <f t="shared" si="2"/>
        <v>10.7</v>
      </c>
      <c r="I17" s="28" t="str">
        <f t="shared" si="3"/>
        <v>48.0</v>
      </c>
      <c r="J17" s="143" t="str">
        <f t="shared" si="4"/>
        <v>11.6</v>
      </c>
      <c r="K17" s="143" t="str">
        <f t="shared" si="5"/>
        <v>14.0</v>
      </c>
      <c r="L17" s="143" t="str">
        <f t="shared" si="6"/>
        <v>10.5</v>
      </c>
      <c r="M17" s="143" t="str">
        <f t="shared" si="7"/>
        <v>12.8</v>
      </c>
      <c r="N17" s="28"/>
      <c r="O17" s="29" t="s">
        <v>27</v>
      </c>
      <c r="P17" s="181">
        <f t="shared" si="8"/>
        <v>15.520073500751714</v>
      </c>
      <c r="Q17" s="166"/>
      <c r="R17" s="181">
        <f t="shared" si="9"/>
        <v>8.4850260798218358</v>
      </c>
      <c r="S17" s="166"/>
      <c r="T17" s="181">
        <f t="shared" si="10"/>
        <v>10.66066066066066</v>
      </c>
      <c r="U17" s="166"/>
      <c r="V17" s="181">
        <f t="shared" si="11"/>
        <v>48.024786986831913</v>
      </c>
      <c r="W17" s="166"/>
      <c r="X17" s="181">
        <f t="shared" si="12"/>
        <v>11.627305079262374</v>
      </c>
      <c r="Y17" s="166"/>
      <c r="Z17" s="181">
        <f t="shared" si="13"/>
        <v>14.027603513174405</v>
      </c>
      <c r="AA17" s="166"/>
      <c r="AB17" s="181">
        <f t="shared" si="14"/>
        <v>10.481745517390365</v>
      </c>
      <c r="AC17" s="166"/>
      <c r="AD17" s="181">
        <f t="shared" si="15"/>
        <v>12.78394083465399</v>
      </c>
      <c r="AE17" s="166"/>
      <c r="AI17" s="3" t="s">
        <v>212</v>
      </c>
      <c r="AJ17" s="3">
        <v>33447</v>
      </c>
      <c r="AL17" s="3">
        <v>7239</v>
      </c>
      <c r="AN17" s="3">
        <v>3976</v>
      </c>
      <c r="AP17" s="3">
        <v>14880</v>
      </c>
      <c r="AR17" s="3">
        <v>1797</v>
      </c>
      <c r="AT17" s="3">
        <v>1677</v>
      </c>
      <c r="AV17" s="3">
        <v>2426</v>
      </c>
      <c r="AX17" s="3">
        <v>1452</v>
      </c>
    </row>
    <row r="18" spans="1:218" ht="13.9" x14ac:dyDescent="0.3">
      <c r="B18" s="45"/>
      <c r="C18" s="45" t="s">
        <v>28</v>
      </c>
      <c r="D18" s="45"/>
      <c r="E18" s="45"/>
      <c r="F18" s="28" t="str">
        <f t="shared" si="0"/>
        <v>10.0</v>
      </c>
      <c r="G18" s="28" t="str">
        <f t="shared" si="1"/>
        <v>8.7</v>
      </c>
      <c r="H18" s="28" t="str">
        <f t="shared" si="2"/>
        <v>8.2</v>
      </c>
      <c r="I18" s="28" t="str">
        <f t="shared" si="3"/>
        <v>13.9</v>
      </c>
      <c r="J18" s="143" t="str">
        <f t="shared" si="4"/>
        <v>12.6</v>
      </c>
      <c r="K18" s="143" t="str">
        <f t="shared" si="5"/>
        <v>11.3</v>
      </c>
      <c r="L18" s="143" t="str">
        <f t="shared" si="6"/>
        <v>10.5</v>
      </c>
      <c r="M18" s="143" t="str">
        <f t="shared" si="7"/>
        <v>9.6</v>
      </c>
      <c r="N18" s="28"/>
      <c r="O18" s="29" t="s">
        <v>28</v>
      </c>
      <c r="P18" s="181">
        <f t="shared" si="8"/>
        <v>10.023757818735266</v>
      </c>
      <c r="Q18" s="166"/>
      <c r="R18" s="181">
        <f t="shared" si="9"/>
        <v>8.6620172302643148</v>
      </c>
      <c r="S18" s="166"/>
      <c r="T18" s="181">
        <f t="shared" si="10"/>
        <v>8.2234019734019732</v>
      </c>
      <c r="U18" s="166"/>
      <c r="V18" s="181">
        <f t="shared" si="11"/>
        <v>13.916860315001292</v>
      </c>
      <c r="W18" s="166"/>
      <c r="X18" s="181">
        <f t="shared" si="12"/>
        <v>12.597864768683273</v>
      </c>
      <c r="Y18" s="166"/>
      <c r="Z18" s="181">
        <f t="shared" si="13"/>
        <v>11.334169803429528</v>
      </c>
      <c r="AA18" s="166"/>
      <c r="AB18" s="181">
        <f t="shared" si="14"/>
        <v>10.520630805789587</v>
      </c>
      <c r="AC18" s="166"/>
      <c r="AD18" s="181">
        <f t="shared" si="15"/>
        <v>9.6495861947525974</v>
      </c>
      <c r="AE18" s="166"/>
      <c r="AI18" s="3" t="s">
        <v>213</v>
      </c>
      <c r="AJ18" s="3">
        <v>21602</v>
      </c>
      <c r="AL18" s="3">
        <v>7390</v>
      </c>
      <c r="AN18" s="3">
        <v>3067</v>
      </c>
      <c r="AP18" s="3">
        <v>4312</v>
      </c>
      <c r="AR18" s="3">
        <v>1947</v>
      </c>
      <c r="AT18" s="3">
        <v>1355</v>
      </c>
      <c r="AV18" s="3">
        <v>2435</v>
      </c>
      <c r="AX18" s="3">
        <v>1096</v>
      </c>
    </row>
    <row r="19" spans="1:218" ht="13.9" x14ac:dyDescent="0.3">
      <c r="B19" s="176"/>
      <c r="C19" s="39" t="s">
        <v>29</v>
      </c>
      <c r="D19" s="39"/>
      <c r="E19" s="39"/>
      <c r="F19" s="34" t="str">
        <f t="shared" si="0"/>
        <v>3.7</v>
      </c>
      <c r="G19" s="34" t="str">
        <f t="shared" si="1"/>
        <v>1.4</v>
      </c>
      <c r="H19" s="34" t="str">
        <f t="shared" si="2"/>
        <v>4.5</v>
      </c>
      <c r="I19" s="34" t="str">
        <f t="shared" si="3"/>
        <v>5.3</v>
      </c>
      <c r="J19" s="167" t="str">
        <f t="shared" si="4"/>
        <v>6.8</v>
      </c>
      <c r="K19" s="167" t="str">
        <f t="shared" si="5"/>
        <v>5.6</v>
      </c>
      <c r="L19" s="167" t="str">
        <f t="shared" si="6"/>
        <v>5.6</v>
      </c>
      <c r="M19" s="167" t="str">
        <f t="shared" si="7"/>
        <v>3.9</v>
      </c>
      <c r="N19" s="34"/>
      <c r="O19" s="38" t="s">
        <v>29</v>
      </c>
      <c r="P19" s="181">
        <f t="shared" si="8"/>
        <v>3.7028787794420626</v>
      </c>
      <c r="Q19" s="166"/>
      <c r="R19" s="181">
        <f t="shared" si="9"/>
        <v>1.3901424134091309</v>
      </c>
      <c r="S19" s="166"/>
      <c r="T19" s="181">
        <f t="shared" si="10"/>
        <v>4.5420420420420422</v>
      </c>
      <c r="U19" s="166"/>
      <c r="V19" s="181">
        <f t="shared" si="11"/>
        <v>5.3059643687064293</v>
      </c>
      <c r="W19" s="166"/>
      <c r="X19" s="181">
        <f t="shared" si="12"/>
        <v>6.8003882238757685</v>
      </c>
      <c r="Y19" s="166"/>
      <c r="Z19" s="181">
        <f t="shared" si="13"/>
        <v>5.6043496445002088</v>
      </c>
      <c r="AA19" s="166"/>
      <c r="AB19" s="181">
        <f t="shared" si="14"/>
        <v>5.5865197666882693</v>
      </c>
      <c r="AC19" s="166"/>
      <c r="AD19" s="181">
        <f t="shared" si="15"/>
        <v>3.8915301989786935</v>
      </c>
      <c r="AE19" s="166"/>
      <c r="AI19" s="3" t="s">
        <v>214</v>
      </c>
      <c r="AJ19" s="3">
        <v>7980</v>
      </c>
      <c r="AL19" s="3">
        <v>1186</v>
      </c>
      <c r="AN19" s="3">
        <v>1694</v>
      </c>
      <c r="AP19" s="3">
        <v>1644</v>
      </c>
      <c r="AR19" s="3">
        <v>1051</v>
      </c>
      <c r="AT19" s="3">
        <v>670</v>
      </c>
      <c r="AV19" s="3">
        <v>1293</v>
      </c>
      <c r="AX19" s="3">
        <v>442</v>
      </c>
    </row>
    <row r="20" spans="1:218" ht="13.9" x14ac:dyDescent="0.3">
      <c r="B20" s="45" t="s">
        <v>30</v>
      </c>
      <c r="C20" s="36"/>
      <c r="D20" s="36"/>
      <c r="E20" s="36"/>
      <c r="F20" s="28"/>
      <c r="G20" s="28"/>
      <c r="H20" s="28"/>
      <c r="I20" s="28"/>
      <c r="J20" s="143"/>
      <c r="K20" s="143"/>
      <c r="L20" s="143"/>
      <c r="M20" s="143"/>
      <c r="N20" s="28"/>
      <c r="O20" s="29" t="s">
        <v>30</v>
      </c>
      <c r="P20" s="124"/>
      <c r="Q20" s="166"/>
      <c r="R20" s="124"/>
      <c r="S20" s="166"/>
      <c r="T20" s="124"/>
      <c r="U20" s="166"/>
      <c r="V20" s="124"/>
      <c r="W20" s="166"/>
      <c r="X20" s="124"/>
      <c r="Y20" s="166"/>
      <c r="Z20" s="124"/>
      <c r="AA20" s="166"/>
      <c r="AB20" s="124"/>
      <c r="AC20" s="166"/>
      <c r="AD20" s="124"/>
      <c r="AE20" s="166"/>
      <c r="AI20" s="3" t="s">
        <v>215</v>
      </c>
      <c r="AJ20" s="3">
        <v>215508</v>
      </c>
      <c r="AL20" s="3">
        <v>85315</v>
      </c>
      <c r="AN20" s="3">
        <v>37296</v>
      </c>
      <c r="AP20" s="3">
        <v>30984</v>
      </c>
      <c r="AR20" s="3">
        <v>15455</v>
      </c>
      <c r="AT20" s="3">
        <v>11955</v>
      </c>
      <c r="AV20" s="3">
        <v>23145</v>
      </c>
      <c r="AX20" s="3">
        <v>11358</v>
      </c>
    </row>
    <row r="21" spans="1:218" ht="13.9" x14ac:dyDescent="0.3">
      <c r="B21" s="45"/>
      <c r="C21" s="36" t="s">
        <v>31</v>
      </c>
      <c r="D21" s="36"/>
      <c r="E21" s="36"/>
      <c r="F21" s="28" t="str">
        <f>FIXED(P21, 1)</f>
        <v>2.3</v>
      </c>
      <c r="G21" s="28" t="str">
        <f>FIXED(R21, 1)</f>
        <v>0.2</v>
      </c>
      <c r="H21" s="28" t="str">
        <f>FIXED(T21, 1)</f>
        <v>4.7</v>
      </c>
      <c r="I21" s="28" t="str">
        <f>FIXED(V21, 1)</f>
        <v>2.4</v>
      </c>
      <c r="J21" s="143" t="str">
        <f>FIXED(X21, 1)</f>
        <v>2.1</v>
      </c>
      <c r="K21" s="143" t="str">
        <f>FIXED(Z21, 1)</f>
        <v>7.6</v>
      </c>
      <c r="L21" s="143" t="str">
        <f>FIXED(AB21, 1)</f>
        <v>2.7</v>
      </c>
      <c r="M21" s="143" t="str">
        <f>FIXED(AD21, 1)</f>
        <v>3.6</v>
      </c>
      <c r="N21" s="28"/>
      <c r="O21" s="25" t="s">
        <v>31</v>
      </c>
      <c r="P21" s="181">
        <f>+AJ21/P$5*100</f>
        <v>2.3047868292592386</v>
      </c>
      <c r="Q21" s="166"/>
      <c r="R21" s="181">
        <f>+AL21/R$5*100</f>
        <v>0.22153196975912792</v>
      </c>
      <c r="S21" s="166"/>
      <c r="T21" s="181">
        <f>+AN21/T$5*100</f>
        <v>4.6787859287859286</v>
      </c>
      <c r="U21" s="166"/>
      <c r="V21" s="181">
        <f>+AP21/V$5*100</f>
        <v>2.4302865995352438</v>
      </c>
      <c r="W21" s="166"/>
      <c r="X21" s="181">
        <f>+AR21/X$5*100</f>
        <v>2.1352313167259789</v>
      </c>
      <c r="Y21" s="166"/>
      <c r="Z21" s="181">
        <f>+AT21/Z$5*100</f>
        <v>7.6453366792137185</v>
      </c>
      <c r="AA21" s="166"/>
      <c r="AB21" s="181">
        <f>+AV21/AB$5*100</f>
        <v>2.7306113631453877</v>
      </c>
      <c r="AC21" s="166"/>
      <c r="AD21" s="181">
        <f>+AX21/AD$5*100</f>
        <v>3.5569642542701181</v>
      </c>
      <c r="AE21" s="166"/>
      <c r="AI21" s="3" t="s">
        <v>216</v>
      </c>
      <c r="AJ21" s="3">
        <v>4967</v>
      </c>
      <c r="AL21" s="3">
        <v>189</v>
      </c>
      <c r="AN21" s="3">
        <v>1745</v>
      </c>
      <c r="AP21" s="3">
        <v>753</v>
      </c>
      <c r="AR21" s="3">
        <v>330</v>
      </c>
      <c r="AT21" s="3">
        <v>914</v>
      </c>
      <c r="AV21" s="3">
        <v>632</v>
      </c>
      <c r="AX21" s="3">
        <v>404</v>
      </c>
    </row>
    <row r="22" spans="1:218" ht="13.9" x14ac:dyDescent="0.3">
      <c r="B22" s="176"/>
      <c r="C22" s="39" t="s">
        <v>32</v>
      </c>
      <c r="D22" s="39"/>
      <c r="E22" s="39"/>
      <c r="F22" s="34" t="str">
        <f>FIXED(P22, 1)</f>
        <v>9.1</v>
      </c>
      <c r="G22" s="34" t="str">
        <f>FIXED(R22, 1)</f>
        <v>8.1</v>
      </c>
      <c r="H22" s="34" t="str">
        <f>FIXED(T22, 1)</f>
        <v>11.5</v>
      </c>
      <c r="I22" s="34" t="str">
        <f>FIXED(V22, 1)</f>
        <v>6.1</v>
      </c>
      <c r="J22" s="167" t="str">
        <f>FIXED(X22, 1)</f>
        <v>8.1</v>
      </c>
      <c r="K22" s="167" t="str">
        <f>FIXED(Z22, 1)</f>
        <v>9.0</v>
      </c>
      <c r="L22" s="167" t="str">
        <f>FIXED(AB22, 1)</f>
        <v>14.8</v>
      </c>
      <c r="M22" s="167" t="str">
        <f>FIXED(AD22, 1)</f>
        <v>6.5</v>
      </c>
      <c r="N22" s="28"/>
      <c r="O22" s="25" t="s">
        <v>32</v>
      </c>
      <c r="P22" s="181">
        <f>+AJ22/P$5*100</f>
        <v>9.1105666610984279</v>
      </c>
      <c r="Q22" s="166"/>
      <c r="R22" s="181">
        <f>+AL22/R$5*100</f>
        <v>8.1380765398816148</v>
      </c>
      <c r="S22" s="166"/>
      <c r="T22" s="181">
        <f>+AN22/T$5*100</f>
        <v>11.515980265980266</v>
      </c>
      <c r="U22" s="166"/>
      <c r="V22" s="181">
        <f>+AP22/V$5*100</f>
        <v>6.1192873741285823</v>
      </c>
      <c r="W22" s="166"/>
      <c r="X22" s="181">
        <f>+AR22/X$5*100</f>
        <v>8.1268197994176639</v>
      </c>
      <c r="Y22" s="166"/>
      <c r="Z22" s="181">
        <f>+AT22/Z$5*100</f>
        <v>8.9753241321622745</v>
      </c>
      <c r="AA22" s="166"/>
      <c r="AB22" s="181">
        <f>+AV22/AB$5*100</f>
        <v>14.810974292503781</v>
      </c>
      <c r="AC22" s="166"/>
      <c r="AD22" s="181">
        <f>+AX22/AD$5*100</f>
        <v>6.5416446557492511</v>
      </c>
      <c r="AE22" s="166"/>
      <c r="AI22" s="3" t="s">
        <v>217</v>
      </c>
      <c r="AJ22" s="3">
        <v>19634</v>
      </c>
      <c r="AL22" s="3">
        <v>6943</v>
      </c>
      <c r="AN22" s="3">
        <v>4295</v>
      </c>
      <c r="AP22" s="3">
        <v>1896</v>
      </c>
      <c r="AR22" s="3">
        <v>1256</v>
      </c>
      <c r="AT22" s="3">
        <v>1073</v>
      </c>
      <c r="AV22" s="3">
        <v>3428</v>
      </c>
      <c r="AX22" s="3">
        <v>743</v>
      </c>
    </row>
    <row r="23" spans="1:218" ht="13.9" x14ac:dyDescent="0.3">
      <c r="B23" s="36" t="s">
        <v>33</v>
      </c>
      <c r="C23" s="36"/>
      <c r="D23" s="41"/>
      <c r="E23" s="41"/>
      <c r="F23" s="28"/>
      <c r="G23" s="28"/>
      <c r="H23" s="28"/>
      <c r="I23" s="28"/>
      <c r="J23" s="143"/>
      <c r="K23" s="143"/>
      <c r="L23" s="143"/>
      <c r="M23" s="143"/>
      <c r="N23" s="28"/>
      <c r="O23" s="177" t="s">
        <v>33</v>
      </c>
      <c r="P23" s="124"/>
      <c r="Q23" s="166"/>
      <c r="R23" s="124"/>
      <c r="S23" s="166"/>
      <c r="T23" s="124"/>
      <c r="U23" s="166"/>
      <c r="V23" s="124"/>
      <c r="W23" s="166"/>
      <c r="X23" s="124"/>
      <c r="Y23" s="166"/>
      <c r="Z23" s="124"/>
      <c r="AA23" s="166"/>
      <c r="AB23" s="124"/>
      <c r="AC23" s="166"/>
      <c r="AD23" s="124"/>
      <c r="AE23" s="166"/>
      <c r="AI23" s="3" t="s">
        <v>218</v>
      </c>
      <c r="AJ23" s="3">
        <v>215508</v>
      </c>
      <c r="AL23" s="3">
        <v>85315</v>
      </c>
      <c r="AN23" s="3">
        <v>37296</v>
      </c>
      <c r="AP23" s="3">
        <v>30984</v>
      </c>
      <c r="AR23" s="3">
        <v>15455</v>
      </c>
      <c r="AT23" s="3">
        <v>11955</v>
      </c>
      <c r="AV23" s="3">
        <v>23145</v>
      </c>
      <c r="AX23" s="3">
        <v>11358</v>
      </c>
    </row>
    <row r="24" spans="1:218" ht="13.9" x14ac:dyDescent="0.3">
      <c r="A24" s="41"/>
      <c r="B24" s="36"/>
      <c r="C24" s="36" t="s">
        <v>34</v>
      </c>
      <c r="D24" s="41"/>
      <c r="E24" s="41"/>
      <c r="F24" s="143" t="str">
        <f t="shared" ref="F24:F30" si="16">FIXED(P24, 1)</f>
        <v>20.9</v>
      </c>
      <c r="G24" s="143" t="str">
        <f t="shared" ref="G24:G30" si="17">FIXED(R24, 1)</f>
        <v>9.4</v>
      </c>
      <c r="H24" s="143" t="str">
        <f t="shared" ref="H24:H30" si="18">FIXED(T24, 1)</f>
        <v>40.7</v>
      </c>
      <c r="I24" s="143" t="str">
        <f t="shared" ref="I24:I30" si="19">FIXED(V24, 1)</f>
        <v>20.9</v>
      </c>
      <c r="J24" s="143" t="str">
        <f t="shared" ref="J24:J30" si="20">FIXED(X24, 1)</f>
        <v>26.4</v>
      </c>
      <c r="K24" s="143" t="str">
        <f t="shared" ref="K24:K30" si="21">FIXED(Z24, 1)</f>
        <v>29.3</v>
      </c>
      <c r="L24" s="143" t="str">
        <f t="shared" ref="L24:L30" si="22">FIXED(AB24, 1)</f>
        <v>26.1</v>
      </c>
      <c r="M24" s="143" t="str">
        <f t="shared" ref="M24:M30" si="23">FIXED(AD24, 1)</f>
        <v>15.8</v>
      </c>
      <c r="N24" s="143"/>
      <c r="O24" s="36" t="s">
        <v>34</v>
      </c>
      <c r="P24" s="181">
        <f>+AJ24/P$5*100</f>
        <v>20.930545501791116</v>
      </c>
      <c r="Q24" s="166"/>
      <c r="R24" s="181">
        <f>+AL24/R$5*100</f>
        <v>9.4203832854714875</v>
      </c>
      <c r="S24" s="166"/>
      <c r="T24" s="181">
        <f>+AN24/T$5*100</f>
        <v>40.653153153153156</v>
      </c>
      <c r="U24" s="166"/>
      <c r="V24" s="181">
        <f>+AP24/V$5*100</f>
        <v>20.939839917376709</v>
      </c>
      <c r="W24" s="166"/>
      <c r="X24" s="181">
        <f>+AR24/X$5*100</f>
        <v>26.425105143966356</v>
      </c>
      <c r="Y24" s="166"/>
      <c r="Z24" s="181">
        <f>+AT24/Z$5*100</f>
        <v>29.284818067754077</v>
      </c>
      <c r="AA24" s="166"/>
      <c r="AB24" s="181">
        <f>+AV24/AB$5*100</f>
        <v>26.100669691077989</v>
      </c>
      <c r="AC24" s="166"/>
      <c r="AD24" s="181">
        <f>+AX24/AD$5*100</f>
        <v>15.795034337031167</v>
      </c>
      <c r="AE24" s="166"/>
      <c r="AF24" s="5"/>
      <c r="AG24" s="5"/>
      <c r="AH24" s="5"/>
      <c r="AI24" s="5" t="s">
        <v>219</v>
      </c>
      <c r="AJ24" s="5">
        <v>45107</v>
      </c>
      <c r="AK24" s="5"/>
      <c r="AL24" s="5">
        <v>8037</v>
      </c>
      <c r="AM24" s="5"/>
      <c r="AN24" s="5">
        <v>15162</v>
      </c>
      <c r="AO24" s="5"/>
      <c r="AP24" s="5">
        <v>6488</v>
      </c>
      <c r="AQ24" s="5"/>
      <c r="AR24" s="5">
        <v>4084</v>
      </c>
      <c r="AS24" s="5"/>
      <c r="AT24" s="5">
        <v>3501</v>
      </c>
      <c r="AU24" s="5"/>
      <c r="AV24" s="5">
        <v>6041</v>
      </c>
      <c r="AW24" s="5"/>
      <c r="AX24" s="5">
        <v>1794</v>
      </c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</row>
    <row r="25" spans="1:218" ht="13.9" x14ac:dyDescent="0.3">
      <c r="A25" s="41"/>
      <c r="B25" s="36"/>
      <c r="C25" s="36" t="s">
        <v>35</v>
      </c>
      <c r="D25" s="41"/>
      <c r="E25" s="41"/>
      <c r="F25" s="143" t="str">
        <f t="shared" si="16"/>
        <v>2.3</v>
      </c>
      <c r="G25" s="143" t="str">
        <f t="shared" si="17"/>
        <v>1.9</v>
      </c>
      <c r="H25" s="143" t="str">
        <f t="shared" si="18"/>
        <v>1.1</v>
      </c>
      <c r="I25" s="143" t="str">
        <f t="shared" si="19"/>
        <v>2.4</v>
      </c>
      <c r="J25" s="143" t="str">
        <f t="shared" si="20"/>
        <v>8.6</v>
      </c>
      <c r="K25" s="143" t="str">
        <f t="shared" si="21"/>
        <v>1.4</v>
      </c>
      <c r="L25" s="143" t="str">
        <f t="shared" si="22"/>
        <v>2.1</v>
      </c>
      <c r="M25" s="143" t="str">
        <f t="shared" si="23"/>
        <v>2.5</v>
      </c>
      <c r="N25" s="143"/>
      <c r="O25" s="36" t="s">
        <v>35</v>
      </c>
      <c r="P25" s="181">
        <f>+AJ25/P$5*100</f>
        <v>2.334484102678323</v>
      </c>
      <c r="Q25" s="166"/>
      <c r="R25" s="181">
        <f>+AL25/R$5*100</f>
        <v>1.9164273574400752</v>
      </c>
      <c r="S25" s="166"/>
      <c r="T25" s="181">
        <f>+AN25/T$5*100</f>
        <v>1.0590948090948091</v>
      </c>
      <c r="U25" s="166"/>
      <c r="V25" s="181">
        <f>+AP25/V$5*100</f>
        <v>2.3721920991479473</v>
      </c>
      <c r="W25" s="166"/>
      <c r="X25" s="181">
        <f>+AR25/X$5*100</f>
        <v>8.6315108379165313</v>
      </c>
      <c r="Y25" s="166"/>
      <c r="Z25" s="181">
        <f>+AT25/Z$5*100</f>
        <v>1.4470932664157257</v>
      </c>
      <c r="AA25" s="166"/>
      <c r="AB25" s="181">
        <f>+AV25/AB$5*100</f>
        <v>2.0565996975588678</v>
      </c>
      <c r="AC25" s="166"/>
      <c r="AD25" s="181">
        <f>+AX25/AD$5*100</f>
        <v>2.4916358513822856</v>
      </c>
      <c r="AE25" s="166"/>
      <c r="AF25" s="5"/>
      <c r="AG25" s="5"/>
      <c r="AH25" s="5"/>
      <c r="AI25" s="5" t="s">
        <v>220</v>
      </c>
      <c r="AJ25" s="5">
        <v>5031</v>
      </c>
      <c r="AK25" s="5"/>
      <c r="AL25" s="5">
        <v>1635</v>
      </c>
      <c r="AM25" s="5"/>
      <c r="AN25" s="5">
        <v>395</v>
      </c>
      <c r="AO25" s="5"/>
      <c r="AP25" s="5">
        <v>735</v>
      </c>
      <c r="AQ25" s="5"/>
      <c r="AR25" s="5">
        <v>1334</v>
      </c>
      <c r="AS25" s="5"/>
      <c r="AT25" s="5">
        <v>173</v>
      </c>
      <c r="AU25" s="5"/>
      <c r="AV25" s="5">
        <v>476</v>
      </c>
      <c r="AW25" s="5"/>
      <c r="AX25" s="5">
        <v>283</v>
      </c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</row>
    <row r="26" spans="1:218" ht="13.9" x14ac:dyDescent="0.3">
      <c r="A26" s="41"/>
      <c r="B26" s="36"/>
      <c r="C26" s="36" t="s">
        <v>36</v>
      </c>
      <c r="D26" s="41"/>
      <c r="E26" s="41"/>
      <c r="F26" s="143" t="str">
        <f t="shared" si="16"/>
        <v>60.7</v>
      </c>
      <c r="G26" s="143" t="str">
        <f t="shared" si="17"/>
        <v>60.9</v>
      </c>
      <c r="H26" s="143" t="str">
        <f t="shared" si="18"/>
        <v>61.2</v>
      </c>
      <c r="I26" s="143" t="str">
        <f t="shared" si="19"/>
        <v>60.6</v>
      </c>
      <c r="J26" s="143" t="str">
        <f t="shared" si="20"/>
        <v>61.0</v>
      </c>
      <c r="K26" s="143" t="str">
        <f t="shared" si="21"/>
        <v>59.6</v>
      </c>
      <c r="L26" s="143" t="str">
        <f t="shared" si="22"/>
        <v>60.1</v>
      </c>
      <c r="M26" s="143" t="str">
        <f t="shared" si="23"/>
        <v>60.2</v>
      </c>
      <c r="N26" s="143"/>
      <c r="O26" s="36" t="s">
        <v>36</v>
      </c>
      <c r="P26" s="181">
        <f>+AJ26/P$5*100</f>
        <v>60.712827366037459</v>
      </c>
      <c r="Q26" s="166"/>
      <c r="R26" s="181">
        <f>+AL26/R$5*100</f>
        <v>60.87675086444353</v>
      </c>
      <c r="S26" s="166"/>
      <c r="T26" s="181">
        <f>+AN26/T$5*100</f>
        <v>61.215679965679968</v>
      </c>
      <c r="U26" s="166"/>
      <c r="V26" s="181">
        <f>+AP26/V$5*100</f>
        <v>60.573199070487995</v>
      </c>
      <c r="W26" s="166"/>
      <c r="X26" s="181">
        <f>+AR26/X$5*100</f>
        <v>61.048204464574575</v>
      </c>
      <c r="Y26" s="166"/>
      <c r="Z26" s="181">
        <f>+AT26/Z$5*100</f>
        <v>59.606859054788799</v>
      </c>
      <c r="AA26" s="166"/>
      <c r="AB26" s="181">
        <f>+AV26/AB$5*100</f>
        <v>60.08641175199827</v>
      </c>
      <c r="AC26" s="166"/>
      <c r="AD26" s="181">
        <f>+AX26/AD$5*100</f>
        <v>60.195456946645528</v>
      </c>
      <c r="AE26" s="166"/>
      <c r="AF26" s="5"/>
      <c r="AG26" s="5"/>
      <c r="AH26" s="5"/>
      <c r="AI26" s="5" t="s">
        <v>221</v>
      </c>
      <c r="AJ26" s="5">
        <v>130841</v>
      </c>
      <c r="AK26" s="5"/>
      <c r="AL26" s="5">
        <v>51937</v>
      </c>
      <c r="AM26" s="5"/>
      <c r="AN26" s="5">
        <v>22831</v>
      </c>
      <c r="AO26" s="5"/>
      <c r="AP26" s="5">
        <v>18768</v>
      </c>
      <c r="AQ26" s="5"/>
      <c r="AR26" s="5">
        <v>9435</v>
      </c>
      <c r="AS26" s="5"/>
      <c r="AT26" s="5">
        <v>7126</v>
      </c>
      <c r="AU26" s="5"/>
      <c r="AV26" s="5">
        <v>13907</v>
      </c>
      <c r="AW26" s="5"/>
      <c r="AX26" s="5">
        <v>6837</v>
      </c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</row>
    <row r="27" spans="1:218" ht="13.9" x14ac:dyDescent="0.3">
      <c r="A27" s="41"/>
      <c r="B27" s="36"/>
      <c r="C27" s="36" t="s">
        <v>37</v>
      </c>
      <c r="D27" s="41"/>
      <c r="E27" s="41"/>
      <c r="F27" s="143" t="str">
        <f t="shared" si="16"/>
        <v>4.8</v>
      </c>
      <c r="G27" s="143" t="str">
        <f t="shared" si="17"/>
        <v>2.8</v>
      </c>
      <c r="H27" s="143" t="str">
        <f t="shared" si="18"/>
        <v>3.5</v>
      </c>
      <c r="I27" s="143" t="str">
        <f t="shared" si="19"/>
        <v>3.2</v>
      </c>
      <c r="J27" s="143" t="str">
        <f t="shared" si="20"/>
        <v>20.3</v>
      </c>
      <c r="K27" s="143" t="str">
        <f t="shared" si="21"/>
        <v>3.4</v>
      </c>
      <c r="L27" s="143" t="str">
        <f t="shared" si="22"/>
        <v>3.6</v>
      </c>
      <c r="M27" s="143" t="str">
        <f t="shared" si="23"/>
        <v>11.9</v>
      </c>
      <c r="N27" s="143"/>
      <c r="O27" s="36" t="s">
        <v>37</v>
      </c>
      <c r="P27" s="181">
        <f>+AJ28/P$5*100</f>
        <v>4.8476158657683239</v>
      </c>
      <c r="Q27" s="166"/>
      <c r="R27" s="181">
        <f>+AL28/R$5*100</f>
        <v>2.8470960557932368</v>
      </c>
      <c r="S27" s="166"/>
      <c r="T27" s="181">
        <f>+AN28/T$5*100</f>
        <v>3.5419347919347919</v>
      </c>
      <c r="U27" s="166"/>
      <c r="V27" s="181">
        <f>+AP28/V$5*100</f>
        <v>3.1532403821327137</v>
      </c>
      <c r="W27" s="166"/>
      <c r="X27" s="181">
        <f>+AR28/X$5*100</f>
        <v>20.317049498544158</v>
      </c>
      <c r="Y27" s="166"/>
      <c r="Z27" s="181">
        <f>+AT28/Z$5*100</f>
        <v>3.3626097867001254</v>
      </c>
      <c r="AA27" s="166"/>
      <c r="AB27" s="181">
        <f>+AV28/AB$5*100</f>
        <v>3.5515230071289698</v>
      </c>
      <c r="AC27" s="166"/>
      <c r="AD27" s="181">
        <f>+AX28/AD$5*100</f>
        <v>11.938721605916534</v>
      </c>
      <c r="AE27" s="166"/>
      <c r="AF27" s="5"/>
      <c r="AG27" s="5"/>
      <c r="AH27" s="5"/>
      <c r="AI27" s="5" t="s">
        <v>222</v>
      </c>
      <c r="AJ27" s="5">
        <v>58903</v>
      </c>
      <c r="AK27" s="5"/>
      <c r="AL27" s="5">
        <v>28206</v>
      </c>
      <c r="AM27" s="5"/>
      <c r="AN27" s="5">
        <v>6112</v>
      </c>
      <c r="AO27" s="5"/>
      <c r="AP27" s="5">
        <v>8309</v>
      </c>
      <c r="AQ27" s="5"/>
      <c r="AR27" s="5">
        <v>4950</v>
      </c>
      <c r="AS27" s="5"/>
      <c r="AT27" s="5">
        <v>2346</v>
      </c>
      <c r="AU27" s="5"/>
      <c r="AV27" s="5">
        <v>5456</v>
      </c>
      <c r="AW27" s="5"/>
      <c r="AX27" s="5">
        <v>3524</v>
      </c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</row>
    <row r="28" spans="1:218" ht="13.9" x14ac:dyDescent="0.3">
      <c r="A28" s="41"/>
      <c r="B28" s="36"/>
      <c r="C28" s="36" t="s">
        <v>38</v>
      </c>
      <c r="D28" s="41"/>
      <c r="E28" s="41"/>
      <c r="F28" s="143" t="str">
        <f t="shared" si="16"/>
        <v>45.2</v>
      </c>
      <c r="G28" s="143" t="str">
        <f t="shared" si="17"/>
        <v>25.6</v>
      </c>
      <c r="H28" s="143" t="str">
        <f t="shared" si="18"/>
        <v>73.4</v>
      </c>
      <c r="I28" s="143" t="str">
        <f t="shared" si="19"/>
        <v>55.6</v>
      </c>
      <c r="J28" s="143" t="str">
        <f t="shared" si="20"/>
        <v>38.3</v>
      </c>
      <c r="K28" s="143" t="str">
        <f t="shared" si="21"/>
        <v>52.4</v>
      </c>
      <c r="L28" s="143" t="str">
        <f t="shared" si="22"/>
        <v>61.1</v>
      </c>
      <c r="M28" s="143" t="str">
        <f t="shared" si="23"/>
        <v>41.0</v>
      </c>
      <c r="N28" s="143"/>
      <c r="O28" s="36" t="s">
        <v>38</v>
      </c>
      <c r="P28" s="181">
        <f>+AJ29/P$5*100</f>
        <v>45.190897785697047</v>
      </c>
      <c r="Q28" s="166"/>
      <c r="R28" s="181">
        <f>+AL29/R$5*100</f>
        <v>25.596905585184317</v>
      </c>
      <c r="S28" s="166"/>
      <c r="T28" s="181">
        <f>+AN29/T$5*100</f>
        <v>73.364435864435862</v>
      </c>
      <c r="U28" s="166"/>
      <c r="V28" s="181">
        <f>+AP29/V$5*100</f>
        <v>55.554479731474302</v>
      </c>
      <c r="W28" s="166"/>
      <c r="X28" s="181">
        <f>+AR29/X$5*100</f>
        <v>38.304755742478164</v>
      </c>
      <c r="Y28" s="166"/>
      <c r="Z28" s="181">
        <f>+AT29/Z$5*100</f>
        <v>52.35466332078628</v>
      </c>
      <c r="AA28" s="166"/>
      <c r="AB28" s="181">
        <f>+AV29/AB$5*100</f>
        <v>61.084467487578308</v>
      </c>
      <c r="AC28" s="166"/>
      <c r="AD28" s="181">
        <f>+AX29/AD$5*100</f>
        <v>41.028350061630569</v>
      </c>
      <c r="AE28" s="166"/>
      <c r="AF28" s="5"/>
      <c r="AG28" s="5"/>
      <c r="AH28" s="5"/>
      <c r="AI28" s="5" t="s">
        <v>223</v>
      </c>
      <c r="AJ28" s="5">
        <v>10447</v>
      </c>
      <c r="AK28" s="5"/>
      <c r="AL28" s="5">
        <v>2429</v>
      </c>
      <c r="AM28" s="5"/>
      <c r="AN28" s="5">
        <v>1321</v>
      </c>
      <c r="AO28" s="5"/>
      <c r="AP28" s="5">
        <v>977</v>
      </c>
      <c r="AQ28" s="5"/>
      <c r="AR28" s="5">
        <v>3140</v>
      </c>
      <c r="AS28" s="5"/>
      <c r="AT28" s="5">
        <v>402</v>
      </c>
      <c r="AU28" s="5"/>
      <c r="AV28" s="5">
        <v>822</v>
      </c>
      <c r="AW28" s="5"/>
      <c r="AX28" s="5">
        <v>1356</v>
      </c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</row>
    <row r="29" spans="1:218" ht="13.9" x14ac:dyDescent="0.3">
      <c r="A29" s="41"/>
      <c r="B29" s="36"/>
      <c r="C29" s="36" t="s">
        <v>39</v>
      </c>
      <c r="D29" s="41"/>
      <c r="E29" s="41"/>
      <c r="F29" s="143" t="str">
        <f t="shared" si="16"/>
        <v>16.2</v>
      </c>
      <c r="G29" s="143" t="str">
        <f t="shared" si="17"/>
        <v>4.5</v>
      </c>
      <c r="H29" s="143" t="str">
        <f t="shared" si="18"/>
        <v>22.2</v>
      </c>
      <c r="I29" s="143" t="str">
        <f t="shared" si="19"/>
        <v>33.9</v>
      </c>
      <c r="J29" s="143" t="str">
        <f t="shared" si="20"/>
        <v>3.2</v>
      </c>
      <c r="K29" s="143" t="str">
        <f t="shared" si="21"/>
        <v>23.4</v>
      </c>
      <c r="L29" s="143" t="str">
        <f t="shared" si="22"/>
        <v>12.1</v>
      </c>
      <c r="M29" s="143" t="str">
        <f t="shared" si="23"/>
        <v>54.6</v>
      </c>
      <c r="N29" s="143"/>
      <c r="O29" s="36" t="s">
        <v>39</v>
      </c>
      <c r="P29" s="181">
        <f>+AJ30/P$5*100</f>
        <v>16.224455704660613</v>
      </c>
      <c r="Q29" s="166"/>
      <c r="R29" s="181">
        <f>+AL30/R$5*100</f>
        <v>4.5290980484088372</v>
      </c>
      <c r="S29" s="166"/>
      <c r="T29" s="181">
        <f>+AN30/T$5*100</f>
        <v>22.216859716859716</v>
      </c>
      <c r="U29" s="166"/>
      <c r="V29" s="181">
        <f>+AP30/V$5*100</f>
        <v>33.936870642912467</v>
      </c>
      <c r="W29" s="166"/>
      <c r="X29" s="181">
        <f>+AR30/X$5*100</f>
        <v>3.209317373018441</v>
      </c>
      <c r="Y29" s="166"/>
      <c r="Z29" s="181">
        <f>+AT30/Z$5*100</f>
        <v>23.396068590547888</v>
      </c>
      <c r="AA29" s="166"/>
      <c r="AB29" s="181">
        <f>+AV30/AB$5*100</f>
        <v>12.119248217757615</v>
      </c>
      <c r="AC29" s="166"/>
      <c r="AD29" s="181">
        <f>+AX30/AD$5*100</f>
        <v>54.604683923225913</v>
      </c>
      <c r="AE29" s="166"/>
      <c r="AF29" s="5"/>
      <c r="AG29" s="5"/>
      <c r="AH29" s="5"/>
      <c r="AI29" s="5" t="s">
        <v>224</v>
      </c>
      <c r="AJ29" s="5">
        <v>97390</v>
      </c>
      <c r="AK29" s="5"/>
      <c r="AL29" s="5">
        <v>21838</v>
      </c>
      <c r="AM29" s="5"/>
      <c r="AN29" s="5">
        <v>27362</v>
      </c>
      <c r="AO29" s="5"/>
      <c r="AP29" s="5">
        <v>17213</v>
      </c>
      <c r="AQ29" s="5"/>
      <c r="AR29" s="5">
        <v>5920</v>
      </c>
      <c r="AS29" s="5"/>
      <c r="AT29" s="5">
        <v>6259</v>
      </c>
      <c r="AU29" s="5"/>
      <c r="AV29" s="5">
        <v>14138</v>
      </c>
      <c r="AW29" s="5"/>
      <c r="AX29" s="5">
        <v>4660</v>
      </c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</row>
    <row r="30" spans="1:218" ht="13.9" x14ac:dyDescent="0.3">
      <c r="A30" s="41"/>
      <c r="B30" s="39"/>
      <c r="C30" s="39" t="s">
        <v>40</v>
      </c>
      <c r="D30" s="43"/>
      <c r="E30" s="43"/>
      <c r="F30" s="167" t="str">
        <f t="shared" si="16"/>
        <v>35.2</v>
      </c>
      <c r="G30" s="167" t="str">
        <f t="shared" si="17"/>
        <v>40.0</v>
      </c>
      <c r="H30" s="167" t="str">
        <f t="shared" si="18"/>
        <v>38.8</v>
      </c>
      <c r="I30" s="167" t="str">
        <f t="shared" si="19"/>
        <v>29.1</v>
      </c>
      <c r="J30" s="167" t="str">
        <f t="shared" si="20"/>
        <v>22.9</v>
      </c>
      <c r="K30" s="167" t="str">
        <f t="shared" si="21"/>
        <v>28.3</v>
      </c>
      <c r="L30" s="167" t="str">
        <f t="shared" si="22"/>
        <v>38.9</v>
      </c>
      <c r="M30" s="167" t="str">
        <f t="shared" si="23"/>
        <v>20.6</v>
      </c>
      <c r="N30" s="167"/>
      <c r="O30" s="39" t="s">
        <v>40</v>
      </c>
      <c r="P30" s="181">
        <f>+AJ31/P$5*100</f>
        <v>35.188484882231755</v>
      </c>
      <c r="Q30" s="166"/>
      <c r="R30" s="181">
        <f>+AL31/R$5*100</f>
        <v>39.974213209869305</v>
      </c>
      <c r="S30" s="166"/>
      <c r="T30" s="181">
        <f>+AN31/T$5*100</f>
        <v>38.776276276276278</v>
      </c>
      <c r="U30" s="166"/>
      <c r="V30" s="181">
        <f>+AP31/V$5*100</f>
        <v>29.095662277304413</v>
      </c>
      <c r="W30" s="166"/>
      <c r="X30" s="181">
        <f>+AR31/X$5*100</f>
        <v>22.866386282756391</v>
      </c>
      <c r="Y30" s="166"/>
      <c r="Z30" s="181">
        <f>+AT31/Z$5*100</f>
        <v>28.255959849435381</v>
      </c>
      <c r="AA30" s="166"/>
      <c r="AB30" s="181">
        <f>+AV31/AB$5*100</f>
        <v>38.902570749621951</v>
      </c>
      <c r="AC30" s="166"/>
      <c r="AD30" s="181">
        <f>+AX31/AD$5*100</f>
        <v>20.575805599577389</v>
      </c>
      <c r="AE30" s="166"/>
      <c r="AF30" s="5"/>
      <c r="AG30" s="5"/>
      <c r="AH30" s="5"/>
      <c r="AI30" s="5" t="s">
        <v>225</v>
      </c>
      <c r="AJ30" s="5">
        <v>34965</v>
      </c>
      <c r="AK30" s="5"/>
      <c r="AL30" s="5">
        <v>3864</v>
      </c>
      <c r="AM30" s="5"/>
      <c r="AN30" s="5">
        <v>8286</v>
      </c>
      <c r="AO30" s="5"/>
      <c r="AP30" s="5">
        <v>10515</v>
      </c>
      <c r="AQ30" s="5"/>
      <c r="AR30" s="5">
        <v>496</v>
      </c>
      <c r="AS30" s="5"/>
      <c r="AT30" s="5">
        <v>2797</v>
      </c>
      <c r="AU30" s="5"/>
      <c r="AV30" s="5">
        <v>2805</v>
      </c>
      <c r="AW30" s="5"/>
      <c r="AX30" s="5">
        <v>6202</v>
      </c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</row>
    <row r="31" spans="1:218" ht="13.9" x14ac:dyDescent="0.3">
      <c r="A31" s="41"/>
      <c r="B31" s="36" t="s">
        <v>41</v>
      </c>
      <c r="C31" s="36"/>
      <c r="D31" s="41"/>
      <c r="E31" s="41"/>
      <c r="F31" s="143"/>
      <c r="G31" s="143"/>
      <c r="H31" s="143"/>
      <c r="I31" s="143"/>
      <c r="J31" s="143"/>
      <c r="K31" s="143"/>
      <c r="L31" s="143"/>
      <c r="M31" s="143"/>
      <c r="N31" s="143"/>
      <c r="O31" s="36" t="s">
        <v>41</v>
      </c>
      <c r="P31" s="124"/>
      <c r="Q31" s="166"/>
      <c r="R31" s="124"/>
      <c r="S31" s="166"/>
      <c r="T31" s="124"/>
      <c r="U31" s="166"/>
      <c r="V31" s="124"/>
      <c r="W31" s="166"/>
      <c r="X31" s="124"/>
      <c r="Y31" s="166"/>
      <c r="Z31" s="124"/>
      <c r="AA31" s="166"/>
      <c r="AB31" s="124"/>
      <c r="AC31" s="166"/>
      <c r="AD31" s="124"/>
      <c r="AE31" s="166"/>
      <c r="AF31" s="5"/>
      <c r="AG31" s="5"/>
      <c r="AH31" s="5"/>
      <c r="AI31" s="5" t="s">
        <v>226</v>
      </c>
      <c r="AJ31" s="5">
        <v>75834</v>
      </c>
      <c r="AK31" s="5"/>
      <c r="AL31" s="5">
        <v>34104</v>
      </c>
      <c r="AM31" s="5"/>
      <c r="AN31" s="5">
        <v>14462</v>
      </c>
      <c r="AO31" s="5"/>
      <c r="AP31" s="5">
        <v>9015</v>
      </c>
      <c r="AQ31" s="5"/>
      <c r="AR31" s="5">
        <v>3534</v>
      </c>
      <c r="AS31" s="5"/>
      <c r="AT31" s="5">
        <v>3378</v>
      </c>
      <c r="AU31" s="5"/>
      <c r="AV31" s="5">
        <v>9004</v>
      </c>
      <c r="AW31" s="5"/>
      <c r="AX31" s="5">
        <v>2337</v>
      </c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</row>
    <row r="32" spans="1:218" ht="13.9" x14ac:dyDescent="0.3">
      <c r="A32" s="41"/>
      <c r="B32" s="36"/>
      <c r="C32" s="36" t="s">
        <v>42</v>
      </c>
      <c r="D32" s="41"/>
      <c r="E32" s="41"/>
      <c r="F32" s="143" t="str">
        <f>FIXED(P32, 1)</f>
        <v>0.4</v>
      </c>
      <c r="G32" s="143" t="str">
        <f>FIXED(R32, 1)</f>
        <v>0.3</v>
      </c>
      <c r="H32" s="143" t="str">
        <f>FIXED(T32, 1)</f>
        <v>0.5</v>
      </c>
      <c r="I32" s="143" t="str">
        <f>FIXED(V32, 1)</f>
        <v>0.6</v>
      </c>
      <c r="J32" s="143" t="str">
        <f>FIXED(X32, 1)</f>
        <v>0.4</v>
      </c>
      <c r="K32" s="143" t="str">
        <f>FIXED(Z32, 1)</f>
        <v>0.5</v>
      </c>
      <c r="L32" s="143" t="str">
        <f>FIXED(AB32, 1)</f>
        <v>0.4</v>
      </c>
      <c r="M32" s="143" t="str">
        <f>FIXED(AD32, 1)</f>
        <v>0.4</v>
      </c>
      <c r="N32" s="143"/>
      <c r="O32" s="36" t="s">
        <v>42</v>
      </c>
      <c r="P32" s="181">
        <f>+AJ34/P$5*100</f>
        <v>0.39905711156894408</v>
      </c>
      <c r="Q32" s="166"/>
      <c r="R32" s="181">
        <f>+AL34/R$5*100</f>
        <v>0.28248256461349114</v>
      </c>
      <c r="S32" s="166"/>
      <c r="T32" s="181">
        <f>+AN34/T$5*100</f>
        <v>0.49066924066924072</v>
      </c>
      <c r="U32" s="166"/>
      <c r="V32" s="181">
        <f>+AP34/V$5*100</f>
        <v>0.58417247611670542</v>
      </c>
      <c r="W32" s="166"/>
      <c r="X32" s="181">
        <f>+AR34/X$5*100</f>
        <v>0.36234228405046909</v>
      </c>
      <c r="Y32" s="166"/>
      <c r="Z32" s="181">
        <f>+AT34/Z$5*100</f>
        <v>0.53534086156419913</v>
      </c>
      <c r="AA32" s="166"/>
      <c r="AB32" s="181">
        <f>+AV34/AB$5*100</f>
        <v>0.41045582199179087</v>
      </c>
      <c r="AC32" s="166"/>
      <c r="AD32" s="181">
        <f>+AX34/AD$5*100</f>
        <v>0.35217467864060575</v>
      </c>
      <c r="AE32" s="166"/>
      <c r="AF32" s="5"/>
      <c r="AG32" s="5"/>
      <c r="AH32" s="5"/>
      <c r="AI32" s="5" t="s">
        <v>227</v>
      </c>
      <c r="AJ32" s="5">
        <v>215508</v>
      </c>
      <c r="AK32" s="5"/>
      <c r="AL32" s="5">
        <v>85315</v>
      </c>
      <c r="AM32" s="5"/>
      <c r="AN32" s="5">
        <v>37296</v>
      </c>
      <c r="AO32" s="5"/>
      <c r="AP32" s="5">
        <v>30984</v>
      </c>
      <c r="AQ32" s="5"/>
      <c r="AR32" s="5">
        <v>15455</v>
      </c>
      <c r="AS32" s="5"/>
      <c r="AT32" s="5">
        <v>11955</v>
      </c>
      <c r="AU32" s="5"/>
      <c r="AV32" s="5">
        <v>23145</v>
      </c>
      <c r="AW32" s="5"/>
      <c r="AX32" s="5">
        <v>11358</v>
      </c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</row>
    <row r="33" spans="1:218" x14ac:dyDescent="0.25">
      <c r="A33" s="41"/>
      <c r="B33" s="36"/>
      <c r="C33" s="36" t="s">
        <v>43</v>
      </c>
      <c r="D33" s="41"/>
      <c r="E33" s="41"/>
      <c r="F33" s="143" t="str">
        <f>FIXED(P33, 1)</f>
        <v>1.5</v>
      </c>
      <c r="G33" s="143" t="str">
        <f>FIXED(R33, 1)</f>
        <v>0.3</v>
      </c>
      <c r="H33" s="143" t="str">
        <f>FIXED(T33, 1)</f>
        <v>2.0</v>
      </c>
      <c r="I33" s="143" t="str">
        <f>FIXED(V33, 1)</f>
        <v>2.5</v>
      </c>
      <c r="J33" s="143" t="str">
        <f>FIXED(X33, 1)</f>
        <v>2.2</v>
      </c>
      <c r="K33" s="143" t="str">
        <f>FIXED(Z33, 1)</f>
        <v>2.2</v>
      </c>
      <c r="L33" s="143" t="str">
        <f>FIXED(AB33, 1)</f>
        <v>2.5</v>
      </c>
      <c r="M33" s="143" t="str">
        <f>FIXED(AD33, 1)</f>
        <v>1.5</v>
      </c>
      <c r="N33" s="143"/>
      <c r="O33" s="36" t="s">
        <v>43</v>
      </c>
      <c r="P33" s="181">
        <f>+AJ35/P$5*100</f>
        <v>1.4607346363012046</v>
      </c>
      <c r="Q33" s="166"/>
      <c r="R33" s="181">
        <f>+AL35/R$5*100</f>
        <v>0.3317118912266307</v>
      </c>
      <c r="S33" s="166"/>
      <c r="T33" s="181">
        <f>+AN35/T$5*100</f>
        <v>1.9868082368082369</v>
      </c>
      <c r="U33" s="166"/>
      <c r="V33" s="181">
        <f>+AP35/V$5*100</f>
        <v>2.4916085721662795</v>
      </c>
      <c r="W33" s="166"/>
      <c r="X33" s="181">
        <f>+AR35/X$5*100</f>
        <v>2.1934648980912326</v>
      </c>
      <c r="Y33" s="166"/>
      <c r="Z33" s="181">
        <f>+AT35/Z$5*100</f>
        <v>2.1748222501045587</v>
      </c>
      <c r="AA33" s="166"/>
      <c r="AB33" s="181">
        <f>+AV35/AB$5*100</f>
        <v>2.4929790451501401</v>
      </c>
      <c r="AC33" s="166"/>
      <c r="AD33" s="181">
        <f>+AX35/AD$5*100</f>
        <v>1.5495685860186654</v>
      </c>
      <c r="AE33" s="166"/>
      <c r="AF33" s="5"/>
      <c r="AG33" s="5"/>
      <c r="AH33" s="5"/>
      <c r="AI33" s="5" t="s">
        <v>228</v>
      </c>
      <c r="AJ33" s="5">
        <v>3913</v>
      </c>
      <c r="AK33" s="5"/>
      <c r="AL33" s="5">
        <v>509</v>
      </c>
      <c r="AM33" s="5"/>
      <c r="AN33" s="5">
        <v>903</v>
      </c>
      <c r="AO33" s="5"/>
      <c r="AP33" s="5">
        <v>928</v>
      </c>
      <c r="AQ33" s="5"/>
      <c r="AR33" s="5">
        <v>387</v>
      </c>
      <c r="AS33" s="5"/>
      <c r="AT33" s="5">
        <v>320</v>
      </c>
      <c r="AU33" s="5"/>
      <c r="AV33" s="5">
        <v>657</v>
      </c>
      <c r="AW33" s="5"/>
      <c r="AX33" s="5">
        <v>209</v>
      </c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</row>
    <row r="34" spans="1:218" s="5" customFormat="1" x14ac:dyDescent="0.25">
      <c r="A34" s="41"/>
      <c r="B34" s="41"/>
      <c r="C34" s="36" t="s">
        <v>44</v>
      </c>
      <c r="D34" s="36"/>
      <c r="E34" s="41"/>
      <c r="F34" s="143"/>
      <c r="G34" s="143"/>
      <c r="H34" s="143"/>
      <c r="I34" s="143"/>
      <c r="J34" s="143"/>
      <c r="K34" s="143"/>
      <c r="L34" s="143"/>
      <c r="M34" s="143"/>
      <c r="N34" s="143"/>
      <c r="O34" s="36" t="s">
        <v>44</v>
      </c>
      <c r="AI34" s="5" t="s">
        <v>229</v>
      </c>
      <c r="AJ34" s="5">
        <v>860</v>
      </c>
      <c r="AL34" s="5">
        <v>241</v>
      </c>
      <c r="AN34" s="5">
        <v>183</v>
      </c>
      <c r="AP34" s="5">
        <v>181</v>
      </c>
      <c r="AR34" s="5">
        <v>56</v>
      </c>
      <c r="AT34" s="5">
        <v>64</v>
      </c>
      <c r="AV34" s="5">
        <v>95</v>
      </c>
      <c r="AX34" s="5">
        <v>40</v>
      </c>
    </row>
    <row r="35" spans="1:218" s="5" customFormat="1" x14ac:dyDescent="0.25">
      <c r="A35" s="41"/>
      <c r="B35" s="43"/>
      <c r="C35" s="39"/>
      <c r="D35" s="39" t="s">
        <v>45</v>
      </c>
      <c r="E35" s="43"/>
      <c r="F35" s="167" t="str">
        <f>CONCATENATE(FIXED(P35, 0), " (", FIXED(Q35, 0), ")")</f>
        <v>48,669 (47,526)</v>
      </c>
      <c r="G35" s="167" t="str">
        <f>CONCATENATE(FIXED(R35, 0), " (", FIXED(S35, 0), ")")</f>
        <v>39,783 (30,935)</v>
      </c>
      <c r="H35" s="167" t="str">
        <f>CONCATENATE(FIXED(T35, 0), " (", FIXED(U35, 0), ")")</f>
        <v>61,256 (55,888)</v>
      </c>
      <c r="I35" s="167" t="str">
        <f>CONCATENATE(FIXED(V35, 0), " (", FIXED(W35, 0), ")")</f>
        <v>50,640 (47,680)</v>
      </c>
      <c r="J35" s="167" t="str">
        <f>CONCATENATE(FIXED(X35, 0), " (", FIXED(Y35, 0), ")")</f>
        <v>46,410 (47,360)</v>
      </c>
      <c r="K35" s="167" t="str">
        <f>CONCATENATE(FIXED(Z35, 0), " (", FIXED(AA35, 0), ")")</f>
        <v>56,007 (59,151)</v>
      </c>
      <c r="L35" s="167" t="str">
        <f>CONCATENATE(FIXED(AB35, 0), " (", FIXED(AC35, 0), ")")</f>
        <v>47,898 (47,925)</v>
      </c>
      <c r="M35" s="167" t="str">
        <f>CONCATENATE(FIXED(AD35, 0), " (", FIXED(AE35, 0), ")")</f>
        <v>65,702 (79,535)</v>
      </c>
      <c r="N35" s="167"/>
      <c r="O35" s="183" t="s">
        <v>45</v>
      </c>
      <c r="P35" s="181">
        <f>+AJ36</f>
        <v>48668.798868999998</v>
      </c>
      <c r="Q35" s="168">
        <f>+AJ37</f>
        <v>47525.778248000002</v>
      </c>
      <c r="R35" s="181">
        <f>+AL36</f>
        <v>39782.741198000003</v>
      </c>
      <c r="S35" s="168">
        <f>+AL37</f>
        <v>30935.223179000001</v>
      </c>
      <c r="T35" s="181">
        <f>+AN36</f>
        <v>61256.391628999998</v>
      </c>
      <c r="U35" s="168">
        <f>+AN37</f>
        <v>55887.967680000002</v>
      </c>
      <c r="V35" s="181">
        <f>+AP36</f>
        <v>50640.072295999998</v>
      </c>
      <c r="W35" s="168">
        <f>+AP37</f>
        <v>47679.983826000003</v>
      </c>
      <c r="X35" s="181">
        <f>+AR36</f>
        <v>46409.661437000002</v>
      </c>
      <c r="Y35" s="168">
        <f>+AR37</f>
        <v>47360.035276000002</v>
      </c>
      <c r="Z35" s="181">
        <f>+AT36</f>
        <v>56006.937419000002</v>
      </c>
      <c r="AA35" s="168">
        <f>+AT37</f>
        <v>59151.391328999998</v>
      </c>
      <c r="AB35" s="181">
        <f>+AV36</f>
        <v>47898.126644000004</v>
      </c>
      <c r="AC35" s="168">
        <f>+AV37</f>
        <v>47924.656370999997</v>
      </c>
      <c r="AD35" s="181">
        <f>+AX36</f>
        <v>65702.041863000006</v>
      </c>
      <c r="AE35" s="168">
        <f>+AX37</f>
        <v>79535.325456999999</v>
      </c>
      <c r="AI35" s="5" t="s">
        <v>230</v>
      </c>
      <c r="AJ35" s="5">
        <v>3148</v>
      </c>
      <c r="AL35" s="5">
        <v>283</v>
      </c>
      <c r="AN35" s="5">
        <v>741</v>
      </c>
      <c r="AP35" s="5">
        <v>772</v>
      </c>
      <c r="AR35" s="5">
        <v>339</v>
      </c>
      <c r="AT35" s="5">
        <v>260</v>
      </c>
      <c r="AV35" s="5">
        <v>577</v>
      </c>
      <c r="AX35" s="5">
        <v>176</v>
      </c>
    </row>
    <row r="36" spans="1:218" x14ac:dyDescent="0.25">
      <c r="A36" s="41"/>
      <c r="B36" s="5" t="s">
        <v>46</v>
      </c>
      <c r="C36" s="36"/>
      <c r="D36" s="36"/>
      <c r="E36" s="41"/>
      <c r="F36" s="143"/>
      <c r="G36" s="143"/>
      <c r="H36" s="143"/>
      <c r="I36" s="143"/>
      <c r="J36" s="143"/>
      <c r="K36" s="143"/>
      <c r="L36" s="143"/>
      <c r="M36" s="143"/>
      <c r="N36" s="143"/>
      <c r="O36" s="5" t="s">
        <v>46</v>
      </c>
      <c r="P36" s="124"/>
      <c r="Q36" s="166"/>
      <c r="R36" s="124"/>
      <c r="S36" s="166"/>
      <c r="T36" s="124"/>
      <c r="U36" s="166"/>
      <c r="V36" s="124"/>
      <c r="W36" s="166"/>
      <c r="X36" s="124"/>
      <c r="Y36" s="166"/>
      <c r="Z36" s="124"/>
      <c r="AA36" s="166"/>
      <c r="AB36" s="124"/>
      <c r="AC36" s="166"/>
      <c r="AD36" s="124"/>
      <c r="AE36" s="166"/>
      <c r="AF36" s="5"/>
      <c r="AG36" s="5"/>
      <c r="AH36" s="5"/>
      <c r="AI36" s="5" t="s">
        <v>231</v>
      </c>
      <c r="AJ36" s="5">
        <v>48668.798868999998</v>
      </c>
      <c r="AK36" s="5"/>
      <c r="AL36" s="5">
        <v>39782.741198000003</v>
      </c>
      <c r="AM36" s="5"/>
      <c r="AN36" s="5">
        <v>61256.391628999998</v>
      </c>
      <c r="AO36" s="5"/>
      <c r="AP36" s="5">
        <v>50640.072295999998</v>
      </c>
      <c r="AQ36" s="5"/>
      <c r="AR36" s="5">
        <v>46409.661437000002</v>
      </c>
      <c r="AS36" s="5"/>
      <c r="AT36" s="5">
        <v>56006.937419000002</v>
      </c>
      <c r="AU36" s="5"/>
      <c r="AV36" s="5">
        <v>47898.126644000004</v>
      </c>
      <c r="AW36" s="5"/>
      <c r="AX36" s="5">
        <v>65702.041863000006</v>
      </c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</row>
    <row r="37" spans="1:218" x14ac:dyDescent="0.25">
      <c r="A37" s="41"/>
      <c r="B37" s="5"/>
      <c r="C37" s="36" t="s">
        <v>47</v>
      </c>
      <c r="D37" s="36"/>
      <c r="E37" s="41"/>
      <c r="F37" s="143" t="str">
        <f>FIXED(P37, 1)</f>
        <v>0.5</v>
      </c>
      <c r="G37" s="143" t="str">
        <f>FIXED(R37, 1)</f>
        <v>0.1</v>
      </c>
      <c r="H37" s="143" t="str">
        <f>FIXED(T37, 1)</f>
        <v>0.6</v>
      </c>
      <c r="I37" s="143" t="str">
        <f>FIXED(V37, 1)</f>
        <v>1.1</v>
      </c>
      <c r="J37" s="143" t="str">
        <f>FIXED(X37, 1)</f>
        <v>0.4</v>
      </c>
      <c r="K37" s="143" t="str">
        <f>FIXED(Z37, 1)</f>
        <v>0.8</v>
      </c>
      <c r="L37" s="143" t="str">
        <f>FIXED(AB37, 1)</f>
        <v>0.5</v>
      </c>
      <c r="M37" s="143" t="str">
        <f>FIXED(AD37, 1)</f>
        <v>0.8</v>
      </c>
      <c r="N37" s="143"/>
      <c r="O37" s="36" t="s">
        <v>47</v>
      </c>
      <c r="P37" s="181">
        <f>+AJ39/P$5*100</f>
        <v>0.4895409915177163</v>
      </c>
      <c r="Q37" s="166"/>
      <c r="R37" s="181">
        <f>+AL39/R$5*100</f>
        <v>0.13362245794995017</v>
      </c>
      <c r="S37" s="166"/>
      <c r="T37" s="181">
        <f>+AN39/T$5*100</f>
        <v>0.57110682110682109</v>
      </c>
      <c r="U37" s="166"/>
      <c r="V37" s="181">
        <f>+AP39/V$5*100</f>
        <v>1.1360702297960239</v>
      </c>
      <c r="W37" s="166"/>
      <c r="X37" s="181">
        <f>+AR39/X$5*100</f>
        <v>0.42704626334519574</v>
      </c>
      <c r="Y37" s="166"/>
      <c r="Z37" s="181">
        <f>+AT39/Z$5*100</f>
        <v>0.81137599330823929</v>
      </c>
      <c r="AA37" s="166"/>
      <c r="AB37" s="181">
        <f>+AV39/AB$5*100</f>
        <v>0.52279109958954417</v>
      </c>
      <c r="AC37" s="166"/>
      <c r="AD37" s="181">
        <f>+AX39/AD$5*100</f>
        <v>0.81000176087339326</v>
      </c>
      <c r="AE37" s="166"/>
      <c r="AF37" s="5"/>
      <c r="AG37" s="5"/>
      <c r="AH37" s="5"/>
      <c r="AI37" s="5" t="s">
        <v>232</v>
      </c>
      <c r="AJ37" s="5">
        <v>47525.778248000002</v>
      </c>
      <c r="AK37" s="5"/>
      <c r="AL37" s="5">
        <v>30935.223179000001</v>
      </c>
      <c r="AM37" s="5"/>
      <c r="AN37" s="5">
        <v>55887.967680000002</v>
      </c>
      <c r="AO37" s="5"/>
      <c r="AP37" s="5">
        <v>47679.983826000003</v>
      </c>
      <c r="AQ37" s="5"/>
      <c r="AR37" s="5">
        <v>47360.035276000002</v>
      </c>
      <c r="AS37" s="5"/>
      <c r="AT37" s="5">
        <v>59151.391328999998</v>
      </c>
      <c r="AU37" s="5"/>
      <c r="AV37" s="5">
        <v>47924.656370999997</v>
      </c>
      <c r="AW37" s="5"/>
      <c r="AX37" s="5">
        <v>79535.325456999999</v>
      </c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</row>
    <row r="38" spans="1:218" x14ac:dyDescent="0.25">
      <c r="A38" s="41"/>
      <c r="B38" s="5"/>
      <c r="C38" s="36" t="s">
        <v>48</v>
      </c>
      <c r="D38" s="36"/>
      <c r="E38" s="41"/>
      <c r="F38" s="143" t="str">
        <f>FIXED(P38, 1)</f>
        <v>4.4</v>
      </c>
      <c r="G38" s="143" t="str">
        <f>FIXED(R38, 1)</f>
        <v>1.6</v>
      </c>
      <c r="H38" s="143" t="str">
        <f>FIXED(T38, 1)</f>
        <v>2.6</v>
      </c>
      <c r="I38" s="143" t="str">
        <f>FIXED(V38, 1)</f>
        <v>15.4</v>
      </c>
      <c r="J38" s="143" t="str">
        <f>FIXED(X38, 1)</f>
        <v>3.4</v>
      </c>
      <c r="K38" s="143" t="str">
        <f>FIXED(Z38, 1)</f>
        <v>3.7</v>
      </c>
      <c r="L38" s="143" t="str">
        <f>FIXED(AB38, 1)</f>
        <v>3.0</v>
      </c>
      <c r="M38" s="143" t="str">
        <f>FIXED(AD38, 1)</f>
        <v>6.6</v>
      </c>
      <c r="N38" s="143"/>
      <c r="O38" s="36" t="s">
        <v>48</v>
      </c>
      <c r="P38" s="181">
        <f>+AJ40/P$5*100</f>
        <v>4.3947324461272901</v>
      </c>
      <c r="Q38" s="166"/>
      <c r="R38" s="181">
        <f>+AL40/R$5*100</f>
        <v>1.5507237883138956</v>
      </c>
      <c r="S38" s="166"/>
      <c r="T38" s="181">
        <f>+AN40/T$5*100</f>
        <v>2.6490776490776491</v>
      </c>
      <c r="U38" s="166"/>
      <c r="V38" s="181">
        <f>+AP40/V$5*100</f>
        <v>15.375677769171183</v>
      </c>
      <c r="W38" s="166"/>
      <c r="X38" s="181">
        <f>+AR40/X$5*100</f>
        <v>3.4357813005499835</v>
      </c>
      <c r="Y38" s="166"/>
      <c r="Z38" s="181">
        <f>+AT40/Z$5*100</f>
        <v>3.6553743203680469</v>
      </c>
      <c r="AA38" s="166"/>
      <c r="AB38" s="181">
        <f>+AV40/AB$5*100</f>
        <v>2.9509613307409808</v>
      </c>
      <c r="AC38" s="166"/>
      <c r="AD38" s="181">
        <f>+AX40/AD$5*100</f>
        <v>6.559253389681281</v>
      </c>
      <c r="AE38" s="166"/>
      <c r="AF38" s="5"/>
      <c r="AG38" s="5"/>
      <c r="AH38" s="5"/>
      <c r="AI38" s="5" t="s">
        <v>233</v>
      </c>
      <c r="AJ38" s="5">
        <v>215508</v>
      </c>
      <c r="AK38" s="5"/>
      <c r="AL38" s="5">
        <v>85315</v>
      </c>
      <c r="AM38" s="5"/>
      <c r="AN38" s="5">
        <v>37296</v>
      </c>
      <c r="AO38" s="5"/>
      <c r="AP38" s="5">
        <v>30984</v>
      </c>
      <c r="AQ38" s="5"/>
      <c r="AR38" s="5">
        <v>15455</v>
      </c>
      <c r="AS38" s="5"/>
      <c r="AT38" s="5">
        <v>11955</v>
      </c>
      <c r="AU38" s="5"/>
      <c r="AV38" s="5">
        <v>23145</v>
      </c>
      <c r="AW38" s="5"/>
      <c r="AX38" s="5">
        <v>11358</v>
      </c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</row>
    <row r="39" spans="1:218" x14ac:dyDescent="0.25">
      <c r="A39" s="41"/>
      <c r="B39" s="5"/>
      <c r="C39" s="36" t="s">
        <v>49</v>
      </c>
      <c r="D39" s="36"/>
      <c r="E39" s="41"/>
      <c r="F39" s="143" t="str">
        <f>FIXED(P39, 1)</f>
        <v>2.5</v>
      </c>
      <c r="G39" s="143" t="str">
        <f>FIXED(R39, 1)</f>
        <v>1.1</v>
      </c>
      <c r="H39" s="143" t="str">
        <f>FIXED(T39, 1)</f>
        <v>2.9</v>
      </c>
      <c r="I39" s="143" t="str">
        <f>FIXED(V39, 1)</f>
        <v>4.2</v>
      </c>
      <c r="J39" s="143" t="str">
        <f>FIXED(X39, 1)</f>
        <v>3.0</v>
      </c>
      <c r="K39" s="143" t="str">
        <f>FIXED(Z39, 1)</f>
        <v>3.4</v>
      </c>
      <c r="L39" s="143" t="str">
        <f>FIXED(AB39, 1)</f>
        <v>3.3</v>
      </c>
      <c r="M39" s="143" t="str">
        <f>FIXED(AD39, 1)</f>
        <v>3.1</v>
      </c>
      <c r="N39" s="143"/>
      <c r="O39" s="36" t="s">
        <v>49</v>
      </c>
      <c r="P39" s="181">
        <f>+AJ41/P$5*100</f>
        <v>2.4750821315217997</v>
      </c>
      <c r="Q39" s="166"/>
      <c r="R39" s="181">
        <f>+AL41/R$5*100</f>
        <v>1.1381351462228213</v>
      </c>
      <c r="S39" s="166"/>
      <c r="T39" s="181">
        <f>+AN41/T$5*100</f>
        <v>2.8635778635778637</v>
      </c>
      <c r="U39" s="166"/>
      <c r="V39" s="181">
        <f>+AP41/V$5*100</f>
        <v>4.2086238058352698</v>
      </c>
      <c r="W39" s="166"/>
      <c r="X39" s="181">
        <f>+AR41/X$5*100</f>
        <v>2.9763830475574249</v>
      </c>
      <c r="Y39" s="166"/>
      <c r="Z39" s="181">
        <f>+AT41/Z$5*100</f>
        <v>3.4378920953575913</v>
      </c>
      <c r="AA39" s="166"/>
      <c r="AB39" s="181">
        <f>+AV41/AB$5*100</f>
        <v>3.3354936271332902</v>
      </c>
      <c r="AC39" s="166"/>
      <c r="AD39" s="181">
        <f>+AX41/AD$5*100</f>
        <v>3.0639197041732702</v>
      </c>
      <c r="AE39" s="166"/>
      <c r="AF39" s="5"/>
      <c r="AG39" s="5"/>
      <c r="AH39" s="5"/>
      <c r="AI39" s="5" t="s">
        <v>234</v>
      </c>
      <c r="AJ39" s="5">
        <v>1055</v>
      </c>
      <c r="AK39" s="5"/>
      <c r="AL39" s="5">
        <v>114</v>
      </c>
      <c r="AM39" s="5"/>
      <c r="AN39" s="5">
        <v>213</v>
      </c>
      <c r="AO39" s="5"/>
      <c r="AP39" s="5">
        <v>352</v>
      </c>
      <c r="AQ39" s="5"/>
      <c r="AR39" s="5">
        <v>66</v>
      </c>
      <c r="AS39" s="5"/>
      <c r="AT39" s="5">
        <v>97</v>
      </c>
      <c r="AU39" s="5"/>
      <c r="AV39" s="5">
        <v>121</v>
      </c>
      <c r="AW39" s="5"/>
      <c r="AX39" s="5">
        <v>92</v>
      </c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</row>
    <row r="40" spans="1:218" x14ac:dyDescent="0.25">
      <c r="A40" s="43"/>
      <c r="B40" s="30"/>
      <c r="C40" s="39" t="s">
        <v>50</v>
      </c>
      <c r="D40" s="39"/>
      <c r="E40" s="43"/>
      <c r="F40" s="167" t="str">
        <f>FIXED(P40, 1)</f>
        <v>0.8</v>
      </c>
      <c r="G40" s="167" t="str">
        <f>FIXED(R40, 1)</f>
        <v>0.3</v>
      </c>
      <c r="H40" s="167" t="str">
        <f>FIXED(T40, 1)</f>
        <v>0.6</v>
      </c>
      <c r="I40" s="167" t="str">
        <f>FIXED(V40, 1)</f>
        <v>1.8</v>
      </c>
      <c r="J40" s="167" t="str">
        <f>FIXED(X40, 1)</f>
        <v>1.0</v>
      </c>
      <c r="K40" s="167" t="str">
        <f>FIXED(Z40, 1)</f>
        <v>1.0</v>
      </c>
      <c r="L40" s="167" t="str">
        <f>FIXED(AB40, 1)</f>
        <v>0.8</v>
      </c>
      <c r="M40" s="167" t="str">
        <f>FIXED(AD40, 1)</f>
        <v>1.5</v>
      </c>
      <c r="N40" s="167"/>
      <c r="O40" s="39" t="s">
        <v>50</v>
      </c>
      <c r="P40" s="181">
        <f>+AJ42/P$5*100</f>
        <v>0.76331273084989881</v>
      </c>
      <c r="Q40" s="166"/>
      <c r="R40" s="181">
        <f>+AL42/R$5*100</f>
        <v>0.25786790130692139</v>
      </c>
      <c r="S40" s="166"/>
      <c r="T40" s="181">
        <f>+AN42/T$5*100</f>
        <v>0.60328185328185324</v>
      </c>
      <c r="U40" s="166"/>
      <c r="V40" s="181">
        <f>+AP42/V$5*100</f>
        <v>1.8493415956622774</v>
      </c>
      <c r="W40" s="166"/>
      <c r="X40" s="181">
        <f>+AR42/X$5*100</f>
        <v>1.015852474927208</v>
      </c>
      <c r="Y40" s="166"/>
      <c r="Z40" s="181">
        <f>+AT42/Z$5*100</f>
        <v>1.0037641154328731</v>
      </c>
      <c r="AA40" s="166"/>
      <c r="AB40" s="181">
        <f>+AV42/AB$5*100</f>
        <v>0.76042341758479159</v>
      </c>
      <c r="AC40" s="166"/>
      <c r="AD40" s="181">
        <f>+AX42/AD$5*100</f>
        <v>1.5319598520866351</v>
      </c>
      <c r="AE40" s="166"/>
      <c r="AF40" s="5"/>
      <c r="AG40" s="5"/>
      <c r="AH40" s="5"/>
      <c r="AI40" s="5" t="s">
        <v>235</v>
      </c>
      <c r="AJ40" s="5">
        <v>9471</v>
      </c>
      <c r="AK40" s="5"/>
      <c r="AL40" s="5">
        <v>1323</v>
      </c>
      <c r="AM40" s="5"/>
      <c r="AN40" s="5">
        <v>988</v>
      </c>
      <c r="AO40" s="5"/>
      <c r="AP40" s="5">
        <v>4764</v>
      </c>
      <c r="AQ40" s="5"/>
      <c r="AR40" s="5">
        <v>531</v>
      </c>
      <c r="AS40" s="5"/>
      <c r="AT40" s="5">
        <v>437</v>
      </c>
      <c r="AU40" s="5"/>
      <c r="AV40" s="5">
        <v>683</v>
      </c>
      <c r="AW40" s="5"/>
      <c r="AX40" s="5">
        <v>745</v>
      </c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</row>
    <row r="41" spans="1:218" x14ac:dyDescent="0.25">
      <c r="A41" s="75" t="s">
        <v>51</v>
      </c>
      <c r="O41" s="180"/>
      <c r="P41" s="51"/>
      <c r="Q41" s="5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 t="s">
        <v>236</v>
      </c>
      <c r="AJ41" s="42">
        <v>5334</v>
      </c>
      <c r="AK41" s="42"/>
      <c r="AL41" s="42">
        <v>971</v>
      </c>
      <c r="AM41" s="42"/>
      <c r="AN41" s="42">
        <v>1068</v>
      </c>
      <c r="AO41" s="42"/>
      <c r="AP41" s="42">
        <v>1304</v>
      </c>
      <c r="AQ41" s="42"/>
      <c r="AR41" s="42">
        <v>460</v>
      </c>
      <c r="AS41" s="42"/>
      <c r="AT41" s="42">
        <v>411</v>
      </c>
      <c r="AU41" s="42"/>
      <c r="AV41" s="42">
        <v>772</v>
      </c>
      <c r="AW41" s="42"/>
      <c r="AX41" s="42">
        <v>348</v>
      </c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M41" s="42"/>
      <c r="EN41" s="42"/>
      <c r="EO41" s="42"/>
      <c r="EP41" s="42"/>
      <c r="EQ41" s="42"/>
      <c r="ER41" s="42"/>
      <c r="ES41" s="42"/>
      <c r="ET41" s="42"/>
      <c r="EU41" s="42"/>
      <c r="EV41" s="42"/>
      <c r="EW41" s="42"/>
      <c r="EX41" s="42"/>
      <c r="EY41" s="42"/>
      <c r="EZ41" s="42"/>
      <c r="FA41" s="42"/>
      <c r="FB41" s="42"/>
      <c r="FC41" s="42"/>
      <c r="FD41" s="42"/>
      <c r="FE41" s="42"/>
      <c r="FF41" s="42"/>
      <c r="FG41" s="42"/>
      <c r="FH41" s="42"/>
      <c r="FI41" s="42"/>
      <c r="FJ41" s="42"/>
      <c r="FK41" s="42"/>
      <c r="FL41" s="42"/>
      <c r="FM41" s="42"/>
      <c r="FN41" s="42"/>
      <c r="FO41" s="42"/>
      <c r="FP41" s="42"/>
      <c r="FQ41" s="42"/>
      <c r="FR41" s="42"/>
      <c r="FS41" s="42"/>
      <c r="FT41" s="42"/>
      <c r="FU41" s="42"/>
      <c r="FV41" s="42"/>
      <c r="FW41" s="42"/>
      <c r="FX41" s="42"/>
      <c r="FY41" s="42"/>
      <c r="FZ41" s="42"/>
      <c r="GA41" s="42"/>
      <c r="GB41" s="42"/>
      <c r="GC41" s="42"/>
      <c r="GD41" s="42"/>
      <c r="GE41" s="42"/>
      <c r="GF41" s="42"/>
      <c r="GG41" s="42"/>
      <c r="GH41" s="42"/>
      <c r="GI41" s="42"/>
      <c r="GJ41" s="42"/>
      <c r="GK41" s="42"/>
      <c r="GL41" s="42"/>
      <c r="GM41" s="42"/>
      <c r="GN41" s="42"/>
      <c r="GO41" s="42"/>
      <c r="GP41" s="42"/>
      <c r="GQ41" s="42"/>
      <c r="GR41" s="42"/>
      <c r="GS41" s="42"/>
      <c r="GT41" s="42"/>
      <c r="GU41" s="42"/>
      <c r="GV41" s="42"/>
      <c r="GW41" s="42"/>
      <c r="GX41" s="42"/>
      <c r="GY41" s="42"/>
      <c r="GZ41" s="42"/>
      <c r="HA41" s="42"/>
      <c r="HB41" s="42"/>
      <c r="HC41" s="42"/>
      <c r="HD41" s="42"/>
      <c r="HE41" s="42"/>
      <c r="HF41" s="42"/>
      <c r="HG41" s="42"/>
      <c r="HH41" s="42"/>
      <c r="HI41" s="42"/>
      <c r="HJ41" s="42"/>
    </row>
    <row r="42" spans="1:218" x14ac:dyDescent="0.25">
      <c r="A42" s="75" t="s">
        <v>52</v>
      </c>
      <c r="O42" s="53"/>
      <c r="P42" s="51"/>
      <c r="Q42" s="52"/>
      <c r="AI42" s="3" t="s">
        <v>237</v>
      </c>
      <c r="AJ42" s="3">
        <v>1645</v>
      </c>
      <c r="AL42" s="3">
        <v>220</v>
      </c>
      <c r="AN42" s="3">
        <v>225</v>
      </c>
      <c r="AP42" s="3">
        <v>573</v>
      </c>
      <c r="AR42" s="3">
        <v>157</v>
      </c>
      <c r="AT42" s="3">
        <v>120</v>
      </c>
      <c r="AV42" s="3">
        <v>176</v>
      </c>
      <c r="AX42" s="3">
        <v>174</v>
      </c>
    </row>
    <row r="43" spans="1:218" x14ac:dyDescent="0.25">
      <c r="O43" s="22"/>
      <c r="P43" s="51"/>
      <c r="Q43" s="42"/>
    </row>
    <row r="44" spans="1:218" x14ac:dyDescent="0.25">
      <c r="O44" s="53"/>
      <c r="P44" s="42"/>
      <c r="Q44" s="51"/>
    </row>
    <row r="45" spans="1:218" x14ac:dyDescent="0.25">
      <c r="C45" s="3"/>
      <c r="F45" s="3"/>
      <c r="G45" s="3"/>
      <c r="H45" s="3"/>
      <c r="I45" s="3"/>
      <c r="J45" s="3"/>
      <c r="K45" s="3"/>
      <c r="L45" s="3"/>
      <c r="M45" s="3"/>
      <c r="N45" s="3"/>
      <c r="O45" s="53"/>
      <c r="P45" s="51"/>
      <c r="Q45" s="51"/>
    </row>
    <row r="46" spans="1:218" x14ac:dyDescent="0.25">
      <c r="C46" s="3"/>
      <c r="F46" s="3"/>
      <c r="G46" s="3"/>
      <c r="H46" s="3"/>
      <c r="I46" s="3"/>
      <c r="J46" s="3"/>
      <c r="K46" s="3"/>
      <c r="L46" s="3"/>
      <c r="M46" s="3"/>
      <c r="N46" s="3"/>
      <c r="O46" s="53"/>
      <c r="P46" s="51"/>
      <c r="Q46" s="51"/>
    </row>
    <row r="47" spans="1:218" x14ac:dyDescent="0.25">
      <c r="C47" s="3"/>
      <c r="F47" s="3"/>
      <c r="G47" s="3"/>
      <c r="H47" s="3"/>
      <c r="I47" s="3"/>
      <c r="J47" s="3"/>
      <c r="K47" s="3"/>
      <c r="L47" s="3"/>
      <c r="M47" s="3"/>
      <c r="N47" s="3"/>
      <c r="O47" s="53"/>
      <c r="P47" s="51"/>
    </row>
    <row r="48" spans="1:218" x14ac:dyDescent="0.25">
      <c r="C48" s="3"/>
      <c r="F48" s="3"/>
      <c r="G48" s="3"/>
      <c r="H48" s="3"/>
      <c r="I48" s="3"/>
      <c r="J48" s="3"/>
      <c r="K48" s="3"/>
      <c r="L48" s="3"/>
      <c r="M48" s="3"/>
      <c r="N48" s="3"/>
      <c r="O48" s="53"/>
    </row>
    <row r="49" spans="3:15" x14ac:dyDescent="0.25">
      <c r="C49" s="3"/>
      <c r="F49" s="3"/>
      <c r="G49" s="3"/>
      <c r="H49" s="3"/>
      <c r="I49" s="3"/>
      <c r="J49" s="3"/>
      <c r="K49" s="3"/>
      <c r="L49" s="3"/>
      <c r="M49" s="3"/>
      <c r="N49" s="3"/>
      <c r="O49" s="53"/>
    </row>
    <row r="50" spans="3:15" x14ac:dyDescent="0.25">
      <c r="C50" s="3"/>
      <c r="F50" s="3"/>
      <c r="G50" s="3"/>
      <c r="H50" s="3"/>
      <c r="I50" s="3"/>
      <c r="J50" s="3"/>
      <c r="K50" s="3"/>
      <c r="L50" s="3"/>
      <c r="M50" s="3"/>
      <c r="N50" s="3"/>
      <c r="O50" s="53"/>
    </row>
    <row r="51" spans="3:15" x14ac:dyDescent="0.25">
      <c r="C51" s="3"/>
      <c r="F51" s="3"/>
      <c r="G51" s="3"/>
      <c r="H51" s="3"/>
      <c r="I51" s="3"/>
      <c r="J51" s="3"/>
      <c r="K51" s="3"/>
      <c r="L51" s="3"/>
      <c r="M51" s="3"/>
      <c r="N51" s="3"/>
      <c r="O51" s="22"/>
    </row>
    <row r="52" spans="3:15" x14ac:dyDescent="0.25">
      <c r="C52" s="3"/>
      <c r="F52" s="3"/>
      <c r="G52" s="3"/>
      <c r="H52" s="3"/>
      <c r="I52" s="3"/>
      <c r="J52" s="3"/>
      <c r="K52" s="3"/>
      <c r="L52" s="3"/>
      <c r="M52" s="3"/>
      <c r="N52" s="3"/>
      <c r="O52" s="22"/>
    </row>
    <row r="53" spans="3:15" x14ac:dyDescent="0.25">
      <c r="C53" s="3"/>
      <c r="F53" s="3"/>
      <c r="G53" s="3"/>
      <c r="H53" s="3"/>
      <c r="I53" s="3"/>
      <c r="J53" s="3"/>
      <c r="K53" s="3"/>
      <c r="L53" s="3"/>
      <c r="M53" s="3"/>
      <c r="N53" s="3"/>
      <c r="O53" s="22"/>
    </row>
    <row r="54" spans="3:15" x14ac:dyDescent="0.25">
      <c r="C54" s="3"/>
      <c r="F54" s="3"/>
      <c r="G54" s="3"/>
      <c r="H54" s="3"/>
      <c r="I54" s="3"/>
      <c r="J54" s="3"/>
      <c r="K54" s="3"/>
      <c r="L54" s="3"/>
      <c r="M54" s="3"/>
      <c r="N54" s="3"/>
      <c r="O54" s="22"/>
    </row>
    <row r="55" spans="3:15" x14ac:dyDescent="0.25">
      <c r="C55" s="3"/>
      <c r="F55" s="3"/>
      <c r="G55" s="3"/>
      <c r="H55" s="3"/>
      <c r="I55" s="3"/>
      <c r="J55" s="3"/>
      <c r="K55" s="3"/>
      <c r="L55" s="3"/>
      <c r="M55" s="3"/>
      <c r="N55" s="3"/>
      <c r="O55" s="22"/>
    </row>
    <row r="56" spans="3:15" x14ac:dyDescent="0.25">
      <c r="C56" s="3"/>
      <c r="F56" s="3"/>
      <c r="G56" s="3"/>
      <c r="H56" s="3"/>
      <c r="I56" s="3"/>
      <c r="J56" s="3"/>
      <c r="K56" s="3"/>
      <c r="L56" s="3"/>
      <c r="M56" s="3"/>
      <c r="N56" s="3"/>
      <c r="O56" s="22"/>
    </row>
    <row r="57" spans="3:15" x14ac:dyDescent="0.25">
      <c r="C57" s="3"/>
      <c r="F57" s="3"/>
      <c r="G57" s="3"/>
      <c r="H57" s="3"/>
      <c r="I57" s="3"/>
      <c r="J57" s="3"/>
      <c r="K57" s="3"/>
      <c r="L57" s="3"/>
      <c r="M57" s="3"/>
      <c r="N57" s="3"/>
      <c r="O57" s="22"/>
    </row>
    <row r="58" spans="3:15" x14ac:dyDescent="0.25">
      <c r="C58" s="3"/>
      <c r="F58" s="3"/>
      <c r="G58" s="3"/>
      <c r="H58" s="3"/>
      <c r="I58" s="3"/>
      <c r="J58" s="3"/>
      <c r="K58" s="3"/>
      <c r="L58" s="3"/>
      <c r="M58" s="3"/>
      <c r="N58" s="3"/>
      <c r="O58" s="22"/>
    </row>
    <row r="59" spans="3:15" x14ac:dyDescent="0.25">
      <c r="C59" s="3"/>
      <c r="F59" s="3"/>
      <c r="G59" s="3"/>
      <c r="H59" s="3"/>
      <c r="I59" s="3"/>
      <c r="J59" s="3"/>
      <c r="K59" s="3"/>
      <c r="L59" s="3"/>
      <c r="M59" s="3"/>
      <c r="N59" s="3"/>
      <c r="O59" s="22"/>
    </row>
    <row r="60" spans="3:15" x14ac:dyDescent="0.25">
      <c r="C60" s="3"/>
      <c r="F60" s="3"/>
      <c r="G60" s="3"/>
      <c r="H60" s="3"/>
      <c r="I60" s="3"/>
      <c r="J60" s="3"/>
      <c r="K60" s="3"/>
      <c r="L60" s="3"/>
      <c r="M60" s="3"/>
      <c r="N60" s="3"/>
      <c r="O60" s="22"/>
    </row>
    <row r="61" spans="3:15" x14ac:dyDescent="0.25">
      <c r="C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3:15" x14ac:dyDescent="0.25">
      <c r="C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3:15" x14ac:dyDescent="0.25">
      <c r="C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3:15" x14ac:dyDescent="0.25">
      <c r="C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3:15" x14ac:dyDescent="0.25">
      <c r="C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3:15" x14ac:dyDescent="0.25">
      <c r="C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3:15" x14ac:dyDescent="0.25">
      <c r="C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3:15" x14ac:dyDescent="0.25">
      <c r="C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3:15" x14ac:dyDescent="0.25">
      <c r="C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3:15" ht="12.75" customHeight="1" x14ac:dyDescent="0.25">
      <c r="O70" s="22"/>
    </row>
    <row r="71" spans="3:15" ht="12.75" customHeight="1" x14ac:dyDescent="0.25">
      <c r="O71" s="22"/>
    </row>
    <row r="72" spans="3:15" ht="12.75" customHeight="1" x14ac:dyDescent="0.25">
      <c r="O72" s="22"/>
    </row>
    <row r="73" spans="3:15" ht="12.75" customHeight="1" x14ac:dyDescent="0.25">
      <c r="O73" s="22"/>
    </row>
    <row r="74" spans="3:15" ht="12.75" customHeight="1" x14ac:dyDescent="0.25">
      <c r="O74" s="22"/>
    </row>
    <row r="75" spans="3:15" ht="12.75" customHeight="1" x14ac:dyDescent="0.25">
      <c r="O75" s="22"/>
    </row>
    <row r="76" spans="3:15" ht="12.75" customHeight="1" x14ac:dyDescent="0.25">
      <c r="O76" s="22"/>
    </row>
    <row r="77" spans="3:15" ht="12.75" customHeight="1" x14ac:dyDescent="0.25">
      <c r="O77" s="22"/>
    </row>
    <row r="78" spans="3:15" ht="12.75" customHeight="1" x14ac:dyDescent="0.25">
      <c r="O78" s="22"/>
    </row>
    <row r="79" spans="3:15" ht="12.75" customHeight="1" x14ac:dyDescent="0.25">
      <c r="O79" s="22"/>
    </row>
    <row r="80" spans="3:15" ht="12.75" customHeight="1" x14ac:dyDescent="0.25">
      <c r="O80" s="22"/>
    </row>
    <row r="81" spans="15:15" ht="12.75" customHeight="1" x14ac:dyDescent="0.25">
      <c r="O81" s="22"/>
    </row>
    <row r="82" spans="15:15" ht="12.75" customHeight="1" x14ac:dyDescent="0.25">
      <c r="O82" s="22"/>
    </row>
    <row r="83" spans="15:15" ht="12.75" customHeight="1" x14ac:dyDescent="0.25">
      <c r="O83" s="22"/>
    </row>
    <row r="84" spans="15:15" ht="12.75" customHeight="1" x14ac:dyDescent="0.25">
      <c r="O84" s="22"/>
    </row>
    <row r="85" spans="15:15" ht="12.75" customHeight="1" x14ac:dyDescent="0.25">
      <c r="O85" s="22"/>
    </row>
    <row r="86" spans="15:15" ht="12.75" customHeight="1" x14ac:dyDescent="0.25">
      <c r="O86" s="22"/>
    </row>
    <row r="87" spans="15:15" ht="12.75" customHeight="1" x14ac:dyDescent="0.25">
      <c r="O87" s="22"/>
    </row>
    <row r="88" spans="15:15" ht="12.75" customHeight="1" x14ac:dyDescent="0.25">
      <c r="O88" s="22"/>
    </row>
    <row r="89" spans="15:15" ht="12.75" customHeight="1" x14ac:dyDescent="0.25">
      <c r="O89" s="22"/>
    </row>
    <row r="90" spans="15:15" ht="12.75" customHeight="1" x14ac:dyDescent="0.25">
      <c r="O90" s="22"/>
    </row>
    <row r="91" spans="15:15" ht="12.75" customHeight="1" x14ac:dyDescent="0.25">
      <c r="O91" s="22"/>
    </row>
    <row r="92" spans="15:15" ht="12.75" customHeight="1" x14ac:dyDescent="0.25">
      <c r="O92" s="22"/>
    </row>
    <row r="93" spans="15:15" ht="12.75" customHeight="1" x14ac:dyDescent="0.25">
      <c r="O93" s="22"/>
    </row>
    <row r="94" spans="15:15" ht="12.75" customHeight="1" x14ac:dyDescent="0.25">
      <c r="O94" s="22"/>
    </row>
    <row r="95" spans="15:15" ht="12.75" customHeight="1" x14ac:dyDescent="0.25">
      <c r="O95" s="22"/>
    </row>
    <row r="96" spans="15:15" ht="12.75" customHeight="1" x14ac:dyDescent="0.25">
      <c r="O96" s="22"/>
    </row>
    <row r="97" spans="15:15" ht="12.75" customHeight="1" x14ac:dyDescent="0.25">
      <c r="O97" s="22"/>
    </row>
    <row r="98" spans="15:15" ht="12.75" customHeight="1" x14ac:dyDescent="0.25">
      <c r="O98" s="22"/>
    </row>
  </sheetData>
  <mergeCells count="9">
    <mergeCell ref="Z4:AA4"/>
    <mergeCell ref="AB4:AC4"/>
    <mergeCell ref="AD4:AE4"/>
    <mergeCell ref="A2:M3"/>
    <mergeCell ref="P4:Q4"/>
    <mergeCell ref="R4:S4"/>
    <mergeCell ref="T4:U4"/>
    <mergeCell ref="V4:W4"/>
    <mergeCell ref="X4:Y4"/>
  </mergeCells>
  <pageMargins left="1" right="1" top="1" bottom="1" header="0.5" footer="0.5"/>
  <pageSetup scale="63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9"/>
  <sheetViews>
    <sheetView showGridLines="0" view="pageBreakPreview" zoomScaleNormal="100" zoomScaleSheetLayoutView="100" workbookViewId="0">
      <selection activeCell="A2" sqref="A2:AA3"/>
    </sheetView>
  </sheetViews>
  <sheetFormatPr defaultColWidth="9.140625" defaultRowHeight="12.75" customHeight="1" x14ac:dyDescent="0.2"/>
  <cols>
    <col min="1" max="2" width="2.85546875" style="3" customWidth="1"/>
    <col min="3" max="3" width="2.85546875" style="40" customWidth="1"/>
    <col min="4" max="4" width="2.85546875" style="3" customWidth="1"/>
    <col min="5" max="5" width="41.42578125" style="3" customWidth="1"/>
    <col min="6" max="6" width="14.5703125" style="50" customWidth="1"/>
    <col min="7" max="7" width="0.85546875" style="50" customWidth="1"/>
    <col min="8" max="8" width="14.5703125" style="50" customWidth="1"/>
    <col min="9" max="9" width="15" style="50" customWidth="1"/>
    <col min="10" max="10" width="14.5703125" style="50" customWidth="1"/>
    <col min="11" max="11" width="0.85546875" style="50" customWidth="1"/>
    <col min="12" max="13" width="14.5703125" style="50" customWidth="1"/>
    <col min="14" max="14" width="0.85546875" style="50" customWidth="1"/>
    <col min="15" max="17" width="14.5703125" style="50" customWidth="1"/>
    <col min="18" max="18" width="0.85546875" style="50" customWidth="1"/>
    <col min="19" max="19" width="14.5703125" style="50" customWidth="1"/>
    <col min="20" max="20" width="0.85546875" style="50" customWidth="1"/>
    <col min="21" max="23" width="14.5703125" style="50" customWidth="1"/>
    <col min="24" max="24" width="0.85546875" style="50" customWidth="1"/>
    <col min="25" max="27" width="14.5703125" style="50" customWidth="1"/>
    <col min="28" max="28" width="16" style="50" customWidth="1"/>
    <col min="29" max="29" width="11.42578125" style="54" customWidth="1"/>
    <col min="30" max="45" width="12.85546875" style="3" customWidth="1"/>
    <col min="46" max="61" width="10.28515625" style="3" bestFit="1" customWidth="1"/>
    <col min="62" max="62" width="9.140625" style="3"/>
    <col min="63" max="63" width="9.140625" style="3" customWidth="1"/>
    <col min="64" max="64" width="9.28515625" style="3" bestFit="1" customWidth="1"/>
    <col min="65" max="65" width="9.140625" style="3"/>
    <col min="66" max="66" width="9.28515625" style="3" bestFit="1" customWidth="1"/>
    <col min="67" max="67" width="9.140625" style="3"/>
    <col min="68" max="68" width="9.28515625" style="3" bestFit="1" customWidth="1"/>
    <col min="69" max="69" width="9.140625" style="3"/>
    <col min="70" max="70" width="9.28515625" style="3" bestFit="1" customWidth="1"/>
    <col min="71" max="71" width="9.140625" style="3"/>
    <col min="72" max="72" width="9.28515625" style="3" bestFit="1" customWidth="1"/>
    <col min="73" max="73" width="9.140625" style="3"/>
    <col min="74" max="74" width="9.28515625" style="3" bestFit="1" customWidth="1"/>
    <col min="75" max="75" width="9.140625" style="3"/>
    <col min="76" max="76" width="9.28515625" style="3" bestFit="1" customWidth="1"/>
    <col min="77" max="77" width="9.140625" style="3"/>
    <col min="78" max="78" width="9.28515625" style="3" bestFit="1" customWidth="1"/>
    <col min="79" max="79" width="9.140625" style="3"/>
    <col min="80" max="80" width="9.28515625" style="3" bestFit="1" customWidth="1"/>
    <col min="81" max="81" width="9.140625" style="3"/>
    <col min="82" max="82" width="9.28515625" style="3" bestFit="1" customWidth="1"/>
    <col min="83" max="83" width="9.140625" style="3"/>
    <col min="84" max="84" width="9.28515625" style="3" bestFit="1" customWidth="1"/>
    <col min="85" max="85" width="9.140625" style="3"/>
    <col min="86" max="86" width="9.28515625" style="3" bestFit="1" customWidth="1"/>
    <col min="87" max="87" width="9.140625" style="3"/>
    <col min="88" max="88" width="9.28515625" style="3" bestFit="1" customWidth="1"/>
    <col min="89" max="89" width="9.140625" style="3"/>
    <col min="90" max="90" width="9.28515625" style="3" bestFit="1" customWidth="1"/>
    <col min="91" max="91" width="9.140625" style="3"/>
    <col min="92" max="92" width="9.28515625" style="3" bestFit="1" customWidth="1"/>
    <col min="93" max="93" width="9.140625" style="3"/>
    <col min="94" max="94" width="9.28515625" style="3" bestFit="1" customWidth="1"/>
    <col min="95" max="16384" width="9.140625" style="3"/>
  </cols>
  <sheetData>
    <row r="1" spans="1:94" ht="6" customHeight="1" x14ac:dyDescent="0.3">
      <c r="A1" s="1"/>
      <c r="B1" s="2"/>
      <c r="C1" s="2"/>
      <c r="D1" s="2"/>
      <c r="E1" s="2"/>
      <c r="F1" s="2"/>
      <c r="G1" s="2"/>
      <c r="H1" s="2"/>
      <c r="I1" s="2"/>
      <c r="J1" s="2" t="s">
        <v>53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94" ht="15" customHeight="1" x14ac:dyDescent="0.2">
      <c r="A2" s="185" t="s">
        <v>647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20"/>
    </row>
    <row r="3" spans="1:94" x14ac:dyDescent="0.2">
      <c r="A3" s="186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20"/>
    </row>
    <row r="4" spans="1:94" s="99" customFormat="1" ht="15" customHeight="1" x14ac:dyDescent="0.2">
      <c r="B4" s="100"/>
      <c r="C4" s="100"/>
      <c r="D4" s="100"/>
      <c r="E4" s="100"/>
      <c r="F4" s="91" t="s">
        <v>0</v>
      </c>
      <c r="G4" s="92"/>
      <c r="H4" s="187" t="s">
        <v>1</v>
      </c>
      <c r="I4" s="187"/>
      <c r="J4" s="187"/>
      <c r="K4" s="101"/>
      <c r="L4" s="187" t="s">
        <v>2</v>
      </c>
      <c r="M4" s="187"/>
      <c r="N4" s="101"/>
      <c r="O4" s="187" t="s">
        <v>3</v>
      </c>
      <c r="P4" s="187"/>
      <c r="Q4" s="187"/>
      <c r="R4" s="66"/>
      <c r="S4" s="93" t="s">
        <v>4</v>
      </c>
      <c r="T4" s="66"/>
      <c r="U4" s="188" t="s">
        <v>199</v>
      </c>
      <c r="V4" s="188"/>
      <c r="W4" s="188"/>
      <c r="X4" s="65"/>
      <c r="Y4" s="188" t="s">
        <v>60</v>
      </c>
      <c r="Z4" s="188"/>
      <c r="AA4" s="188"/>
      <c r="AB4" s="66"/>
      <c r="AC4" s="102"/>
      <c r="AD4" s="196" t="s">
        <v>0</v>
      </c>
      <c r="AE4" s="197"/>
      <c r="AF4" s="191" t="s">
        <v>1</v>
      </c>
      <c r="AG4" s="192"/>
      <c r="AH4" s="192"/>
      <c r="AI4" s="192"/>
      <c r="AJ4" s="192"/>
      <c r="AK4" s="193"/>
      <c r="AL4" s="194" t="s">
        <v>2</v>
      </c>
      <c r="AM4" s="189"/>
      <c r="AN4" s="189"/>
      <c r="AO4" s="190"/>
      <c r="AP4" s="194" t="s">
        <v>3</v>
      </c>
      <c r="AQ4" s="189"/>
      <c r="AR4" s="189"/>
      <c r="AS4" s="189"/>
      <c r="AT4" s="189"/>
      <c r="AU4" s="190"/>
      <c r="AV4" s="191" t="s">
        <v>4</v>
      </c>
      <c r="AW4" s="193"/>
      <c r="AX4" s="191" t="s">
        <v>55</v>
      </c>
      <c r="AY4" s="192"/>
      <c r="AZ4" s="192"/>
      <c r="BA4" s="192"/>
      <c r="BB4" s="192"/>
      <c r="BC4" s="193"/>
      <c r="BD4" s="191" t="s">
        <v>56</v>
      </c>
      <c r="BE4" s="192"/>
      <c r="BF4" s="192"/>
      <c r="BG4" s="192"/>
      <c r="BH4" s="192"/>
      <c r="BI4" s="193"/>
    </row>
    <row r="5" spans="1:94" ht="15" customHeight="1" x14ac:dyDescent="0.3">
      <c r="A5" s="99"/>
      <c r="B5" s="100"/>
      <c r="C5" s="100"/>
      <c r="D5" s="100"/>
      <c r="E5" s="100"/>
      <c r="F5" s="92" t="s">
        <v>57</v>
      </c>
      <c r="G5" s="92"/>
      <c r="H5" s="66" t="s">
        <v>9</v>
      </c>
      <c r="I5" s="66" t="s">
        <v>11</v>
      </c>
      <c r="J5" s="66" t="s">
        <v>13</v>
      </c>
      <c r="K5" s="66"/>
      <c r="L5" s="66" t="s">
        <v>12</v>
      </c>
      <c r="M5" s="66" t="s">
        <v>14</v>
      </c>
      <c r="N5" s="66"/>
      <c r="O5" s="66" t="s">
        <v>9</v>
      </c>
      <c r="P5" s="66" t="s">
        <v>10</v>
      </c>
      <c r="Q5" s="66" t="s">
        <v>13</v>
      </c>
      <c r="R5" s="66"/>
      <c r="S5" s="66" t="s">
        <v>15</v>
      </c>
      <c r="T5" s="66"/>
      <c r="U5" s="66" t="s">
        <v>12</v>
      </c>
      <c r="V5" s="65" t="s">
        <v>13</v>
      </c>
      <c r="W5" s="65" t="s">
        <v>14</v>
      </c>
      <c r="X5" s="65"/>
      <c r="Y5" s="65" t="s">
        <v>9</v>
      </c>
      <c r="Z5" s="65" t="s">
        <v>10</v>
      </c>
      <c r="AA5" s="65" t="s">
        <v>13</v>
      </c>
      <c r="AB5" s="107"/>
      <c r="AC5" s="108"/>
      <c r="AD5" s="161"/>
      <c r="AE5" s="162"/>
      <c r="AF5" s="194" t="s">
        <v>9</v>
      </c>
      <c r="AG5" s="189"/>
      <c r="AH5" s="189" t="s">
        <v>11</v>
      </c>
      <c r="AI5" s="189"/>
      <c r="AJ5" s="189" t="s">
        <v>13</v>
      </c>
      <c r="AK5" s="190"/>
      <c r="AL5" s="194" t="s">
        <v>12</v>
      </c>
      <c r="AM5" s="189"/>
      <c r="AN5" s="189" t="s">
        <v>14</v>
      </c>
      <c r="AO5" s="190"/>
      <c r="AP5" s="194" t="s">
        <v>9</v>
      </c>
      <c r="AQ5" s="189"/>
      <c r="AR5" s="195" t="s">
        <v>10</v>
      </c>
      <c r="AS5" s="195"/>
      <c r="AT5" s="189" t="s">
        <v>13</v>
      </c>
      <c r="AU5" s="190"/>
      <c r="AV5" s="198" t="s">
        <v>15</v>
      </c>
      <c r="AW5" s="199"/>
      <c r="AX5" s="194" t="s">
        <v>12</v>
      </c>
      <c r="AY5" s="189"/>
      <c r="AZ5" s="189" t="s">
        <v>13</v>
      </c>
      <c r="BA5" s="189"/>
      <c r="BB5" s="189" t="s">
        <v>14</v>
      </c>
      <c r="BC5" s="190"/>
      <c r="BD5" s="194" t="s">
        <v>9</v>
      </c>
      <c r="BE5" s="189"/>
      <c r="BF5" s="189" t="s">
        <v>10</v>
      </c>
      <c r="BG5" s="189"/>
      <c r="BH5" s="189" t="s">
        <v>13</v>
      </c>
      <c r="BI5" s="190"/>
      <c r="BK5" s="3" t="s">
        <v>241</v>
      </c>
      <c r="BL5" s="3" t="s">
        <v>242</v>
      </c>
      <c r="BN5" s="3" t="s">
        <v>243</v>
      </c>
      <c r="BP5" s="3" t="s">
        <v>244</v>
      </c>
      <c r="BR5" s="3" t="s">
        <v>245</v>
      </c>
      <c r="BT5" s="3" t="s">
        <v>246</v>
      </c>
      <c r="BV5" s="3" t="s">
        <v>247</v>
      </c>
      <c r="BX5" s="3" t="s">
        <v>248</v>
      </c>
      <c r="BZ5" s="3" t="s">
        <v>249</v>
      </c>
      <c r="CB5" s="3" t="s">
        <v>250</v>
      </c>
      <c r="CD5" s="3" t="s">
        <v>251</v>
      </c>
      <c r="CF5" s="3" t="s">
        <v>252</v>
      </c>
      <c r="CH5" s="3" t="s">
        <v>253</v>
      </c>
      <c r="CJ5" s="3" t="s">
        <v>254</v>
      </c>
      <c r="CL5" s="3" t="s">
        <v>255</v>
      </c>
      <c r="CN5" s="3" t="s">
        <v>256</v>
      </c>
      <c r="CP5" s="3" t="s">
        <v>257</v>
      </c>
    </row>
    <row r="6" spans="1:94" s="99" customFormat="1" ht="13.9" x14ac:dyDescent="0.3">
      <c r="A6" s="12"/>
      <c r="B6" s="105"/>
      <c r="C6" s="105"/>
      <c r="D6" s="105"/>
      <c r="E6" s="105"/>
      <c r="F6" s="14" t="str">
        <f>CONCATENATE("(n = ", FIXED(AD6, 0), ")")</f>
        <v>(n = 215,508)</v>
      </c>
      <c r="G6" s="14"/>
      <c r="H6" s="14" t="str">
        <f>CONCATENATE("(n = ", FIXED(AF6, 0), ")")</f>
        <v>(n = 16,478)</v>
      </c>
      <c r="I6" s="14" t="str">
        <f>CONCATENATE("(n = ", FIXED(AH6, 0), ")")</f>
        <v>(n = 67,959)</v>
      </c>
      <c r="J6" s="14" t="str">
        <f>CONCATENATE("(n = ", FIXED(AJ6, 0), ")")</f>
        <v>(n = 739)</v>
      </c>
      <c r="K6" s="14"/>
      <c r="L6" s="14" t="str">
        <f>CONCATENATE("(n = ", FIXED(AL6, 0), ")")</f>
        <v>(n = 32,218)</v>
      </c>
      <c r="M6" s="14" t="str">
        <f>CONCATENATE("(n = ", FIXED(AN6, 0), ")")</f>
        <v>(n = 28,146)</v>
      </c>
      <c r="N6" s="14"/>
      <c r="O6" s="14" t="str">
        <f>CONCATENATE("(n = ", FIXED(AP6, 0), ")")</f>
        <v>(n = 22,218)</v>
      </c>
      <c r="P6" s="14" t="str">
        <f>CONCATENATE("(n = ", FIXED(AR6, 0), ")")</f>
        <v>(n = 8,434)</v>
      </c>
      <c r="Q6" s="14" t="str">
        <f>CONCATENATE("(n = ", FIXED(AT6, 0), ")")</f>
        <v>(n = 834)</v>
      </c>
      <c r="R6" s="14"/>
      <c r="S6" s="14" t="str">
        <f>CONCATENATE("(n = ", FIXED(AV6, 0), ")")</f>
        <v>(n = 13,970)</v>
      </c>
      <c r="T6" s="14"/>
      <c r="U6" s="14" t="str">
        <f>CONCATENATE("(n = ", FIXED(AX6, 0), ")")</f>
        <v>(n = 6,390)</v>
      </c>
      <c r="V6" s="14" t="str">
        <f>CONCATENATE("(n = ", FIXED(AZ6, 0), ")")</f>
        <v>(n = 2,597)</v>
      </c>
      <c r="W6" s="14" t="str">
        <f>CONCATENATE("(n = ", FIXED(BB6, 0), ")")</f>
        <v>(n = 5,155)</v>
      </c>
      <c r="X6" s="14"/>
      <c r="Y6" s="14" t="str">
        <f>CONCATENATE("(n = ", FIXED(BD6, 0), ")")</f>
        <v>(n = 17,557)</v>
      </c>
      <c r="Z6" s="14" t="str">
        <f>CONCATENATE("(n = ", FIXED(BF6, 0), ")")</f>
        <v>(n = 4,462)</v>
      </c>
      <c r="AA6" s="14" t="str">
        <f>CONCATENATE("(n = ", FIXED(BH6, 0), ")")</f>
        <v>(n = 1,884)</v>
      </c>
      <c r="AB6" s="92"/>
      <c r="AC6" s="163"/>
      <c r="AD6" s="164">
        <f>+BL8</f>
        <v>215508</v>
      </c>
      <c r="AE6" s="165"/>
      <c r="AF6" s="164">
        <f>+BN8</f>
        <v>16478</v>
      </c>
      <c r="AG6" s="165"/>
      <c r="AH6" s="164">
        <f>+BP8</f>
        <v>67959</v>
      </c>
      <c r="AI6" s="165"/>
      <c r="AJ6" s="164">
        <f>+BR8</f>
        <v>739</v>
      </c>
      <c r="AK6" s="165"/>
      <c r="AL6" s="164">
        <f>+BT8</f>
        <v>32218</v>
      </c>
      <c r="AM6" s="165"/>
      <c r="AN6" s="164">
        <f>+BV8</f>
        <v>28146</v>
      </c>
      <c r="AO6" s="165"/>
      <c r="AP6" s="164">
        <f>+BX8</f>
        <v>22218</v>
      </c>
      <c r="AQ6" s="165"/>
      <c r="AR6" s="164">
        <f>+BZ8</f>
        <v>8434</v>
      </c>
      <c r="AS6" s="165"/>
      <c r="AT6" s="164">
        <f>+CB8</f>
        <v>834</v>
      </c>
      <c r="AU6" s="165"/>
      <c r="AV6" s="164">
        <f>+CD8</f>
        <v>13970</v>
      </c>
      <c r="AW6" s="165"/>
      <c r="AX6" s="164">
        <f>+CF8</f>
        <v>6390</v>
      </c>
      <c r="AY6" s="165"/>
      <c r="AZ6" s="164">
        <f>+CH8</f>
        <v>2597</v>
      </c>
      <c r="BA6" s="165"/>
      <c r="BB6" s="164">
        <f>+CJ8</f>
        <v>5155</v>
      </c>
      <c r="BC6" s="165"/>
      <c r="BD6" s="164">
        <f>+CL8</f>
        <v>17557</v>
      </c>
      <c r="BE6" s="165"/>
      <c r="BF6" s="164">
        <f>+CN8</f>
        <v>4462</v>
      </c>
      <c r="BG6" s="165"/>
      <c r="BH6" s="164">
        <f>+CP8</f>
        <v>1884</v>
      </c>
      <c r="BI6" s="165"/>
      <c r="BK6" s="99" t="s">
        <v>200</v>
      </c>
      <c r="BL6" s="99">
        <v>57.269952856000003</v>
      </c>
      <c r="BN6" s="99">
        <v>53.809382206999999</v>
      </c>
      <c r="BP6" s="99">
        <v>53.585455936999999</v>
      </c>
      <c r="BR6" s="99">
        <v>57.947225981000003</v>
      </c>
      <c r="BT6" s="99">
        <v>57.544912781999997</v>
      </c>
      <c r="BV6" s="99">
        <v>57.078234918</v>
      </c>
      <c r="BX6" s="99">
        <v>64.145242596000003</v>
      </c>
      <c r="BZ6" s="99">
        <v>60.331633863</v>
      </c>
      <c r="CB6" s="99">
        <v>65.629496403000005</v>
      </c>
      <c r="CD6" s="99">
        <v>59.794488188999999</v>
      </c>
      <c r="CF6" s="99">
        <v>60.553521127000003</v>
      </c>
      <c r="CH6" s="99">
        <v>64.353484789999996</v>
      </c>
      <c r="CJ6" s="99">
        <v>60.111542192000002</v>
      </c>
      <c r="CL6" s="99">
        <v>59.276072222000003</v>
      </c>
      <c r="CN6" s="99">
        <v>52.661810846999998</v>
      </c>
      <c r="CP6" s="99">
        <v>63.470276007999999</v>
      </c>
    </row>
    <row r="7" spans="1:94" ht="13.9" x14ac:dyDescent="0.3">
      <c r="A7" s="5" t="s">
        <v>16</v>
      </c>
      <c r="B7" s="20"/>
      <c r="C7" s="20"/>
      <c r="D7" s="20"/>
      <c r="E7" s="2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5" t="s">
        <v>16</v>
      </c>
      <c r="AD7" s="115"/>
      <c r="AE7" s="166"/>
      <c r="AF7" s="115"/>
      <c r="AG7" s="166"/>
      <c r="AH7" s="115"/>
      <c r="AI7" s="166"/>
      <c r="AJ7" s="115"/>
      <c r="AK7" s="166"/>
      <c r="AL7" s="115"/>
      <c r="AM7" s="166"/>
      <c r="AN7" s="115"/>
      <c r="AO7" s="166"/>
      <c r="AP7" s="115"/>
      <c r="AQ7" s="166"/>
      <c r="AR7" s="115"/>
      <c r="AS7" s="166"/>
      <c r="AT7" s="115"/>
      <c r="AU7" s="166"/>
      <c r="AV7" s="115"/>
      <c r="AW7" s="166"/>
      <c r="AX7" s="115"/>
      <c r="AY7" s="166"/>
      <c r="AZ7" s="115"/>
      <c r="BA7" s="166"/>
      <c r="BB7" s="115"/>
      <c r="BC7" s="166"/>
      <c r="BD7" s="115"/>
      <c r="BE7" s="166"/>
      <c r="BF7" s="115"/>
      <c r="BG7" s="166"/>
      <c r="BH7" s="115"/>
      <c r="BI7" s="166"/>
      <c r="BK7" s="3" t="s">
        <v>201</v>
      </c>
      <c r="BL7" s="3">
        <v>11.288263411999999</v>
      </c>
      <c r="BN7" s="3">
        <v>10.116953616</v>
      </c>
      <c r="BP7" s="3">
        <v>9.8929505682999999</v>
      </c>
      <c r="BR7" s="3">
        <v>10.818090702999999</v>
      </c>
      <c r="BT7" s="3">
        <v>10.8190332</v>
      </c>
      <c r="BV7" s="3">
        <v>10.793515299999999</v>
      </c>
      <c r="BX7" s="3">
        <v>9.5820013599999996</v>
      </c>
      <c r="BZ7" s="3">
        <v>8.2994574356000008</v>
      </c>
      <c r="CB7" s="3">
        <v>10.168243434000001</v>
      </c>
      <c r="CD7" s="3">
        <v>13.392971231000001</v>
      </c>
      <c r="CF7" s="3">
        <v>9.8089529170999992</v>
      </c>
      <c r="CH7" s="3">
        <v>10.610441643</v>
      </c>
      <c r="CJ7" s="3">
        <v>9.6471997987999991</v>
      </c>
      <c r="CL7" s="3">
        <v>11.437589767</v>
      </c>
      <c r="CN7" s="3">
        <v>14.698560261000001</v>
      </c>
      <c r="CP7" s="3">
        <v>11.408443999999999</v>
      </c>
    </row>
    <row r="8" spans="1:94" ht="13.9" x14ac:dyDescent="0.3">
      <c r="B8" s="36" t="s">
        <v>17</v>
      </c>
      <c r="C8" s="45"/>
      <c r="D8" s="46"/>
      <c r="E8" s="46"/>
      <c r="F8" s="34" t="str">
        <f>CONCATENATE(FIXED(AD8, 1), " (", FIXED(AE8, 1), ")")</f>
        <v>57.3 (11.3)</v>
      </c>
      <c r="G8" s="34"/>
      <c r="H8" s="34" t="str">
        <f>CONCATENATE(FIXED(AF8, 1), " (", FIXED(AG8, 1), ")")</f>
        <v>53.8 (10.1)</v>
      </c>
      <c r="I8" s="34" t="str">
        <f>CONCATENATE(FIXED(AH8, 1), " (", FIXED(AI8, 1), ")")</f>
        <v>53.6 (9.9)</v>
      </c>
      <c r="J8" s="34" t="str">
        <f>CONCATENATE(FIXED(AJ8, 1), " (", FIXED(AK8, 1), ")")</f>
        <v>57.9 (10.8)</v>
      </c>
      <c r="K8" s="34"/>
      <c r="L8" s="34" t="str">
        <f>CONCATENATE(FIXED(AL8, 1), " (", FIXED(AM8, 1), ")")</f>
        <v>57.5 (10.8)</v>
      </c>
      <c r="M8" s="34" t="str">
        <f>CONCATENATE(FIXED(AN8, 1), " (", FIXED(AO8, 1), ")")</f>
        <v>57.1 (10.8)</v>
      </c>
      <c r="N8" s="34"/>
      <c r="O8" s="34" t="str">
        <f>CONCATENATE(FIXED(AP8, 1), " (", FIXED(AQ8, 1), ")")</f>
        <v>64.1 (9.6)</v>
      </c>
      <c r="P8" s="34" t="str">
        <f>CONCATENATE(FIXED(AR8, 1), " (", FIXED(AS8, 1), ")")</f>
        <v>60.3 (8.3)</v>
      </c>
      <c r="Q8" s="34" t="str">
        <f>CONCATENATE(FIXED(AT8, 1), " (", FIXED(AU8, 1), ")")</f>
        <v>65.6 (10.2)</v>
      </c>
      <c r="R8" s="34"/>
      <c r="S8" s="34" t="str">
        <f>CONCATENATE(FIXED(AV8, 1), " (", FIXED(AW8, 1), ")")</f>
        <v>59.8 (13.4)</v>
      </c>
      <c r="T8" s="167"/>
      <c r="U8" s="34" t="str">
        <f>CONCATENATE(FIXED(AX8, 1), " (", FIXED(AY8, 1), ")")</f>
        <v>60.6 (9.8)</v>
      </c>
      <c r="V8" s="34" t="str">
        <f>CONCATENATE(FIXED(AZ8, 1), " (", FIXED(BA8, 1), ")")</f>
        <v>64.4 (10.6)</v>
      </c>
      <c r="W8" s="34" t="str">
        <f>CONCATENATE(FIXED(BB8, 1), " (", FIXED(BC8, 1), ")")</f>
        <v>60.1 (9.6)</v>
      </c>
      <c r="X8" s="30"/>
      <c r="Y8" s="34" t="str">
        <f>CONCATENATE(FIXED(BD8, 1), " (", FIXED(BE8, 1), ")")</f>
        <v>59.3 (11.4)</v>
      </c>
      <c r="Z8" s="34" t="str">
        <f>CONCATENATE(FIXED(BF8, 1), " (", FIXED(BG8, 1), ")")</f>
        <v>52.7 (14.7)</v>
      </c>
      <c r="AA8" s="34" t="str">
        <f>CONCATENATE(FIXED(BH8, 1), " (", FIXED(BI8, 1), ")")</f>
        <v>63.5 (11.4)</v>
      </c>
      <c r="AB8" s="3"/>
      <c r="AC8" s="25" t="s">
        <v>17</v>
      </c>
      <c r="AD8" s="124">
        <f>+BL6</f>
        <v>57.269952856000003</v>
      </c>
      <c r="AE8" s="168">
        <f>+BL7</f>
        <v>11.288263411999999</v>
      </c>
      <c r="AF8" s="124">
        <f>+BN6</f>
        <v>53.809382206999999</v>
      </c>
      <c r="AG8" s="168">
        <f>+BN7</f>
        <v>10.116953616</v>
      </c>
      <c r="AH8" s="124">
        <f>+BP6</f>
        <v>53.585455936999999</v>
      </c>
      <c r="AI8" s="168">
        <f>+BP7</f>
        <v>9.8929505682999999</v>
      </c>
      <c r="AJ8" s="124">
        <f>+BR6</f>
        <v>57.947225981000003</v>
      </c>
      <c r="AK8" s="168">
        <f>+BR7</f>
        <v>10.818090702999999</v>
      </c>
      <c r="AL8" s="124">
        <f>+BT6</f>
        <v>57.544912781999997</v>
      </c>
      <c r="AM8" s="168">
        <f>+BT7</f>
        <v>10.8190332</v>
      </c>
      <c r="AN8" s="124">
        <f>+BV6</f>
        <v>57.078234918</v>
      </c>
      <c r="AO8" s="168">
        <f>+BV7</f>
        <v>10.793515299999999</v>
      </c>
      <c r="AP8" s="124">
        <f>+BX6</f>
        <v>64.145242596000003</v>
      </c>
      <c r="AQ8" s="168">
        <f>+BX7</f>
        <v>9.5820013599999996</v>
      </c>
      <c r="AR8" s="124">
        <f>+BZ6</f>
        <v>60.331633863</v>
      </c>
      <c r="AS8" s="168">
        <f>+BZ7</f>
        <v>8.2994574356000008</v>
      </c>
      <c r="AT8" s="124">
        <f>+CB6</f>
        <v>65.629496403000005</v>
      </c>
      <c r="AU8" s="168">
        <f>+CB7</f>
        <v>10.168243434000001</v>
      </c>
      <c r="AV8" s="124">
        <f>+CD6</f>
        <v>59.794488188999999</v>
      </c>
      <c r="AW8" s="168">
        <f>+CD7</f>
        <v>13.392971231000001</v>
      </c>
      <c r="AX8" s="124">
        <f>+CF6</f>
        <v>60.553521127000003</v>
      </c>
      <c r="AY8" s="168">
        <f>+CF7</f>
        <v>9.8089529170999992</v>
      </c>
      <c r="AZ8" s="124">
        <f>+CH6</f>
        <v>64.353484789999996</v>
      </c>
      <c r="BA8" s="168">
        <f>+CH7</f>
        <v>10.610441643</v>
      </c>
      <c r="BB8" s="124">
        <f>+CJ6</f>
        <v>60.111542192000002</v>
      </c>
      <c r="BC8" s="168">
        <f>+CJ7</f>
        <v>9.6471997987999991</v>
      </c>
      <c r="BD8" s="124">
        <f>+CL6</f>
        <v>59.276072222000003</v>
      </c>
      <c r="BE8" s="168">
        <f>+CL7</f>
        <v>11.437589767</v>
      </c>
      <c r="BF8" s="124">
        <f>+CN6</f>
        <v>52.661810846999998</v>
      </c>
      <c r="BG8" s="168">
        <f>+CN7</f>
        <v>14.698560261000001</v>
      </c>
      <c r="BH8" s="124">
        <f>+CP6</f>
        <v>63.470276007999999</v>
      </c>
      <c r="BI8" s="168">
        <f>+CP7</f>
        <v>11.408443999999999</v>
      </c>
      <c r="BK8" s="3" t="s">
        <v>202</v>
      </c>
      <c r="BL8" s="3">
        <v>215508</v>
      </c>
      <c r="BN8" s="3">
        <v>16478</v>
      </c>
      <c r="BP8" s="3">
        <v>67959</v>
      </c>
      <c r="BR8" s="3">
        <v>739</v>
      </c>
      <c r="BT8" s="3">
        <v>32218</v>
      </c>
      <c r="BV8" s="3">
        <v>28146</v>
      </c>
      <c r="BX8" s="3">
        <v>22218</v>
      </c>
      <c r="BZ8" s="3">
        <v>8434</v>
      </c>
      <c r="CB8" s="3">
        <v>834</v>
      </c>
      <c r="CD8" s="3">
        <v>13970</v>
      </c>
      <c r="CF8" s="3">
        <v>6390</v>
      </c>
      <c r="CH8" s="3">
        <v>2597</v>
      </c>
      <c r="CJ8" s="3">
        <v>5155</v>
      </c>
      <c r="CL8" s="3">
        <v>17557</v>
      </c>
      <c r="CN8" s="3">
        <v>4462</v>
      </c>
      <c r="CP8" s="3">
        <v>1884</v>
      </c>
    </row>
    <row r="9" spans="1:94" ht="13.9" x14ac:dyDescent="0.3">
      <c r="B9" s="169" t="s">
        <v>18</v>
      </c>
      <c r="C9" s="170"/>
      <c r="D9" s="171"/>
      <c r="E9" s="171"/>
      <c r="F9" s="172" t="str">
        <f>FIXED(AD9, 1)</f>
        <v>69.5</v>
      </c>
      <c r="G9" s="172"/>
      <c r="H9" s="172" t="str">
        <f>FIXED(AF9, 1)</f>
        <v>100.0</v>
      </c>
      <c r="I9" s="172" t="str">
        <f>FIXED(AH9, 1)</f>
        <v>100.0</v>
      </c>
      <c r="J9" s="172" t="str">
        <f>FIXED(AJ9, 1)</f>
        <v>100.0</v>
      </c>
      <c r="K9" s="172"/>
      <c r="L9" s="172" t="str">
        <f>FIXED(AL9, 1)</f>
        <v>46.9</v>
      </c>
      <c r="M9" s="172" t="str">
        <f>FIXED(AN9, 1)</f>
        <v>43.5</v>
      </c>
      <c r="N9" s="172"/>
      <c r="O9" s="172" t="str">
        <f>FIXED(AP9, 1)</f>
        <v>46.6</v>
      </c>
      <c r="P9" s="172" t="str">
        <f>FIXED(AR9, 1)</f>
        <v>49.3</v>
      </c>
      <c r="Q9" s="172" t="str">
        <f>FIXED(AT9, 1)</f>
        <v>40.3</v>
      </c>
      <c r="R9" s="172"/>
      <c r="S9" s="172" t="str">
        <f>FIXED(AV9, 1)</f>
        <v>42.7</v>
      </c>
      <c r="T9" s="173"/>
      <c r="U9" s="172" t="str">
        <f>FIXED(AX9, 1)</f>
        <v>34.3</v>
      </c>
      <c r="V9" s="172" t="str">
        <f>FIXED(AZ9, 1)</f>
        <v>47.1</v>
      </c>
      <c r="W9" s="172" t="str">
        <f>FIXED(BB9, 1)</f>
        <v>36.7</v>
      </c>
      <c r="X9" s="30"/>
      <c r="Y9" s="172" t="str">
        <f>FIXED(BD9, 1)</f>
        <v>92.2</v>
      </c>
      <c r="Z9" s="172" t="str">
        <f>FIXED(BF9, 1)</f>
        <v>54.5</v>
      </c>
      <c r="AA9" s="172" t="str">
        <f>FIXED(BH9, 1)</f>
        <v>46.4</v>
      </c>
      <c r="AB9" s="3"/>
      <c r="AC9" s="174" t="s">
        <v>18</v>
      </c>
      <c r="AD9" s="124">
        <f>+BL9/AD6*100</f>
        <v>69.476307144050338</v>
      </c>
      <c r="AE9" s="166"/>
      <c r="AF9" s="124">
        <f>+BN9/AF6*100</f>
        <v>100</v>
      </c>
      <c r="AG9" s="166"/>
      <c r="AH9" s="124">
        <f>+BP9/AH6*100</f>
        <v>100</v>
      </c>
      <c r="AI9" s="166"/>
      <c r="AJ9" s="124">
        <f>+BR9/AJ6*100</f>
        <v>100</v>
      </c>
      <c r="AK9" s="166"/>
      <c r="AL9" s="124">
        <f>+BT9/AL6*100</f>
        <v>46.858898752250298</v>
      </c>
      <c r="AM9" s="166"/>
      <c r="AN9" s="124">
        <f>+BV9/AN6*100</f>
        <v>43.498188019612023</v>
      </c>
      <c r="AO9" s="166"/>
      <c r="AP9" s="124">
        <f>+BX9/AP6*100</f>
        <v>46.588351786839496</v>
      </c>
      <c r="AQ9" s="166"/>
      <c r="AR9" s="124">
        <f>+BZ9/AR6*100</f>
        <v>49.253023476405026</v>
      </c>
      <c r="AS9" s="166"/>
      <c r="AT9" s="124">
        <f>+CB9/AT6*100</f>
        <v>40.28776978417266</v>
      </c>
      <c r="AU9" s="166"/>
      <c r="AV9" s="124">
        <f>+CD9/AV6*100</f>
        <v>42.705798138869007</v>
      </c>
      <c r="AW9" s="166"/>
      <c r="AX9" s="124">
        <f>+CF9/AX6*100</f>
        <v>34.303599374021907</v>
      </c>
      <c r="AY9" s="166"/>
      <c r="AZ9" s="124">
        <f>+CH9/AZ6*100</f>
        <v>47.092799383904506</v>
      </c>
      <c r="BA9" s="166"/>
      <c r="BB9" s="124">
        <f>+CJ9/BB6*100</f>
        <v>36.70223084384093</v>
      </c>
      <c r="BC9" s="166"/>
      <c r="BD9" s="124">
        <f>+CL9/BD6*100</f>
        <v>92.248106168479808</v>
      </c>
      <c r="BE9" s="166"/>
      <c r="BF9" s="124">
        <f>+CN9/BF6*100</f>
        <v>54.527117884356791</v>
      </c>
      <c r="BG9" s="166"/>
      <c r="BH9" s="124">
        <f>+CP9/BH6*100</f>
        <v>46.390658174097666</v>
      </c>
      <c r="BI9" s="166"/>
      <c r="BK9" s="3" t="s">
        <v>203</v>
      </c>
      <c r="BL9" s="3">
        <v>149727</v>
      </c>
      <c r="BN9" s="3">
        <v>16478</v>
      </c>
      <c r="BP9" s="3">
        <v>67959</v>
      </c>
      <c r="BR9" s="3">
        <v>739</v>
      </c>
      <c r="BT9" s="3">
        <v>15097</v>
      </c>
      <c r="BV9" s="3">
        <v>12243</v>
      </c>
      <c r="BX9" s="3">
        <v>10351</v>
      </c>
      <c r="BZ9" s="3">
        <v>4154</v>
      </c>
      <c r="CB9" s="3">
        <v>336</v>
      </c>
      <c r="CD9" s="3">
        <v>5966</v>
      </c>
      <c r="CF9" s="3">
        <v>2192</v>
      </c>
      <c r="CH9" s="3">
        <v>1223</v>
      </c>
      <c r="CJ9" s="3">
        <v>1892</v>
      </c>
      <c r="CL9" s="3">
        <v>16196</v>
      </c>
      <c r="CN9" s="3">
        <v>2433</v>
      </c>
      <c r="CP9" s="3">
        <v>874</v>
      </c>
    </row>
    <row r="10" spans="1:94" ht="13.9" x14ac:dyDescent="0.3">
      <c r="B10" s="45" t="s">
        <v>19</v>
      </c>
      <c r="C10" s="45"/>
      <c r="D10" s="46"/>
      <c r="E10" s="46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143"/>
      <c r="U10" s="28"/>
      <c r="V10" s="28"/>
      <c r="W10" s="28"/>
      <c r="X10" s="3"/>
      <c r="Y10" s="28"/>
      <c r="Z10" s="28"/>
      <c r="AA10" s="28"/>
      <c r="AB10" s="3"/>
      <c r="AC10" s="29" t="s">
        <v>19</v>
      </c>
      <c r="AD10" s="124"/>
      <c r="AE10" s="166"/>
      <c r="AF10" s="124"/>
      <c r="AG10" s="166"/>
      <c r="AH10" s="124"/>
      <c r="AI10" s="166"/>
      <c r="AJ10" s="124"/>
      <c r="AK10" s="166"/>
      <c r="AL10" s="124"/>
      <c r="AM10" s="166"/>
      <c r="AN10" s="124"/>
      <c r="AO10" s="166"/>
      <c r="AP10" s="124"/>
      <c r="AQ10" s="166"/>
      <c r="AR10" s="124"/>
      <c r="AS10" s="166"/>
      <c r="AT10" s="124"/>
      <c r="AU10" s="166"/>
      <c r="AV10" s="124"/>
      <c r="AW10" s="166"/>
      <c r="AX10" s="124"/>
      <c r="AY10" s="166"/>
      <c r="AZ10" s="124"/>
      <c r="BA10" s="166"/>
      <c r="BB10" s="124"/>
      <c r="BC10" s="166"/>
      <c r="BD10" s="124"/>
      <c r="BE10" s="166"/>
      <c r="BF10" s="124"/>
      <c r="BG10" s="166"/>
      <c r="BH10" s="124"/>
      <c r="BI10" s="166"/>
      <c r="BK10" s="3" t="s">
        <v>204</v>
      </c>
      <c r="BL10" s="3">
        <v>215508</v>
      </c>
      <c r="BN10" s="3">
        <v>16478</v>
      </c>
      <c r="BP10" s="3">
        <v>67959</v>
      </c>
      <c r="BR10" s="3">
        <v>739</v>
      </c>
      <c r="BT10" s="3">
        <v>32218</v>
      </c>
      <c r="BV10" s="3">
        <v>28146</v>
      </c>
      <c r="BX10" s="3">
        <v>22218</v>
      </c>
      <c r="BZ10" s="3">
        <v>8434</v>
      </c>
      <c r="CB10" s="3">
        <v>834</v>
      </c>
      <c r="CD10" s="3">
        <v>13970</v>
      </c>
      <c r="CF10" s="3">
        <v>6390</v>
      </c>
      <c r="CH10" s="3">
        <v>2597</v>
      </c>
      <c r="CJ10" s="3">
        <v>5155</v>
      </c>
      <c r="CL10" s="3">
        <v>17557</v>
      </c>
      <c r="CN10" s="3">
        <v>4462</v>
      </c>
      <c r="CP10" s="3">
        <v>1884</v>
      </c>
    </row>
    <row r="11" spans="1:94" ht="13.9" x14ac:dyDescent="0.3">
      <c r="B11" s="45"/>
      <c r="C11" s="36" t="s">
        <v>20</v>
      </c>
      <c r="D11" s="36"/>
      <c r="E11" s="36"/>
      <c r="F11" s="28" t="str">
        <f t="shared" ref="F11:F20" si="0">FIXED(AD11, 1)</f>
        <v>16.4</v>
      </c>
      <c r="G11" s="28"/>
      <c r="H11" s="28" t="str">
        <f t="shared" ref="H11:H20" si="1">FIXED(AF11, 1)</f>
        <v>7.2</v>
      </c>
      <c r="I11" s="28" t="str">
        <f t="shared" ref="I11:I20" si="2">FIXED(AH11, 1)</f>
        <v>7.0</v>
      </c>
      <c r="J11" s="28" t="str">
        <f t="shared" ref="J11:J20" si="3">FIXED(AJ11, 1)</f>
        <v>12.9</v>
      </c>
      <c r="K11" s="28"/>
      <c r="L11" s="28" t="str">
        <f t="shared" ref="L11:L20" si="4">FIXED(AL11, 1)</f>
        <v>18.0</v>
      </c>
      <c r="M11" s="28" t="str">
        <f t="shared" ref="M11:M20" si="5">FIXED(AN11, 1)</f>
        <v>18.5</v>
      </c>
      <c r="N11" s="28"/>
      <c r="O11" s="28" t="str">
        <f t="shared" ref="O11:O20" si="6">FIXED(AP11, 1)</f>
        <v>35.3</v>
      </c>
      <c r="P11" s="28" t="str">
        <f t="shared" ref="P11:P20" si="7">FIXED(AR11, 1)</f>
        <v>29.9</v>
      </c>
      <c r="Q11" s="28" t="str">
        <f t="shared" ref="Q11:Q20" si="8">FIXED(AT11, 1)</f>
        <v>38.5</v>
      </c>
      <c r="R11" s="28"/>
      <c r="S11" s="28" t="str">
        <f t="shared" ref="S11:S20" si="9">FIXED(AV11, 1)</f>
        <v>21.0</v>
      </c>
      <c r="T11" s="143"/>
      <c r="U11" s="28" t="str">
        <f t="shared" ref="U11:U20" si="10">FIXED(AX11, 1)</f>
        <v>23.0</v>
      </c>
      <c r="V11" s="28" t="str">
        <f t="shared" ref="V11:V20" si="11">FIXED(AZ11, 1)</f>
        <v>30.1</v>
      </c>
      <c r="W11" s="28" t="str">
        <f t="shared" ref="W11:W20" si="12">FIXED(BB11, 1)</f>
        <v>21.3</v>
      </c>
      <c r="X11" s="3"/>
      <c r="Y11" s="28" t="str">
        <f t="shared" ref="Y11:Y20" si="13">FIXED(BD11, 1)</f>
        <v>15.0</v>
      </c>
      <c r="Z11" s="28" t="str">
        <f t="shared" ref="Z11:Z20" si="14">FIXED(BF11, 1)</f>
        <v>13.2</v>
      </c>
      <c r="AA11" s="28" t="str">
        <f t="shared" ref="AA11:AA20" si="15">FIXED(BH11, 1)</f>
        <v>27.8</v>
      </c>
      <c r="AB11" s="3"/>
      <c r="AC11" s="25" t="s">
        <v>20</v>
      </c>
      <c r="AD11" s="124">
        <f>+BL11/AD$6*100</f>
        <v>16.448113295098093</v>
      </c>
      <c r="AE11" s="166"/>
      <c r="AF11" s="124">
        <f>+BN11/AF$6*100</f>
        <v>7.2338876077193834</v>
      </c>
      <c r="AG11" s="166"/>
      <c r="AH11" s="124">
        <f>+BP11/AH$6*100</f>
        <v>6.9689077237746284</v>
      </c>
      <c r="AI11" s="166"/>
      <c r="AJ11" s="124">
        <f>+BR11/AJ$6*100</f>
        <v>12.855209742895804</v>
      </c>
      <c r="AK11" s="166"/>
      <c r="AL11" s="124">
        <f>+BT11/AL$6*100</f>
        <v>17.986839654851323</v>
      </c>
      <c r="AM11" s="166"/>
      <c r="AN11" s="124">
        <f>+BV11/AN$6*100</f>
        <v>18.535493498188018</v>
      </c>
      <c r="AO11" s="166"/>
      <c r="AP11" s="124">
        <f>+BX11/AP$6*100</f>
        <v>35.318210459987398</v>
      </c>
      <c r="AQ11" s="166"/>
      <c r="AR11" s="124">
        <f>+BZ11/AR$6*100</f>
        <v>29.938344794877874</v>
      </c>
      <c r="AS11" s="166"/>
      <c r="AT11" s="124">
        <f>+CB11/AT$6*100</f>
        <v>38.489208633093526</v>
      </c>
      <c r="AU11" s="166"/>
      <c r="AV11" s="124">
        <f>+CD11/AV$6*100</f>
        <v>21.016463851109521</v>
      </c>
      <c r="AW11" s="166"/>
      <c r="AX11" s="124">
        <f>+CF11/AX$6*100</f>
        <v>23.035993740219094</v>
      </c>
      <c r="AY11" s="166"/>
      <c r="AZ11" s="124">
        <f>+CH11/AZ$6*100</f>
        <v>30.111667308432803</v>
      </c>
      <c r="BA11" s="166"/>
      <c r="BB11" s="124">
        <f>+CJ11/BB$6*100</f>
        <v>21.260911736178468</v>
      </c>
      <c r="BC11" s="166"/>
      <c r="BD11" s="124">
        <f>+CL11/BD$6*100</f>
        <v>15.02534601583414</v>
      </c>
      <c r="BE11" s="166"/>
      <c r="BF11" s="124">
        <f>+CN11/BF$6*100</f>
        <v>13.155535634244734</v>
      </c>
      <c r="BG11" s="166"/>
      <c r="BH11" s="124">
        <f>+CP11/BH$6*100</f>
        <v>27.813163481953289</v>
      </c>
      <c r="BI11" s="166"/>
      <c r="BK11" s="3" t="s">
        <v>205</v>
      </c>
      <c r="BL11" s="3">
        <v>35447</v>
      </c>
      <c r="BN11" s="3">
        <v>1192</v>
      </c>
      <c r="BP11" s="3">
        <v>4736</v>
      </c>
      <c r="BR11" s="3">
        <v>95</v>
      </c>
      <c r="BT11" s="3">
        <v>5795</v>
      </c>
      <c r="BV11" s="3">
        <v>5217</v>
      </c>
      <c r="BX11" s="3">
        <v>7847</v>
      </c>
      <c r="BZ11" s="3">
        <v>2525</v>
      </c>
      <c r="CB11" s="3">
        <v>321</v>
      </c>
      <c r="CD11" s="3">
        <v>2936</v>
      </c>
      <c r="CF11" s="3">
        <v>1472</v>
      </c>
      <c r="CH11" s="3">
        <v>782</v>
      </c>
      <c r="CJ11" s="3">
        <v>1096</v>
      </c>
      <c r="CL11" s="3">
        <v>2638</v>
      </c>
      <c r="CN11" s="3">
        <v>587</v>
      </c>
      <c r="CP11" s="3">
        <v>524</v>
      </c>
    </row>
    <row r="12" spans="1:94" ht="13.9" x14ac:dyDescent="0.3">
      <c r="B12" s="45"/>
      <c r="C12" s="36"/>
      <c r="D12" s="36" t="s">
        <v>21</v>
      </c>
      <c r="E12" s="36"/>
      <c r="F12" s="28" t="str">
        <f t="shared" si="0"/>
        <v>8.1</v>
      </c>
      <c r="G12" s="28"/>
      <c r="H12" s="28" t="str">
        <f t="shared" si="1"/>
        <v>3.7</v>
      </c>
      <c r="I12" s="28" t="str">
        <f t="shared" si="2"/>
        <v>3.7</v>
      </c>
      <c r="J12" s="28" t="str">
        <f t="shared" si="3"/>
        <v>6.2</v>
      </c>
      <c r="K12" s="28"/>
      <c r="L12" s="28" t="str">
        <f t="shared" si="4"/>
        <v>9.7</v>
      </c>
      <c r="M12" s="28" t="str">
        <f t="shared" si="5"/>
        <v>10.3</v>
      </c>
      <c r="N12" s="28"/>
      <c r="O12" s="28" t="str">
        <f t="shared" si="6"/>
        <v>15.2</v>
      </c>
      <c r="P12" s="28" t="str">
        <f t="shared" si="7"/>
        <v>13.8</v>
      </c>
      <c r="Q12" s="28" t="str">
        <f t="shared" si="8"/>
        <v>15.5</v>
      </c>
      <c r="R12" s="28"/>
      <c r="S12" s="28" t="str">
        <f t="shared" si="9"/>
        <v>10.6</v>
      </c>
      <c r="T12" s="143"/>
      <c r="U12" s="28" t="str">
        <f t="shared" si="10"/>
        <v>11.2</v>
      </c>
      <c r="V12" s="28" t="str">
        <f t="shared" si="11"/>
        <v>16.5</v>
      </c>
      <c r="W12" s="28" t="str">
        <f t="shared" si="12"/>
        <v>10.5</v>
      </c>
      <c r="X12" s="3"/>
      <c r="Y12" s="28" t="str">
        <f t="shared" si="13"/>
        <v>8.5</v>
      </c>
      <c r="Z12" s="28" t="str">
        <f t="shared" si="14"/>
        <v>6.3</v>
      </c>
      <c r="AA12" s="28" t="str">
        <f t="shared" si="15"/>
        <v>14.4</v>
      </c>
      <c r="AB12" s="3"/>
      <c r="AC12" s="36" t="s">
        <v>21</v>
      </c>
      <c r="AD12" s="124">
        <f t="shared" ref="AD12:AD20" si="16">+BL12/AD$6*100</f>
        <v>8.1273084989884357</v>
      </c>
      <c r="AE12" s="166"/>
      <c r="AF12" s="124">
        <f t="shared" ref="AF12:AF20" si="17">+BN12/AF$6*100</f>
        <v>3.7261803616943805</v>
      </c>
      <c r="AG12" s="166"/>
      <c r="AH12" s="124">
        <f t="shared" ref="AH12:AH20" si="18">+BP12/AH$6*100</f>
        <v>3.6772171456319254</v>
      </c>
      <c r="AI12" s="166"/>
      <c r="AJ12" s="124">
        <f t="shared" ref="AJ12:AJ20" si="19">+BR12/AJ$6*100</f>
        <v>6.2246278755074425</v>
      </c>
      <c r="AK12" s="166"/>
      <c r="AL12" s="124">
        <f t="shared" ref="AL12:AL20" si="20">+BT12/AL$6*100</f>
        <v>9.6747159972686063</v>
      </c>
      <c r="AM12" s="166"/>
      <c r="AN12" s="124">
        <f t="shared" ref="AN12:AN20" si="21">+BV12/AN$6*100</f>
        <v>10.253677254316777</v>
      </c>
      <c r="AO12" s="166"/>
      <c r="AP12" s="124">
        <f t="shared" ref="AP12:AP20" si="22">+BX12/AP$6*100</f>
        <v>15.230893869835269</v>
      </c>
      <c r="AQ12" s="166"/>
      <c r="AR12" s="124">
        <f t="shared" ref="AR12:AR20" si="23">+BZ12/AR$6*100</f>
        <v>13.753853450320133</v>
      </c>
      <c r="AS12" s="166"/>
      <c r="AT12" s="124">
        <f t="shared" ref="AT12:AT20" si="24">+CB12/AT$6*100</f>
        <v>15.467625899280577</v>
      </c>
      <c r="AU12" s="166"/>
      <c r="AV12" s="124">
        <f t="shared" ref="AV12:AV20" si="25">+CD12/AV$6*100</f>
        <v>10.644237652111668</v>
      </c>
      <c r="AW12" s="166"/>
      <c r="AX12" s="124">
        <f t="shared" ref="AX12:AX20" si="26">+CF12/AX$6*100</f>
        <v>11.205007824726135</v>
      </c>
      <c r="AY12" s="166"/>
      <c r="AZ12" s="124">
        <f t="shared" ref="AZ12:AZ20" si="27">+CH12/AZ$6*100</f>
        <v>16.480554485945323</v>
      </c>
      <c r="BA12" s="166"/>
      <c r="BB12" s="124">
        <f t="shared" ref="BB12:BB20" si="28">+CJ12/BB$6*100</f>
        <v>10.514064015518914</v>
      </c>
      <c r="BC12" s="166"/>
      <c r="BD12" s="124">
        <f t="shared" ref="BD12:BD20" si="29">+CL12/BD$6*100</f>
        <v>8.4695563023295541</v>
      </c>
      <c r="BE12" s="166"/>
      <c r="BF12" s="124">
        <f t="shared" ref="BF12:BF20" si="30">+CN12/BF$6*100</f>
        <v>6.3424473330345137</v>
      </c>
      <c r="BG12" s="166"/>
      <c r="BH12" s="124">
        <f t="shared" ref="BH12:BH20" si="31">+CP12/BH$6*100</f>
        <v>14.384288747346071</v>
      </c>
      <c r="BI12" s="166"/>
      <c r="BK12" s="3" t="s">
        <v>206</v>
      </c>
      <c r="BL12" s="3">
        <v>17515</v>
      </c>
      <c r="BN12" s="3">
        <v>614</v>
      </c>
      <c r="BP12" s="3">
        <v>2499</v>
      </c>
      <c r="BR12" s="3">
        <v>46</v>
      </c>
      <c r="BT12" s="3">
        <v>3117</v>
      </c>
      <c r="BV12" s="3">
        <v>2886</v>
      </c>
      <c r="BX12" s="3">
        <v>3384</v>
      </c>
      <c r="BZ12" s="3">
        <v>1160</v>
      </c>
      <c r="CB12" s="3">
        <v>129</v>
      </c>
      <c r="CD12" s="3">
        <v>1487</v>
      </c>
      <c r="CF12" s="3">
        <v>716</v>
      </c>
      <c r="CH12" s="3">
        <v>428</v>
      </c>
      <c r="CJ12" s="3">
        <v>542</v>
      </c>
      <c r="CL12" s="3">
        <v>1487</v>
      </c>
      <c r="CN12" s="3">
        <v>283</v>
      </c>
      <c r="CP12" s="3">
        <v>271</v>
      </c>
    </row>
    <row r="13" spans="1:94" ht="13.9" x14ac:dyDescent="0.3">
      <c r="B13" s="45"/>
      <c r="C13" s="175"/>
      <c r="D13" s="36" t="s">
        <v>22</v>
      </c>
      <c r="E13" s="36"/>
      <c r="F13" s="28" t="str">
        <f t="shared" si="0"/>
        <v>3.0</v>
      </c>
      <c r="G13" s="28"/>
      <c r="H13" s="28" t="str">
        <f t="shared" si="1"/>
        <v>1.1</v>
      </c>
      <c r="I13" s="28" t="str">
        <f t="shared" si="2"/>
        <v>1.0</v>
      </c>
      <c r="J13" s="28" t="str">
        <f t="shared" si="3"/>
        <v>2.7</v>
      </c>
      <c r="K13" s="28"/>
      <c r="L13" s="28" t="str">
        <f t="shared" si="4"/>
        <v>2.4</v>
      </c>
      <c r="M13" s="28" t="str">
        <f t="shared" si="5"/>
        <v>2.4</v>
      </c>
      <c r="N13" s="28"/>
      <c r="O13" s="28" t="str">
        <f t="shared" si="6"/>
        <v>9.0</v>
      </c>
      <c r="P13" s="28" t="str">
        <f t="shared" si="7"/>
        <v>6.7</v>
      </c>
      <c r="Q13" s="28" t="str">
        <f t="shared" si="8"/>
        <v>10.8</v>
      </c>
      <c r="R13" s="28"/>
      <c r="S13" s="28" t="str">
        <f t="shared" si="9"/>
        <v>3.4</v>
      </c>
      <c r="T13" s="143"/>
      <c r="U13" s="28" t="str">
        <f t="shared" si="10"/>
        <v>3.2</v>
      </c>
      <c r="V13" s="28" t="str">
        <f t="shared" si="11"/>
        <v>4.6</v>
      </c>
      <c r="W13" s="28" t="str">
        <f t="shared" si="12"/>
        <v>2.6</v>
      </c>
      <c r="X13" s="3"/>
      <c r="Y13" s="28" t="str">
        <f t="shared" si="13"/>
        <v>2.3</v>
      </c>
      <c r="Z13" s="28" t="str">
        <f t="shared" si="14"/>
        <v>2.0</v>
      </c>
      <c r="AA13" s="28" t="str">
        <f t="shared" si="15"/>
        <v>4.0</v>
      </c>
      <c r="AB13" s="3"/>
      <c r="AC13" s="36" t="s">
        <v>22</v>
      </c>
      <c r="AD13" s="124">
        <f t="shared" si="16"/>
        <v>2.9855040184123096</v>
      </c>
      <c r="AE13" s="166"/>
      <c r="AF13" s="124">
        <f t="shared" si="17"/>
        <v>1.1287777642917831</v>
      </c>
      <c r="AG13" s="166"/>
      <c r="AH13" s="124">
        <f t="shared" si="18"/>
        <v>1.0462190438352537</v>
      </c>
      <c r="AI13" s="166"/>
      <c r="AJ13" s="124">
        <f t="shared" si="19"/>
        <v>2.7063599458728009</v>
      </c>
      <c r="AK13" s="166"/>
      <c r="AL13" s="124">
        <f t="shared" si="20"/>
        <v>2.3744490657396486</v>
      </c>
      <c r="AM13" s="166"/>
      <c r="AN13" s="124">
        <f t="shared" si="21"/>
        <v>2.3804448234207345</v>
      </c>
      <c r="AO13" s="166"/>
      <c r="AP13" s="124">
        <f t="shared" si="22"/>
        <v>8.9657034836618958</v>
      </c>
      <c r="AQ13" s="166"/>
      <c r="AR13" s="124">
        <f t="shared" si="23"/>
        <v>6.7109319421389619</v>
      </c>
      <c r="AS13" s="166"/>
      <c r="AT13" s="124">
        <f t="shared" si="24"/>
        <v>10.791366906474821</v>
      </c>
      <c r="AU13" s="166"/>
      <c r="AV13" s="124">
        <f t="shared" si="25"/>
        <v>3.357193987115247</v>
      </c>
      <c r="AW13" s="166"/>
      <c r="AX13" s="124">
        <f t="shared" si="26"/>
        <v>3.1611893583724573</v>
      </c>
      <c r="AY13" s="166"/>
      <c r="AZ13" s="124">
        <f t="shared" si="27"/>
        <v>4.5822102425876015</v>
      </c>
      <c r="BA13" s="166"/>
      <c r="BB13" s="124">
        <f t="shared" si="28"/>
        <v>2.6188166828322017</v>
      </c>
      <c r="BC13" s="166"/>
      <c r="BD13" s="124">
        <f t="shared" si="29"/>
        <v>2.3067722276015266</v>
      </c>
      <c r="BE13" s="166"/>
      <c r="BF13" s="124">
        <f t="shared" si="30"/>
        <v>2.0394441954280591</v>
      </c>
      <c r="BG13" s="166"/>
      <c r="BH13" s="124">
        <f t="shared" si="31"/>
        <v>3.9808917197452227</v>
      </c>
      <c r="BI13" s="166"/>
      <c r="BK13" s="3" t="s">
        <v>207</v>
      </c>
      <c r="BL13" s="3">
        <v>6434</v>
      </c>
      <c r="BN13" s="3">
        <v>186</v>
      </c>
      <c r="BP13" s="3">
        <v>711</v>
      </c>
      <c r="BR13" s="3">
        <v>20</v>
      </c>
      <c r="BT13" s="3">
        <v>765</v>
      </c>
      <c r="BV13" s="3">
        <v>670</v>
      </c>
      <c r="BX13" s="3">
        <v>1992</v>
      </c>
      <c r="BZ13" s="3">
        <v>566</v>
      </c>
      <c r="CB13" s="3">
        <v>90</v>
      </c>
      <c r="CD13" s="3">
        <v>469</v>
      </c>
      <c r="CF13" s="3">
        <v>202</v>
      </c>
      <c r="CH13" s="3">
        <v>119</v>
      </c>
      <c r="CJ13" s="3">
        <v>135</v>
      </c>
      <c r="CL13" s="3">
        <v>405</v>
      </c>
      <c r="CN13" s="3">
        <v>91</v>
      </c>
      <c r="CP13" s="3">
        <v>75</v>
      </c>
    </row>
    <row r="14" spans="1:94" ht="13.9" x14ac:dyDescent="0.3">
      <c r="B14" s="45"/>
      <c r="C14" s="36"/>
      <c r="D14" s="36" t="s">
        <v>23</v>
      </c>
      <c r="E14" s="36"/>
      <c r="F14" s="28" t="str">
        <f t="shared" si="0"/>
        <v>8.4</v>
      </c>
      <c r="G14" s="28"/>
      <c r="H14" s="28" t="str">
        <f t="shared" si="1"/>
        <v>3.0</v>
      </c>
      <c r="I14" s="28" t="str">
        <f t="shared" si="2"/>
        <v>2.7</v>
      </c>
      <c r="J14" s="28" t="str">
        <f t="shared" si="3"/>
        <v>4.6</v>
      </c>
      <c r="K14" s="28"/>
      <c r="L14" s="28" t="str">
        <f t="shared" si="4"/>
        <v>9.1</v>
      </c>
      <c r="M14" s="28" t="str">
        <f t="shared" si="5"/>
        <v>9.2</v>
      </c>
      <c r="N14" s="28"/>
      <c r="O14" s="28" t="str">
        <f t="shared" si="6"/>
        <v>20.6</v>
      </c>
      <c r="P14" s="28" t="str">
        <f t="shared" si="7"/>
        <v>16.5</v>
      </c>
      <c r="Q14" s="28" t="str">
        <f t="shared" si="8"/>
        <v>23.7</v>
      </c>
      <c r="R14" s="28"/>
      <c r="S14" s="28" t="str">
        <f t="shared" si="9"/>
        <v>11.0</v>
      </c>
      <c r="T14" s="143"/>
      <c r="U14" s="28" t="str">
        <f t="shared" si="10"/>
        <v>13.8</v>
      </c>
      <c r="V14" s="28" t="str">
        <f t="shared" si="11"/>
        <v>17.0</v>
      </c>
      <c r="W14" s="28" t="str">
        <f t="shared" si="12"/>
        <v>12.5</v>
      </c>
      <c r="X14" s="3"/>
      <c r="Y14" s="28" t="str">
        <f t="shared" si="13"/>
        <v>6.1</v>
      </c>
      <c r="Z14" s="28" t="str">
        <f t="shared" si="14"/>
        <v>6.8</v>
      </c>
      <c r="AA14" s="28" t="str">
        <f t="shared" si="15"/>
        <v>16.1</v>
      </c>
      <c r="AB14" s="3"/>
      <c r="AC14" s="36" t="s">
        <v>23</v>
      </c>
      <c r="AD14" s="124">
        <f t="shared" si="16"/>
        <v>8.4015442582177933</v>
      </c>
      <c r="AE14" s="166"/>
      <c r="AF14" s="124">
        <f t="shared" si="17"/>
        <v>3.0040053404539386</v>
      </c>
      <c r="AG14" s="166"/>
      <c r="AH14" s="124">
        <f t="shared" si="18"/>
        <v>2.6501272826262894</v>
      </c>
      <c r="AI14" s="166"/>
      <c r="AJ14" s="124">
        <f t="shared" si="19"/>
        <v>4.6008119079837613</v>
      </c>
      <c r="AK14" s="166"/>
      <c r="AL14" s="124">
        <f t="shared" si="20"/>
        <v>9.1439567943385693</v>
      </c>
      <c r="AM14" s="166"/>
      <c r="AN14" s="124">
        <f t="shared" si="21"/>
        <v>9.1878064378597308</v>
      </c>
      <c r="AO14" s="166"/>
      <c r="AP14" s="124">
        <f t="shared" si="22"/>
        <v>20.577909802862543</v>
      </c>
      <c r="AQ14" s="166"/>
      <c r="AR14" s="124">
        <f t="shared" si="23"/>
        <v>16.492767370168366</v>
      </c>
      <c r="AS14" s="166"/>
      <c r="AT14" s="124">
        <f t="shared" si="24"/>
        <v>23.741007194244602</v>
      </c>
      <c r="AU14" s="166"/>
      <c r="AV14" s="124">
        <f t="shared" si="25"/>
        <v>11.030780243378668</v>
      </c>
      <c r="AW14" s="166"/>
      <c r="AX14" s="124">
        <f t="shared" si="26"/>
        <v>13.755868544600938</v>
      </c>
      <c r="AY14" s="166"/>
      <c r="AZ14" s="124">
        <f t="shared" si="27"/>
        <v>17.019638043896805</v>
      </c>
      <c r="BA14" s="166"/>
      <c r="BB14" s="124">
        <f t="shared" si="28"/>
        <v>12.512124151309409</v>
      </c>
      <c r="BC14" s="166"/>
      <c r="BD14" s="124">
        <f t="shared" si="29"/>
        <v>6.1343054052514665</v>
      </c>
      <c r="BE14" s="166"/>
      <c r="BF14" s="124">
        <f t="shared" si="30"/>
        <v>6.8130883012102199</v>
      </c>
      <c r="BG14" s="166"/>
      <c r="BH14" s="124">
        <f t="shared" si="31"/>
        <v>16.082802547770701</v>
      </c>
      <c r="BI14" s="166"/>
      <c r="BK14" s="3" t="s">
        <v>208</v>
      </c>
      <c r="BL14" s="3">
        <v>18106</v>
      </c>
      <c r="BN14" s="3">
        <v>495</v>
      </c>
      <c r="BP14" s="3">
        <v>1801</v>
      </c>
      <c r="BR14" s="3">
        <v>34</v>
      </c>
      <c r="BT14" s="3">
        <v>2946</v>
      </c>
      <c r="BV14" s="3">
        <v>2586</v>
      </c>
      <c r="BX14" s="3">
        <v>4572</v>
      </c>
      <c r="BZ14" s="3">
        <v>1391</v>
      </c>
      <c r="CB14" s="3">
        <v>198</v>
      </c>
      <c r="CD14" s="3">
        <v>1541</v>
      </c>
      <c r="CF14" s="3">
        <v>879</v>
      </c>
      <c r="CH14" s="3">
        <v>442</v>
      </c>
      <c r="CJ14" s="3">
        <v>645</v>
      </c>
      <c r="CL14" s="3">
        <v>1077</v>
      </c>
      <c r="CN14" s="3">
        <v>304</v>
      </c>
      <c r="CP14" s="3">
        <v>303</v>
      </c>
    </row>
    <row r="15" spans="1:94" ht="13.9" x14ac:dyDescent="0.3">
      <c r="B15" s="45"/>
      <c r="C15" s="175"/>
      <c r="D15" s="36" t="s">
        <v>24</v>
      </c>
      <c r="E15" s="36"/>
      <c r="F15" s="28" t="str">
        <f t="shared" si="0"/>
        <v>2.6</v>
      </c>
      <c r="G15" s="28"/>
      <c r="H15" s="28" t="str">
        <f t="shared" si="1"/>
        <v>0.9</v>
      </c>
      <c r="I15" s="28" t="str">
        <f t="shared" si="2"/>
        <v>0.8</v>
      </c>
      <c r="J15" s="28" t="str">
        <f t="shared" si="3"/>
        <v>2.8</v>
      </c>
      <c r="K15" s="28"/>
      <c r="L15" s="28" t="str">
        <f t="shared" si="4"/>
        <v>2.8</v>
      </c>
      <c r="M15" s="28" t="str">
        <f t="shared" si="5"/>
        <v>2.9</v>
      </c>
      <c r="N15" s="28"/>
      <c r="O15" s="28" t="str">
        <f t="shared" si="6"/>
        <v>6.2</v>
      </c>
      <c r="P15" s="28" t="str">
        <f t="shared" si="7"/>
        <v>3.8</v>
      </c>
      <c r="Q15" s="28" t="str">
        <f t="shared" si="8"/>
        <v>8.2</v>
      </c>
      <c r="R15" s="28"/>
      <c r="S15" s="28" t="str">
        <f t="shared" si="9"/>
        <v>3.8</v>
      </c>
      <c r="T15" s="143"/>
      <c r="U15" s="28" t="str">
        <f t="shared" si="10"/>
        <v>3.7</v>
      </c>
      <c r="V15" s="28" t="str">
        <f t="shared" si="11"/>
        <v>4.9</v>
      </c>
      <c r="W15" s="28" t="str">
        <f t="shared" si="12"/>
        <v>2.9</v>
      </c>
      <c r="X15" s="3"/>
      <c r="Y15" s="28" t="str">
        <f t="shared" si="13"/>
        <v>2.6</v>
      </c>
      <c r="Z15" s="28" t="str">
        <f t="shared" si="14"/>
        <v>1.7</v>
      </c>
      <c r="AA15" s="28" t="str">
        <f t="shared" si="15"/>
        <v>5.0</v>
      </c>
      <c r="AB15" s="3"/>
      <c r="AC15" s="36" t="s">
        <v>24</v>
      </c>
      <c r="AD15" s="124">
        <f t="shared" si="16"/>
        <v>2.5669580711620914</v>
      </c>
      <c r="AE15" s="166"/>
      <c r="AF15" s="124">
        <f t="shared" si="17"/>
        <v>0.92851074159485369</v>
      </c>
      <c r="AG15" s="166"/>
      <c r="AH15" s="124">
        <f t="shared" si="18"/>
        <v>0.80784002118924647</v>
      </c>
      <c r="AI15" s="166"/>
      <c r="AJ15" s="124">
        <f t="shared" si="19"/>
        <v>2.8416779431664412</v>
      </c>
      <c r="AK15" s="166"/>
      <c r="AL15" s="124">
        <f t="shared" si="20"/>
        <v>2.8431311689117886</v>
      </c>
      <c r="AM15" s="166"/>
      <c r="AN15" s="124">
        <f t="shared" si="21"/>
        <v>2.9027215234846868</v>
      </c>
      <c r="AO15" s="166"/>
      <c r="AP15" s="124">
        <f t="shared" si="22"/>
        <v>6.2021784138986407</v>
      </c>
      <c r="AQ15" s="166"/>
      <c r="AR15" s="124">
        <f t="shared" si="23"/>
        <v>3.75859615840645</v>
      </c>
      <c r="AS15" s="166"/>
      <c r="AT15" s="124">
        <f t="shared" si="24"/>
        <v>8.1534772182254205</v>
      </c>
      <c r="AU15" s="166"/>
      <c r="AV15" s="124">
        <f t="shared" si="25"/>
        <v>3.7723693629205441</v>
      </c>
      <c r="AW15" s="166"/>
      <c r="AX15" s="124">
        <f t="shared" si="26"/>
        <v>3.6619718309859155</v>
      </c>
      <c r="AY15" s="166"/>
      <c r="AZ15" s="124">
        <f t="shared" si="27"/>
        <v>4.8902579899884477</v>
      </c>
      <c r="BA15" s="166"/>
      <c r="BB15" s="124">
        <f t="shared" si="28"/>
        <v>2.9291949563530553</v>
      </c>
      <c r="BC15" s="166"/>
      <c r="BD15" s="124">
        <f t="shared" si="29"/>
        <v>2.6428205274249588</v>
      </c>
      <c r="BE15" s="166"/>
      <c r="BF15" s="124">
        <f t="shared" si="30"/>
        <v>1.6808606006275213</v>
      </c>
      <c r="BG15" s="166"/>
      <c r="BH15" s="124">
        <f t="shared" si="31"/>
        <v>5.0424628450106157</v>
      </c>
      <c r="BI15" s="166"/>
      <c r="BK15" s="3" t="s">
        <v>209</v>
      </c>
      <c r="BL15" s="3">
        <v>5532</v>
      </c>
      <c r="BN15" s="3">
        <v>153</v>
      </c>
      <c r="BP15" s="3">
        <v>549</v>
      </c>
      <c r="BR15" s="3">
        <v>21</v>
      </c>
      <c r="BT15" s="3">
        <v>916</v>
      </c>
      <c r="BV15" s="3">
        <v>817</v>
      </c>
      <c r="BX15" s="3">
        <v>1378</v>
      </c>
      <c r="BZ15" s="3">
        <v>317</v>
      </c>
      <c r="CB15" s="3">
        <v>68</v>
      </c>
      <c r="CD15" s="3">
        <v>527</v>
      </c>
      <c r="CF15" s="3">
        <v>234</v>
      </c>
      <c r="CH15" s="3">
        <v>127</v>
      </c>
      <c r="CJ15" s="3">
        <v>151</v>
      </c>
      <c r="CL15" s="3">
        <v>464</v>
      </c>
      <c r="CN15" s="3">
        <v>75</v>
      </c>
      <c r="CP15" s="3">
        <v>95</v>
      </c>
    </row>
    <row r="16" spans="1:94" ht="13.9" x14ac:dyDescent="0.3">
      <c r="B16" s="45"/>
      <c r="C16" s="45" t="s">
        <v>25</v>
      </c>
      <c r="D16" s="45"/>
      <c r="E16" s="45"/>
      <c r="F16" s="28" t="str">
        <f t="shared" si="0"/>
        <v>14.7</v>
      </c>
      <c r="G16" s="28"/>
      <c r="H16" s="28" t="str">
        <f t="shared" si="1"/>
        <v>9.6</v>
      </c>
      <c r="I16" s="28" t="str">
        <f t="shared" si="2"/>
        <v>10.4</v>
      </c>
      <c r="J16" s="28" t="str">
        <f t="shared" si="3"/>
        <v>14.5</v>
      </c>
      <c r="K16" s="28"/>
      <c r="L16" s="28" t="str">
        <f t="shared" si="4"/>
        <v>16.9</v>
      </c>
      <c r="M16" s="28" t="str">
        <f t="shared" si="5"/>
        <v>16.7</v>
      </c>
      <c r="N16" s="28"/>
      <c r="O16" s="28" t="str">
        <f t="shared" si="6"/>
        <v>19.1</v>
      </c>
      <c r="P16" s="28" t="str">
        <f t="shared" si="7"/>
        <v>14.7</v>
      </c>
      <c r="Q16" s="28" t="str">
        <f t="shared" si="8"/>
        <v>21.1</v>
      </c>
      <c r="R16" s="28"/>
      <c r="S16" s="28" t="str">
        <f t="shared" si="9"/>
        <v>16.8</v>
      </c>
      <c r="T16" s="143"/>
      <c r="U16" s="28" t="str">
        <f t="shared" si="10"/>
        <v>25.8</v>
      </c>
      <c r="V16" s="28" t="str">
        <f t="shared" si="11"/>
        <v>34.9</v>
      </c>
      <c r="W16" s="28" t="str">
        <f t="shared" si="12"/>
        <v>26.0</v>
      </c>
      <c r="X16" s="3"/>
      <c r="Y16" s="28" t="str">
        <f t="shared" si="13"/>
        <v>16.8</v>
      </c>
      <c r="Z16" s="28" t="str">
        <f t="shared" si="14"/>
        <v>13.3</v>
      </c>
      <c r="AA16" s="28" t="str">
        <f t="shared" si="15"/>
        <v>20.2</v>
      </c>
      <c r="AB16" s="3"/>
      <c r="AC16" s="29" t="s">
        <v>25</v>
      </c>
      <c r="AD16" s="124">
        <f t="shared" si="16"/>
        <v>14.719175158230785</v>
      </c>
      <c r="AE16" s="166"/>
      <c r="AF16" s="124">
        <f t="shared" si="17"/>
        <v>9.5764049035077079</v>
      </c>
      <c r="AG16" s="166"/>
      <c r="AH16" s="124">
        <f t="shared" si="18"/>
        <v>10.381259288688769</v>
      </c>
      <c r="AI16" s="166"/>
      <c r="AJ16" s="124">
        <f t="shared" si="19"/>
        <v>14.479025710419485</v>
      </c>
      <c r="AK16" s="166"/>
      <c r="AL16" s="124">
        <f t="shared" si="20"/>
        <v>16.894282699112299</v>
      </c>
      <c r="AM16" s="166"/>
      <c r="AN16" s="124">
        <f t="shared" si="21"/>
        <v>16.695089888438854</v>
      </c>
      <c r="AO16" s="166"/>
      <c r="AP16" s="124">
        <f t="shared" si="22"/>
        <v>19.110631019893777</v>
      </c>
      <c r="AQ16" s="166"/>
      <c r="AR16" s="124">
        <f t="shared" si="23"/>
        <v>14.654967986720418</v>
      </c>
      <c r="AS16" s="166"/>
      <c r="AT16" s="124">
        <f t="shared" si="24"/>
        <v>21.103117505995204</v>
      </c>
      <c r="AU16" s="166"/>
      <c r="AV16" s="124">
        <f t="shared" si="25"/>
        <v>16.821760916249104</v>
      </c>
      <c r="AW16" s="166"/>
      <c r="AX16" s="124">
        <f t="shared" si="26"/>
        <v>25.790297339593117</v>
      </c>
      <c r="AY16" s="166"/>
      <c r="AZ16" s="124">
        <f t="shared" si="27"/>
        <v>34.924913361571043</v>
      </c>
      <c r="BA16" s="166"/>
      <c r="BB16" s="124">
        <f t="shared" si="28"/>
        <v>25.974781765276429</v>
      </c>
      <c r="BC16" s="166"/>
      <c r="BD16" s="124">
        <f t="shared" si="29"/>
        <v>16.791023523380989</v>
      </c>
      <c r="BE16" s="166"/>
      <c r="BF16" s="124">
        <f t="shared" si="30"/>
        <v>13.267593007619901</v>
      </c>
      <c r="BG16" s="166"/>
      <c r="BH16" s="124">
        <f t="shared" si="31"/>
        <v>20.222929936305732</v>
      </c>
      <c r="BI16" s="166"/>
      <c r="BK16" s="3" t="s">
        <v>210</v>
      </c>
      <c r="BL16" s="3">
        <v>31721</v>
      </c>
      <c r="BN16" s="3">
        <v>1578</v>
      </c>
      <c r="BP16" s="3">
        <v>7055</v>
      </c>
      <c r="BR16" s="3">
        <v>107</v>
      </c>
      <c r="BT16" s="3">
        <v>5443</v>
      </c>
      <c r="BV16" s="3">
        <v>4699</v>
      </c>
      <c r="BX16" s="3">
        <v>4246</v>
      </c>
      <c r="BZ16" s="3">
        <v>1236</v>
      </c>
      <c r="CB16" s="3">
        <v>176</v>
      </c>
      <c r="CD16" s="3">
        <v>2350</v>
      </c>
      <c r="CF16" s="3">
        <v>1648</v>
      </c>
      <c r="CH16" s="3">
        <v>907</v>
      </c>
      <c r="CJ16" s="3">
        <v>1339</v>
      </c>
      <c r="CL16" s="3">
        <v>2948</v>
      </c>
      <c r="CN16" s="3">
        <v>592</v>
      </c>
      <c r="CP16" s="3">
        <v>381</v>
      </c>
    </row>
    <row r="17" spans="1:255" ht="13.9" x14ac:dyDescent="0.3">
      <c r="B17" s="45"/>
      <c r="C17" s="45" t="s">
        <v>26</v>
      </c>
      <c r="D17" s="45"/>
      <c r="E17" s="45"/>
      <c r="F17" s="28" t="str">
        <f t="shared" si="0"/>
        <v>7.7</v>
      </c>
      <c r="G17" s="28"/>
      <c r="H17" s="28" t="str">
        <f t="shared" si="1"/>
        <v>3.7</v>
      </c>
      <c r="I17" s="28" t="str">
        <f t="shared" si="2"/>
        <v>3.1</v>
      </c>
      <c r="J17" s="28" t="str">
        <f t="shared" si="3"/>
        <v>16.2</v>
      </c>
      <c r="K17" s="28"/>
      <c r="L17" s="28" t="str">
        <f t="shared" si="4"/>
        <v>15.5</v>
      </c>
      <c r="M17" s="28" t="str">
        <f t="shared" si="5"/>
        <v>16.6</v>
      </c>
      <c r="N17" s="28"/>
      <c r="O17" s="28" t="str">
        <f t="shared" si="6"/>
        <v>9.2</v>
      </c>
      <c r="P17" s="28" t="str">
        <f t="shared" si="7"/>
        <v>6.8</v>
      </c>
      <c r="Q17" s="28" t="str">
        <f t="shared" si="8"/>
        <v>8.8</v>
      </c>
      <c r="R17" s="28"/>
      <c r="S17" s="28" t="str">
        <f t="shared" si="9"/>
        <v>6.0</v>
      </c>
      <c r="T17" s="143"/>
      <c r="U17" s="28" t="str">
        <f t="shared" si="10"/>
        <v>14.2</v>
      </c>
      <c r="V17" s="28" t="str">
        <f t="shared" si="11"/>
        <v>29.7</v>
      </c>
      <c r="W17" s="28" t="str">
        <f t="shared" si="12"/>
        <v>16.3</v>
      </c>
      <c r="X17" s="3"/>
      <c r="Y17" s="28" t="str">
        <f t="shared" si="13"/>
        <v>6.7</v>
      </c>
      <c r="Z17" s="28" t="str">
        <f t="shared" si="14"/>
        <v>6.0</v>
      </c>
      <c r="AA17" s="28" t="str">
        <f t="shared" si="15"/>
        <v>10.1</v>
      </c>
      <c r="AB17" s="3"/>
      <c r="AC17" s="29" t="s">
        <v>26</v>
      </c>
      <c r="AD17" s="124">
        <f t="shared" si="16"/>
        <v>7.6683928206841516</v>
      </c>
      <c r="AE17" s="166"/>
      <c r="AF17" s="124">
        <f t="shared" si="17"/>
        <v>3.6897681757494838</v>
      </c>
      <c r="AG17" s="166"/>
      <c r="AH17" s="124">
        <f t="shared" si="18"/>
        <v>3.1298282788151681</v>
      </c>
      <c r="AI17" s="166"/>
      <c r="AJ17" s="124">
        <f t="shared" si="19"/>
        <v>16.238159675236808</v>
      </c>
      <c r="AK17" s="166"/>
      <c r="AL17" s="124">
        <f t="shared" si="20"/>
        <v>15.497547954559563</v>
      </c>
      <c r="AM17" s="166"/>
      <c r="AN17" s="124">
        <f t="shared" si="21"/>
        <v>16.645349250337528</v>
      </c>
      <c r="AO17" s="166"/>
      <c r="AP17" s="124">
        <f t="shared" si="22"/>
        <v>9.2132505175983432</v>
      </c>
      <c r="AQ17" s="166"/>
      <c r="AR17" s="124">
        <f t="shared" si="23"/>
        <v>6.805786103865306</v>
      </c>
      <c r="AS17" s="166"/>
      <c r="AT17" s="124">
        <f t="shared" si="24"/>
        <v>8.7529976019184641</v>
      </c>
      <c r="AU17" s="166"/>
      <c r="AV17" s="124">
        <f t="shared" si="25"/>
        <v>6.0272011453113814</v>
      </c>
      <c r="AW17" s="166"/>
      <c r="AX17" s="124">
        <f t="shared" si="26"/>
        <v>14.178403755868544</v>
      </c>
      <c r="AY17" s="166"/>
      <c r="AZ17" s="124">
        <f t="shared" si="27"/>
        <v>29.726607624181749</v>
      </c>
      <c r="BA17" s="166"/>
      <c r="BB17" s="124">
        <f t="shared" si="28"/>
        <v>16.294859359844811</v>
      </c>
      <c r="BC17" s="166"/>
      <c r="BD17" s="124">
        <f t="shared" si="29"/>
        <v>6.7266617303639569</v>
      </c>
      <c r="BE17" s="166"/>
      <c r="BF17" s="124">
        <f t="shared" si="30"/>
        <v>5.9614522635589422</v>
      </c>
      <c r="BG17" s="166"/>
      <c r="BH17" s="124">
        <f t="shared" si="31"/>
        <v>10.138004246284501</v>
      </c>
      <c r="BI17" s="166"/>
      <c r="BK17" s="3" t="s">
        <v>211</v>
      </c>
      <c r="BL17" s="3">
        <v>16526</v>
      </c>
      <c r="BN17" s="3">
        <v>608</v>
      </c>
      <c r="BP17" s="3">
        <v>2127</v>
      </c>
      <c r="BR17" s="3">
        <v>120</v>
      </c>
      <c r="BT17" s="3">
        <v>4993</v>
      </c>
      <c r="BV17" s="3">
        <v>4685</v>
      </c>
      <c r="BX17" s="3">
        <v>2047</v>
      </c>
      <c r="BZ17" s="3">
        <v>574</v>
      </c>
      <c r="CB17" s="3">
        <v>73</v>
      </c>
      <c r="CD17" s="3">
        <v>842</v>
      </c>
      <c r="CF17" s="3">
        <v>906</v>
      </c>
      <c r="CH17" s="3">
        <v>772</v>
      </c>
      <c r="CJ17" s="3">
        <v>840</v>
      </c>
      <c r="CL17" s="3">
        <v>1181</v>
      </c>
      <c r="CN17" s="3">
        <v>266</v>
      </c>
      <c r="CP17" s="3">
        <v>191</v>
      </c>
    </row>
    <row r="18" spans="1:255" ht="13.9" x14ac:dyDescent="0.3">
      <c r="B18" s="45"/>
      <c r="C18" s="45" t="s">
        <v>27</v>
      </c>
      <c r="D18" s="45"/>
      <c r="E18" s="45"/>
      <c r="F18" s="28" t="str">
        <f t="shared" si="0"/>
        <v>15.5</v>
      </c>
      <c r="G18" s="28"/>
      <c r="H18" s="28" t="str">
        <f t="shared" si="1"/>
        <v>8.5</v>
      </c>
      <c r="I18" s="28" t="str">
        <f t="shared" si="2"/>
        <v>8.4</v>
      </c>
      <c r="J18" s="28" t="str">
        <f t="shared" si="3"/>
        <v>8.1</v>
      </c>
      <c r="K18" s="28"/>
      <c r="L18" s="28" t="str">
        <f t="shared" si="4"/>
        <v>10.6</v>
      </c>
      <c r="M18" s="28" t="str">
        <f t="shared" si="5"/>
        <v>10.6</v>
      </c>
      <c r="N18" s="28"/>
      <c r="O18" s="28" t="str">
        <f t="shared" si="6"/>
        <v>47.6</v>
      </c>
      <c r="P18" s="28" t="str">
        <f t="shared" si="7"/>
        <v>49.3</v>
      </c>
      <c r="Q18" s="28" t="str">
        <f t="shared" si="8"/>
        <v>52.5</v>
      </c>
      <c r="R18" s="28"/>
      <c r="S18" s="28" t="str">
        <f t="shared" si="9"/>
        <v>11.4</v>
      </c>
      <c r="T18" s="143"/>
      <c r="U18" s="28" t="str">
        <f t="shared" si="10"/>
        <v>13.2</v>
      </c>
      <c r="V18" s="28" t="str">
        <f t="shared" si="11"/>
        <v>14.6</v>
      </c>
      <c r="W18" s="28" t="str">
        <f t="shared" si="12"/>
        <v>11.9</v>
      </c>
      <c r="X18" s="3"/>
      <c r="Y18" s="28" t="str">
        <f t="shared" si="13"/>
        <v>10.3</v>
      </c>
      <c r="Z18" s="28" t="str">
        <f t="shared" si="14"/>
        <v>10.5</v>
      </c>
      <c r="AA18" s="28" t="str">
        <f t="shared" si="15"/>
        <v>14.4</v>
      </c>
      <c r="AB18" s="3"/>
      <c r="AC18" s="29" t="s">
        <v>27</v>
      </c>
      <c r="AD18" s="124">
        <f t="shared" si="16"/>
        <v>15.520073500751714</v>
      </c>
      <c r="AE18" s="166"/>
      <c r="AF18" s="124">
        <f t="shared" si="17"/>
        <v>8.5143828134482344</v>
      </c>
      <c r="AG18" s="166"/>
      <c r="AH18" s="124">
        <f t="shared" si="18"/>
        <v>8.4374402213099078</v>
      </c>
      <c r="AI18" s="166"/>
      <c r="AJ18" s="124">
        <f t="shared" si="19"/>
        <v>8.1190798376184041</v>
      </c>
      <c r="AK18" s="166"/>
      <c r="AL18" s="124">
        <f t="shared" si="20"/>
        <v>10.590353218697622</v>
      </c>
      <c r="AM18" s="166"/>
      <c r="AN18" s="124">
        <f t="shared" si="21"/>
        <v>10.552121082924749</v>
      </c>
      <c r="AO18" s="166"/>
      <c r="AP18" s="124">
        <f t="shared" si="22"/>
        <v>47.587541632910252</v>
      </c>
      <c r="AQ18" s="166"/>
      <c r="AR18" s="124">
        <f t="shared" si="23"/>
        <v>49.300450557268199</v>
      </c>
      <c r="AS18" s="166"/>
      <c r="AT18" s="124">
        <f t="shared" si="24"/>
        <v>52.517985611510788</v>
      </c>
      <c r="AU18" s="166"/>
      <c r="AV18" s="124">
        <f t="shared" si="25"/>
        <v>11.388690050107373</v>
      </c>
      <c r="AW18" s="166"/>
      <c r="AX18" s="124">
        <f t="shared" si="26"/>
        <v>13.192488262910798</v>
      </c>
      <c r="AY18" s="166"/>
      <c r="AZ18" s="124">
        <f t="shared" si="27"/>
        <v>14.555256064690028</v>
      </c>
      <c r="BA18" s="166"/>
      <c r="BB18" s="124">
        <f t="shared" si="28"/>
        <v>11.852570320077595</v>
      </c>
      <c r="BC18" s="166"/>
      <c r="BD18" s="124">
        <f t="shared" si="29"/>
        <v>10.27510394714359</v>
      </c>
      <c r="BE18" s="166"/>
      <c r="BF18" s="124">
        <f t="shared" si="30"/>
        <v>10.488570147915732</v>
      </c>
      <c r="BG18" s="166"/>
      <c r="BH18" s="124">
        <f t="shared" si="31"/>
        <v>14.437367303609342</v>
      </c>
      <c r="BI18" s="166"/>
      <c r="BK18" s="3" t="s">
        <v>212</v>
      </c>
      <c r="BL18" s="3">
        <v>33447</v>
      </c>
      <c r="BN18" s="3">
        <v>1403</v>
      </c>
      <c r="BP18" s="3">
        <v>5734</v>
      </c>
      <c r="BR18" s="3">
        <v>60</v>
      </c>
      <c r="BT18" s="3">
        <v>3412</v>
      </c>
      <c r="BV18" s="3">
        <v>2970</v>
      </c>
      <c r="BX18" s="3">
        <v>10573</v>
      </c>
      <c r="BZ18" s="3">
        <v>4158</v>
      </c>
      <c r="CB18" s="3">
        <v>438</v>
      </c>
      <c r="CD18" s="3">
        <v>1591</v>
      </c>
      <c r="CF18" s="3">
        <v>843</v>
      </c>
      <c r="CH18" s="3">
        <v>378</v>
      </c>
      <c r="CJ18" s="3">
        <v>611</v>
      </c>
      <c r="CL18" s="3">
        <v>1804</v>
      </c>
      <c r="CN18" s="3">
        <v>468</v>
      </c>
      <c r="CP18" s="3">
        <v>272</v>
      </c>
    </row>
    <row r="19" spans="1:255" ht="13.9" x14ac:dyDescent="0.3">
      <c r="B19" s="45"/>
      <c r="C19" s="45" t="s">
        <v>28</v>
      </c>
      <c r="D19" s="45"/>
      <c r="E19" s="45"/>
      <c r="F19" s="28" t="str">
        <f t="shared" si="0"/>
        <v>10.0</v>
      </c>
      <c r="G19" s="28"/>
      <c r="H19" s="28" t="str">
        <f t="shared" si="1"/>
        <v>8.4</v>
      </c>
      <c r="I19" s="28" t="str">
        <f t="shared" si="2"/>
        <v>8.7</v>
      </c>
      <c r="J19" s="28" t="str">
        <f t="shared" si="3"/>
        <v>11.4</v>
      </c>
      <c r="K19" s="28"/>
      <c r="L19" s="28" t="str">
        <f t="shared" si="4"/>
        <v>8.4</v>
      </c>
      <c r="M19" s="28" t="str">
        <f t="shared" si="5"/>
        <v>8.0</v>
      </c>
      <c r="N19" s="28"/>
      <c r="O19" s="28" t="str">
        <f t="shared" si="6"/>
        <v>14.2</v>
      </c>
      <c r="P19" s="28" t="str">
        <f t="shared" si="7"/>
        <v>13.3</v>
      </c>
      <c r="Q19" s="28" t="str">
        <f t="shared" si="8"/>
        <v>16.4</v>
      </c>
      <c r="R19" s="28"/>
      <c r="S19" s="28" t="str">
        <f t="shared" si="9"/>
        <v>12.4</v>
      </c>
      <c r="T19" s="143"/>
      <c r="U19" s="28" t="str">
        <f t="shared" si="10"/>
        <v>10.4</v>
      </c>
      <c r="V19" s="28" t="str">
        <f t="shared" si="11"/>
        <v>15.1</v>
      </c>
      <c r="W19" s="28" t="str">
        <f t="shared" si="12"/>
        <v>10.1</v>
      </c>
      <c r="X19" s="3"/>
      <c r="Y19" s="28" t="str">
        <f t="shared" si="13"/>
        <v>11.0</v>
      </c>
      <c r="Z19" s="28" t="str">
        <f t="shared" si="14"/>
        <v>8.4</v>
      </c>
      <c r="AA19" s="28" t="str">
        <f t="shared" si="15"/>
        <v>14.1</v>
      </c>
      <c r="AB19" s="3"/>
      <c r="AC19" s="29" t="s">
        <v>28</v>
      </c>
      <c r="AD19" s="124">
        <f t="shared" si="16"/>
        <v>10.023757818735266</v>
      </c>
      <c r="AE19" s="166"/>
      <c r="AF19" s="124">
        <f t="shared" si="17"/>
        <v>8.3505279766962008</v>
      </c>
      <c r="AG19" s="166"/>
      <c r="AH19" s="124">
        <f t="shared" si="18"/>
        <v>8.7111346547182862</v>
      </c>
      <c r="AI19" s="166"/>
      <c r="AJ19" s="124">
        <f t="shared" si="19"/>
        <v>11.366711772665765</v>
      </c>
      <c r="AK19" s="166"/>
      <c r="AL19" s="124">
        <f t="shared" si="20"/>
        <v>8.377304612328512</v>
      </c>
      <c r="AM19" s="166"/>
      <c r="AN19" s="124">
        <f t="shared" si="21"/>
        <v>8.018901442478505</v>
      </c>
      <c r="AO19" s="166"/>
      <c r="AP19" s="124">
        <f t="shared" si="22"/>
        <v>14.159690341164822</v>
      </c>
      <c r="AQ19" s="166"/>
      <c r="AR19" s="124">
        <f t="shared" si="23"/>
        <v>13.291439411904197</v>
      </c>
      <c r="AS19" s="166"/>
      <c r="AT19" s="124">
        <f t="shared" si="24"/>
        <v>16.426858513189448</v>
      </c>
      <c r="AU19" s="166"/>
      <c r="AV19" s="124">
        <f t="shared" si="25"/>
        <v>12.412312097351467</v>
      </c>
      <c r="AW19" s="166"/>
      <c r="AX19" s="124">
        <f t="shared" si="26"/>
        <v>10.438184663536775</v>
      </c>
      <c r="AY19" s="166"/>
      <c r="AZ19" s="124">
        <f t="shared" si="27"/>
        <v>15.09433962264151</v>
      </c>
      <c r="BA19" s="166"/>
      <c r="BB19" s="124">
        <f t="shared" si="28"/>
        <v>10.067895247332686</v>
      </c>
      <c r="BC19" s="166"/>
      <c r="BD19" s="124">
        <f t="shared" si="29"/>
        <v>10.964287748476391</v>
      </c>
      <c r="BE19" s="166"/>
      <c r="BF19" s="124">
        <f t="shared" si="30"/>
        <v>8.3818915284625728</v>
      </c>
      <c r="BG19" s="166"/>
      <c r="BH19" s="124">
        <f t="shared" si="31"/>
        <v>14.065817409766455</v>
      </c>
      <c r="BI19" s="166"/>
      <c r="BK19" s="3" t="s">
        <v>213</v>
      </c>
      <c r="BL19" s="3">
        <v>21602</v>
      </c>
      <c r="BN19" s="3">
        <v>1376</v>
      </c>
      <c r="BP19" s="3">
        <v>5920</v>
      </c>
      <c r="BR19" s="3">
        <v>84</v>
      </c>
      <c r="BT19" s="3">
        <v>2699</v>
      </c>
      <c r="BV19" s="3">
        <v>2257</v>
      </c>
      <c r="BX19" s="3">
        <v>3146</v>
      </c>
      <c r="BZ19" s="3">
        <v>1121</v>
      </c>
      <c r="CB19" s="3">
        <v>137</v>
      </c>
      <c r="CD19" s="3">
        <v>1734</v>
      </c>
      <c r="CF19" s="3">
        <v>667</v>
      </c>
      <c r="CH19" s="3">
        <v>392</v>
      </c>
      <c r="CJ19" s="3">
        <v>519</v>
      </c>
      <c r="CL19" s="3">
        <v>1925</v>
      </c>
      <c r="CN19" s="3">
        <v>374</v>
      </c>
      <c r="CP19" s="3">
        <v>265</v>
      </c>
    </row>
    <row r="20" spans="1:255" ht="13.9" x14ac:dyDescent="0.3">
      <c r="B20" s="176"/>
      <c r="C20" s="39" t="s">
        <v>29</v>
      </c>
      <c r="D20" s="39"/>
      <c r="E20" s="39"/>
      <c r="F20" s="34" t="str">
        <f t="shared" si="0"/>
        <v>3.7</v>
      </c>
      <c r="G20" s="34"/>
      <c r="H20" s="34" t="str">
        <f t="shared" si="1"/>
        <v>1.3</v>
      </c>
      <c r="I20" s="34" t="str">
        <f t="shared" si="2"/>
        <v>1.4</v>
      </c>
      <c r="J20" s="34" t="str">
        <f t="shared" si="3"/>
        <v>3.8</v>
      </c>
      <c r="K20" s="34"/>
      <c r="L20" s="34" t="str">
        <f t="shared" si="4"/>
        <v>4.6</v>
      </c>
      <c r="M20" s="34" t="str">
        <f t="shared" si="5"/>
        <v>4.4</v>
      </c>
      <c r="N20" s="34"/>
      <c r="O20" s="34" t="str">
        <f t="shared" si="6"/>
        <v>6.1</v>
      </c>
      <c r="P20" s="34" t="str">
        <f t="shared" si="7"/>
        <v>2.8</v>
      </c>
      <c r="Q20" s="34" t="str">
        <f t="shared" si="8"/>
        <v>11.3</v>
      </c>
      <c r="R20" s="34"/>
      <c r="S20" s="34" t="str">
        <f t="shared" si="9"/>
        <v>6.6</v>
      </c>
      <c r="T20" s="167"/>
      <c r="U20" s="34" t="str">
        <f t="shared" si="10"/>
        <v>5.0</v>
      </c>
      <c r="V20" s="34" t="str">
        <f t="shared" si="11"/>
        <v>7.7</v>
      </c>
      <c r="W20" s="34" t="str">
        <f t="shared" si="12"/>
        <v>4.5</v>
      </c>
      <c r="X20" s="30"/>
      <c r="Y20" s="34" t="str">
        <f t="shared" si="13"/>
        <v>5.1</v>
      </c>
      <c r="Z20" s="34" t="str">
        <f t="shared" si="14"/>
        <v>4.4</v>
      </c>
      <c r="AA20" s="34" t="str">
        <f t="shared" si="15"/>
        <v>17.5</v>
      </c>
      <c r="AB20" s="3"/>
      <c r="AC20" s="38" t="s">
        <v>29</v>
      </c>
      <c r="AD20" s="124">
        <f t="shared" si="16"/>
        <v>3.7028787794420626</v>
      </c>
      <c r="AE20" s="166"/>
      <c r="AF20" s="124">
        <f t="shared" si="17"/>
        <v>1.3290447869887123</v>
      </c>
      <c r="AG20" s="166"/>
      <c r="AH20" s="124">
        <f t="shared" si="18"/>
        <v>1.3743580688356214</v>
      </c>
      <c r="AI20" s="166"/>
      <c r="AJ20" s="124">
        <f t="shared" si="19"/>
        <v>3.7889039242219216</v>
      </c>
      <c r="AK20" s="166"/>
      <c r="AL20" s="124">
        <f t="shared" si="20"/>
        <v>4.6154323669998139</v>
      </c>
      <c r="AM20" s="166"/>
      <c r="AN20" s="124">
        <f t="shared" si="21"/>
        <v>4.366517444752362</v>
      </c>
      <c r="AO20" s="166"/>
      <c r="AP20" s="124">
        <f t="shared" si="22"/>
        <v>6.0896570348366188</v>
      </c>
      <c r="AQ20" s="166"/>
      <c r="AR20" s="124">
        <f t="shared" si="23"/>
        <v>2.8219113113587859</v>
      </c>
      <c r="AS20" s="166"/>
      <c r="AT20" s="124">
        <f t="shared" si="24"/>
        <v>11.270983213429256</v>
      </c>
      <c r="AU20" s="166"/>
      <c r="AV20" s="124">
        <f t="shared" si="25"/>
        <v>6.5569076592698643</v>
      </c>
      <c r="AW20" s="166"/>
      <c r="AX20" s="124">
        <f t="shared" si="26"/>
        <v>4.9608763693270737</v>
      </c>
      <c r="AY20" s="166"/>
      <c r="AZ20" s="124">
        <f t="shared" si="27"/>
        <v>7.7011936850211775</v>
      </c>
      <c r="BA20" s="166"/>
      <c r="BB20" s="124">
        <f t="shared" si="28"/>
        <v>4.5392822502424828</v>
      </c>
      <c r="BC20" s="166"/>
      <c r="BD20" s="124">
        <f t="shared" si="29"/>
        <v>5.0748989007233583</v>
      </c>
      <c r="BE20" s="166"/>
      <c r="BF20" s="124">
        <f t="shared" si="30"/>
        <v>4.4150605109816228</v>
      </c>
      <c r="BG20" s="166"/>
      <c r="BH20" s="124">
        <f t="shared" si="31"/>
        <v>17.462845010615709</v>
      </c>
      <c r="BI20" s="166"/>
      <c r="BK20" s="3" t="s">
        <v>214</v>
      </c>
      <c r="BL20" s="3">
        <v>7980</v>
      </c>
      <c r="BN20" s="3">
        <v>219</v>
      </c>
      <c r="BP20" s="3">
        <v>934</v>
      </c>
      <c r="BR20" s="3">
        <v>28</v>
      </c>
      <c r="BT20" s="3">
        <v>1487</v>
      </c>
      <c r="BV20" s="3">
        <v>1229</v>
      </c>
      <c r="BX20" s="3">
        <v>1353</v>
      </c>
      <c r="BZ20" s="3">
        <v>238</v>
      </c>
      <c r="CB20" s="3">
        <v>94</v>
      </c>
      <c r="CD20" s="3">
        <v>916</v>
      </c>
      <c r="CF20" s="3">
        <v>317</v>
      </c>
      <c r="CH20" s="3">
        <v>200</v>
      </c>
      <c r="CJ20" s="3">
        <v>234</v>
      </c>
      <c r="CL20" s="3">
        <v>891</v>
      </c>
      <c r="CN20" s="3">
        <v>197</v>
      </c>
      <c r="CP20" s="3">
        <v>329</v>
      </c>
    </row>
    <row r="21" spans="1:255" ht="13.9" x14ac:dyDescent="0.3">
      <c r="B21" s="45" t="s">
        <v>30</v>
      </c>
      <c r="C21" s="36"/>
      <c r="D21" s="36"/>
      <c r="E21" s="36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143"/>
      <c r="U21" s="28"/>
      <c r="V21" s="28"/>
      <c r="W21" s="28"/>
      <c r="X21" s="3"/>
      <c r="Y21" s="28"/>
      <c r="Z21" s="28"/>
      <c r="AA21" s="28"/>
      <c r="AB21" s="3"/>
      <c r="AC21" s="29" t="s">
        <v>30</v>
      </c>
      <c r="AD21" s="124"/>
      <c r="AE21" s="166"/>
      <c r="AF21" s="124"/>
      <c r="AG21" s="166"/>
      <c r="AH21" s="124"/>
      <c r="AI21" s="166"/>
      <c r="AJ21" s="124"/>
      <c r="AK21" s="166"/>
      <c r="AL21" s="124"/>
      <c r="AM21" s="166"/>
      <c r="AN21" s="124"/>
      <c r="AO21" s="166"/>
      <c r="AP21" s="124"/>
      <c r="AQ21" s="166"/>
      <c r="AR21" s="124"/>
      <c r="AS21" s="166"/>
      <c r="AT21" s="124"/>
      <c r="AU21" s="166"/>
      <c r="AV21" s="124"/>
      <c r="AW21" s="166"/>
      <c r="AX21" s="124"/>
      <c r="AY21" s="166"/>
      <c r="AZ21" s="124"/>
      <c r="BA21" s="166"/>
      <c r="BB21" s="124"/>
      <c r="BC21" s="166"/>
      <c r="BD21" s="124"/>
      <c r="BE21" s="166"/>
      <c r="BF21" s="124"/>
      <c r="BG21" s="166"/>
      <c r="BH21" s="124"/>
      <c r="BI21" s="166"/>
      <c r="BK21" s="3" t="s">
        <v>215</v>
      </c>
      <c r="BL21" s="3">
        <v>215508</v>
      </c>
      <c r="BN21" s="3">
        <v>16478</v>
      </c>
      <c r="BP21" s="3">
        <v>67959</v>
      </c>
      <c r="BR21" s="3">
        <v>739</v>
      </c>
      <c r="BT21" s="3">
        <v>32218</v>
      </c>
      <c r="BV21" s="3">
        <v>28146</v>
      </c>
      <c r="BX21" s="3">
        <v>22218</v>
      </c>
      <c r="BZ21" s="3">
        <v>8434</v>
      </c>
      <c r="CB21" s="3">
        <v>834</v>
      </c>
      <c r="CD21" s="3">
        <v>13970</v>
      </c>
      <c r="CF21" s="3">
        <v>6390</v>
      </c>
      <c r="CH21" s="3">
        <v>2597</v>
      </c>
      <c r="CJ21" s="3">
        <v>5155</v>
      </c>
      <c r="CL21" s="3">
        <v>17557</v>
      </c>
      <c r="CN21" s="3">
        <v>4462</v>
      </c>
      <c r="CP21" s="3">
        <v>1884</v>
      </c>
    </row>
    <row r="22" spans="1:255" ht="13.9" x14ac:dyDescent="0.3">
      <c r="B22" s="45"/>
      <c r="C22" s="36" t="s">
        <v>31</v>
      </c>
      <c r="D22" s="36"/>
      <c r="E22" s="36"/>
      <c r="F22" s="28" t="str">
        <f>FIXED(AD22, 1)</f>
        <v>2.3</v>
      </c>
      <c r="G22" s="28"/>
      <c r="H22" s="28" t="str">
        <f>FIXED(AF22, 1)</f>
        <v>0.3</v>
      </c>
      <c r="I22" s="28" t="str">
        <f>FIXED(AH22, 1)</f>
        <v>0.2</v>
      </c>
      <c r="J22" s="28" t="str">
        <f>FIXED(AJ22, 1)</f>
        <v>2.2</v>
      </c>
      <c r="K22" s="28"/>
      <c r="L22" s="28" t="str">
        <f>FIXED(AL22, 1)</f>
        <v>4.8</v>
      </c>
      <c r="M22" s="28" t="str">
        <f>FIXED(AN22, 1)</f>
        <v>5.2</v>
      </c>
      <c r="N22" s="28"/>
      <c r="O22" s="28" t="str">
        <f>FIXED(AP22, 1)</f>
        <v>2.6</v>
      </c>
      <c r="P22" s="28" t="str">
        <f>FIXED(AR22, 1)</f>
        <v>1.9</v>
      </c>
      <c r="Q22" s="28" t="str">
        <f>FIXED(AT22, 1)</f>
        <v>3.5</v>
      </c>
      <c r="R22" s="28"/>
      <c r="S22" s="28" t="str">
        <f>FIXED(AV22, 1)</f>
        <v>2.1</v>
      </c>
      <c r="T22" s="143"/>
      <c r="U22" s="28" t="str">
        <f>FIXED(AX22, 1)</f>
        <v>7.0</v>
      </c>
      <c r="V22" s="28" t="str">
        <f>FIXED(AZ22, 1)</f>
        <v>9.9</v>
      </c>
      <c r="W22" s="28" t="str">
        <f>FIXED(BB22, 1)</f>
        <v>5.7</v>
      </c>
      <c r="X22" s="3"/>
      <c r="Y22" s="28" t="str">
        <f>FIXED(BD22, 1)</f>
        <v>2.9</v>
      </c>
      <c r="Z22" s="28" t="str">
        <f>FIXED(BF22, 1)</f>
        <v>1.6</v>
      </c>
      <c r="AA22" s="28" t="str">
        <f>FIXED(BH22, 1)</f>
        <v>3.9</v>
      </c>
      <c r="AB22" s="3"/>
      <c r="AC22" s="25" t="s">
        <v>31</v>
      </c>
      <c r="AD22" s="124">
        <f>+BL22/AD$6*100</f>
        <v>2.3047868292592386</v>
      </c>
      <c r="AE22" s="166"/>
      <c r="AF22" s="124">
        <f>+BN22/AF$6*100</f>
        <v>0.32770967350406605</v>
      </c>
      <c r="AG22" s="166"/>
      <c r="AH22" s="124">
        <f>+BP22/AH$6*100</f>
        <v>0.17216262746656072</v>
      </c>
      <c r="AI22" s="166"/>
      <c r="AJ22" s="124">
        <f>+BR22/AJ$6*100</f>
        <v>2.1650879566982408</v>
      </c>
      <c r="AK22" s="166"/>
      <c r="AL22" s="124">
        <f>+BT22/AL$6*100</f>
        <v>4.7613135514308773</v>
      </c>
      <c r="AM22" s="166"/>
      <c r="AN22" s="124">
        <f>+BV22/AN$6*100</f>
        <v>5.1765792652597167</v>
      </c>
      <c r="AO22" s="166"/>
      <c r="AP22" s="124">
        <f>+BX22/AP$6*100</f>
        <v>2.5924925735889821</v>
      </c>
      <c r="AQ22" s="166"/>
      <c r="AR22" s="124">
        <f>+BZ22/AR$6*100</f>
        <v>1.9089400047427083</v>
      </c>
      <c r="AS22" s="166"/>
      <c r="AT22" s="124">
        <f>+CB22/AT$6*100</f>
        <v>3.477218225419664</v>
      </c>
      <c r="AU22" s="166"/>
      <c r="AV22" s="124">
        <f>+CD22/AV$6*100</f>
        <v>2.1259842519685037</v>
      </c>
      <c r="AW22" s="166"/>
      <c r="AX22" s="124">
        <f>+CF22/AX$6*100</f>
        <v>7.042253521126761</v>
      </c>
      <c r="AY22" s="166"/>
      <c r="AZ22" s="124">
        <f>+CH22/AZ$6*100</f>
        <v>9.93453985367732</v>
      </c>
      <c r="BA22" s="166"/>
      <c r="BB22" s="124">
        <f>+CJ22/BB$6*100</f>
        <v>5.7419980601357903</v>
      </c>
      <c r="BC22" s="166"/>
      <c r="BD22" s="124">
        <f>+CL22/BD$6*100</f>
        <v>2.9276072221905793</v>
      </c>
      <c r="BE22" s="166"/>
      <c r="BF22" s="124">
        <f>+CN22/BF$6*100</f>
        <v>1.6360376512774542</v>
      </c>
      <c r="BG22" s="166"/>
      <c r="BH22" s="124">
        <f>+CP22/BH$6*100</f>
        <v>3.8747346072186835</v>
      </c>
      <c r="BI22" s="166"/>
      <c r="BK22" s="3" t="s">
        <v>216</v>
      </c>
      <c r="BL22" s="3">
        <v>4967</v>
      </c>
      <c r="BN22" s="3">
        <v>54</v>
      </c>
      <c r="BP22" s="3">
        <v>117</v>
      </c>
      <c r="BR22" s="3">
        <v>16</v>
      </c>
      <c r="BT22" s="3">
        <v>1534</v>
      </c>
      <c r="BV22" s="3">
        <v>1457</v>
      </c>
      <c r="BX22" s="3">
        <v>576</v>
      </c>
      <c r="BZ22" s="3">
        <v>161</v>
      </c>
      <c r="CB22" s="3">
        <v>29</v>
      </c>
      <c r="CD22" s="3">
        <v>297</v>
      </c>
      <c r="CF22" s="3">
        <v>450</v>
      </c>
      <c r="CH22" s="3">
        <v>258</v>
      </c>
      <c r="CJ22" s="3">
        <v>296</v>
      </c>
      <c r="CL22" s="3">
        <v>514</v>
      </c>
      <c r="CN22" s="3">
        <v>73</v>
      </c>
      <c r="CP22" s="3">
        <v>73</v>
      </c>
    </row>
    <row r="23" spans="1:255" ht="13.9" x14ac:dyDescent="0.3">
      <c r="B23" s="176"/>
      <c r="C23" s="39" t="s">
        <v>32</v>
      </c>
      <c r="D23" s="39"/>
      <c r="E23" s="39"/>
      <c r="F23" s="34" t="str">
        <f>FIXED(AD23, 1)</f>
        <v>9.1</v>
      </c>
      <c r="G23" s="34"/>
      <c r="H23" s="34" t="str">
        <f>FIXED(AF23, 1)</f>
        <v>7.3</v>
      </c>
      <c r="I23" s="34" t="str">
        <f>FIXED(AH23, 1)</f>
        <v>8.4</v>
      </c>
      <c r="J23" s="34" t="str">
        <f>FIXED(AJ23, 1)</f>
        <v>6.1</v>
      </c>
      <c r="K23" s="34"/>
      <c r="L23" s="34" t="str">
        <f>FIXED(AL23, 1)</f>
        <v>11.4</v>
      </c>
      <c r="M23" s="34" t="str">
        <f>FIXED(AN23, 1)</f>
        <v>12.7</v>
      </c>
      <c r="N23" s="34"/>
      <c r="O23" s="34" t="str">
        <f>FIXED(AP23, 1)</f>
        <v>5.9</v>
      </c>
      <c r="P23" s="34" t="str">
        <f>FIXED(AR23, 1)</f>
        <v>6.8</v>
      </c>
      <c r="Q23" s="34" t="str">
        <f>FIXED(AT23, 1)</f>
        <v>4.4</v>
      </c>
      <c r="R23" s="34"/>
      <c r="S23" s="34" t="str">
        <f>FIXED(AV23, 1)</f>
        <v>8.3</v>
      </c>
      <c r="T23" s="167"/>
      <c r="U23" s="34" t="str">
        <f>FIXED(AX23, 1)</f>
        <v>9.3</v>
      </c>
      <c r="V23" s="34" t="str">
        <f>FIXED(AZ23, 1)</f>
        <v>10.1</v>
      </c>
      <c r="W23" s="34" t="str">
        <f>FIXED(BB23, 1)</f>
        <v>8.7</v>
      </c>
      <c r="X23" s="30"/>
      <c r="Y23" s="34" t="str">
        <f>FIXED(BD23, 1)</f>
        <v>16.3</v>
      </c>
      <c r="Z23" s="34" t="str">
        <f>FIXED(BF23, 1)</f>
        <v>10.4</v>
      </c>
      <c r="AA23" s="34" t="str">
        <f>FIXED(BH23, 1)</f>
        <v>9.3</v>
      </c>
      <c r="AB23" s="3"/>
      <c r="AC23" s="25" t="s">
        <v>32</v>
      </c>
      <c r="AD23" s="124">
        <f>+BL23/AD$6*100</f>
        <v>9.1105666610984279</v>
      </c>
      <c r="AE23" s="166"/>
      <c r="AF23" s="124">
        <f>+BN23/AF$6*100</f>
        <v>7.2945745842942111</v>
      </c>
      <c r="AG23" s="166"/>
      <c r="AH23" s="124">
        <f>+BP23/AH$6*100</f>
        <v>8.3668093997851649</v>
      </c>
      <c r="AI23" s="166"/>
      <c r="AJ23" s="124">
        <f>+BR23/AJ$6*100</f>
        <v>6.0893098782138031</v>
      </c>
      <c r="AK23" s="166"/>
      <c r="AL23" s="124">
        <f>+BT23/AL$6*100</f>
        <v>11.40045937053821</v>
      </c>
      <c r="AM23" s="166"/>
      <c r="AN23" s="124">
        <f>+BV23/AN$6*100</f>
        <v>12.740709159383215</v>
      </c>
      <c r="AO23" s="166"/>
      <c r="AP23" s="124">
        <f>+BX23/AP$6*100</f>
        <v>5.8736159870375371</v>
      </c>
      <c r="AQ23" s="166"/>
      <c r="AR23" s="124">
        <f>+BZ23/AR$6*100</f>
        <v>6.8294996442968934</v>
      </c>
      <c r="AS23" s="166"/>
      <c r="AT23" s="124">
        <f>+CB23/AT$6*100</f>
        <v>4.4364508393285371</v>
      </c>
      <c r="AU23" s="166"/>
      <c r="AV23" s="124">
        <f>+CD23/AV$6*100</f>
        <v>8.2748747315676461</v>
      </c>
      <c r="AW23" s="166"/>
      <c r="AX23" s="124">
        <f>+CF23/AX$6*100</f>
        <v>9.3114241001564935</v>
      </c>
      <c r="AY23" s="166"/>
      <c r="AZ23" s="124">
        <f>+CH23/AZ$6*100</f>
        <v>10.127069695802851</v>
      </c>
      <c r="BA23" s="166"/>
      <c r="BB23" s="124">
        <f>+CJ23/BB$6*100</f>
        <v>8.7293889427740066</v>
      </c>
      <c r="BC23" s="166"/>
      <c r="BD23" s="124">
        <f>+CL23/BD$6*100</f>
        <v>16.301190408384119</v>
      </c>
      <c r="BE23" s="166"/>
      <c r="BF23" s="124">
        <f>+CN23/BF$6*100</f>
        <v>10.354101299865532</v>
      </c>
      <c r="BG23" s="166"/>
      <c r="BH23" s="124">
        <f>+CP23/BH$6*100</f>
        <v>9.2887473460721868</v>
      </c>
      <c r="BI23" s="166"/>
      <c r="BK23" s="3" t="s">
        <v>217</v>
      </c>
      <c r="BL23" s="3">
        <v>19634</v>
      </c>
      <c r="BN23" s="3">
        <v>1202</v>
      </c>
      <c r="BP23" s="3">
        <v>5686</v>
      </c>
      <c r="BR23" s="3">
        <v>45</v>
      </c>
      <c r="BT23" s="3">
        <v>3673</v>
      </c>
      <c r="BV23" s="3">
        <v>3586</v>
      </c>
      <c r="BX23" s="3">
        <v>1305</v>
      </c>
      <c r="BZ23" s="3">
        <v>576</v>
      </c>
      <c r="CB23" s="3">
        <v>37</v>
      </c>
      <c r="CD23" s="3">
        <v>1156</v>
      </c>
      <c r="CF23" s="3">
        <v>595</v>
      </c>
      <c r="CH23" s="3">
        <v>263</v>
      </c>
      <c r="CJ23" s="3">
        <v>450</v>
      </c>
      <c r="CL23" s="3">
        <v>2862</v>
      </c>
      <c r="CN23" s="3">
        <v>462</v>
      </c>
      <c r="CP23" s="3">
        <v>175</v>
      </c>
    </row>
    <row r="24" spans="1:255" ht="13.9" x14ac:dyDescent="0.3">
      <c r="B24" s="36" t="s">
        <v>33</v>
      </c>
      <c r="C24" s="36"/>
      <c r="D24" s="41"/>
      <c r="E24" s="41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143"/>
      <c r="U24" s="28"/>
      <c r="V24" s="28"/>
      <c r="W24" s="28"/>
      <c r="X24" s="3"/>
      <c r="Y24" s="28"/>
      <c r="Z24" s="28"/>
      <c r="AA24" s="28"/>
      <c r="AB24" s="3"/>
      <c r="AC24" s="177" t="s">
        <v>33</v>
      </c>
      <c r="AD24" s="124"/>
      <c r="AE24" s="166"/>
      <c r="AF24" s="124"/>
      <c r="AG24" s="166"/>
      <c r="AH24" s="124"/>
      <c r="AI24" s="166"/>
      <c r="AJ24" s="124"/>
      <c r="AK24" s="166"/>
      <c r="AL24" s="124"/>
      <c r="AM24" s="166"/>
      <c r="AN24" s="124"/>
      <c r="AO24" s="166"/>
      <c r="AP24" s="124"/>
      <c r="AQ24" s="166"/>
      <c r="AR24" s="124"/>
      <c r="AS24" s="166"/>
      <c r="AT24" s="124"/>
      <c r="AU24" s="166"/>
      <c r="AV24" s="124"/>
      <c r="AW24" s="166"/>
      <c r="AX24" s="124"/>
      <c r="AY24" s="166"/>
      <c r="AZ24" s="124"/>
      <c r="BA24" s="166"/>
      <c r="BB24" s="124"/>
      <c r="BC24" s="166"/>
      <c r="BD24" s="124"/>
      <c r="BE24" s="166"/>
      <c r="BF24" s="124"/>
      <c r="BG24" s="166"/>
      <c r="BH24" s="124"/>
      <c r="BI24" s="166"/>
      <c r="BK24" s="3" t="s">
        <v>218</v>
      </c>
      <c r="BL24" s="3">
        <v>215508</v>
      </c>
      <c r="BN24" s="3">
        <v>16478</v>
      </c>
      <c r="BP24" s="3">
        <v>67959</v>
      </c>
      <c r="BR24" s="3">
        <v>739</v>
      </c>
      <c r="BT24" s="3">
        <v>32218</v>
      </c>
      <c r="BV24" s="3">
        <v>28146</v>
      </c>
      <c r="BX24" s="3">
        <v>22218</v>
      </c>
      <c r="BZ24" s="3">
        <v>8434</v>
      </c>
      <c r="CB24" s="3">
        <v>834</v>
      </c>
      <c r="CD24" s="3">
        <v>13970</v>
      </c>
      <c r="CF24" s="3">
        <v>6390</v>
      </c>
      <c r="CH24" s="3">
        <v>2597</v>
      </c>
      <c r="CJ24" s="3">
        <v>5155</v>
      </c>
      <c r="CL24" s="3">
        <v>17557</v>
      </c>
      <c r="CN24" s="3">
        <v>4462</v>
      </c>
      <c r="CP24" s="3">
        <v>1884</v>
      </c>
    </row>
    <row r="25" spans="1:255" ht="13.9" x14ac:dyDescent="0.3">
      <c r="A25" s="41"/>
      <c r="B25" s="36"/>
      <c r="C25" s="36" t="s">
        <v>34</v>
      </c>
      <c r="D25" s="41"/>
      <c r="E25" s="41"/>
      <c r="F25" s="143" t="str">
        <f t="shared" ref="F25:F31" si="32">FIXED(AD25, 1)</f>
        <v>20.9</v>
      </c>
      <c r="G25" s="143"/>
      <c r="H25" s="143" t="str">
        <f t="shared" ref="H25:H31" si="33">FIXED(AF25, 1)</f>
        <v>9.2</v>
      </c>
      <c r="I25" s="143" t="str">
        <f t="shared" ref="I25:I31" si="34">FIXED(AH25, 1)</f>
        <v>9.3</v>
      </c>
      <c r="J25" s="143" t="str">
        <f t="shared" ref="J25:J31" si="35">FIXED(AJ25, 1)</f>
        <v>19.9</v>
      </c>
      <c r="K25" s="143"/>
      <c r="L25" s="143" t="str">
        <f t="shared" ref="L25:L31" si="36">FIXED(AL25, 1)</f>
        <v>40.7</v>
      </c>
      <c r="M25" s="143" t="str">
        <f t="shared" ref="M25:M31" si="37">FIXED(AN25, 1)</f>
        <v>44.2</v>
      </c>
      <c r="N25" s="143"/>
      <c r="O25" s="143" t="str">
        <f t="shared" ref="O25:O31" si="38">FIXED(AP25, 1)</f>
        <v>21.6</v>
      </c>
      <c r="P25" s="143" t="str">
        <f t="shared" ref="P25:P31" si="39">FIXED(AR25, 1)</f>
        <v>18.8</v>
      </c>
      <c r="Q25" s="143" t="str">
        <f t="shared" ref="Q25:Q31" si="40">FIXED(AT25, 1)</f>
        <v>25.7</v>
      </c>
      <c r="R25" s="143"/>
      <c r="S25" s="143" t="str">
        <f t="shared" ref="S25:S31" si="41">FIXED(AV25, 1)</f>
        <v>26.1</v>
      </c>
      <c r="T25" s="143"/>
      <c r="U25" s="143" t="str">
        <f t="shared" ref="U25:U31" si="42">FIXED(AX25, 1)</f>
        <v>28.2</v>
      </c>
      <c r="V25" s="143" t="str">
        <f t="shared" ref="V25:V31" si="43">FIXED(AZ25, 1)</f>
        <v>30.8</v>
      </c>
      <c r="W25" s="143" t="str">
        <f t="shared" ref="W25:W31" si="44">FIXED(BB25, 1)</f>
        <v>27.6</v>
      </c>
      <c r="X25" s="3"/>
      <c r="Y25" s="143" t="str">
        <f t="shared" ref="Y25:Y31" si="45">FIXED(BD25, 1)</f>
        <v>26.4</v>
      </c>
      <c r="Z25" s="143" t="str">
        <f t="shared" ref="Z25:Z31" si="46">FIXED(BF25, 1)</f>
        <v>21.6</v>
      </c>
      <c r="AA25" s="143" t="str">
        <f t="shared" ref="AA25:AA31" si="47">FIXED(BH25, 1)</f>
        <v>35.5</v>
      </c>
      <c r="AB25" s="3"/>
      <c r="AC25" s="36" t="s">
        <v>34</v>
      </c>
      <c r="AD25" s="124">
        <f>+BL25/AD$6*100</f>
        <v>20.930545501791116</v>
      </c>
      <c r="AE25" s="166"/>
      <c r="AF25" s="124">
        <f>+BN25/AF$6*100</f>
        <v>9.1940769510862967</v>
      </c>
      <c r="AG25" s="166"/>
      <c r="AH25" s="124">
        <f>+BP25/AH$6*100</f>
        <v>9.3438690975441077</v>
      </c>
      <c r="AI25" s="166"/>
      <c r="AJ25" s="124">
        <f>+BR25/AJ$6*100</f>
        <v>19.891745602165088</v>
      </c>
      <c r="AK25" s="166"/>
      <c r="AL25" s="124">
        <f>+BT25/AL$6*100</f>
        <v>40.707058166242469</v>
      </c>
      <c r="AM25" s="166"/>
      <c r="AN25" s="124">
        <f>+BV25/AN$6*100</f>
        <v>44.205215661195197</v>
      </c>
      <c r="AO25" s="166"/>
      <c r="AP25" s="124">
        <f>+BX25/AP$6*100</f>
        <v>21.595103069583221</v>
      </c>
      <c r="AQ25" s="166"/>
      <c r="AR25" s="124">
        <f>+BZ25/AR$6*100</f>
        <v>18.840407872895423</v>
      </c>
      <c r="AS25" s="166"/>
      <c r="AT25" s="124">
        <f>+CB25/AT$6*100</f>
        <v>25.65947242206235</v>
      </c>
      <c r="AU25" s="166"/>
      <c r="AV25" s="124">
        <f>+CD25/AV$6*100</f>
        <v>26.070150322118824</v>
      </c>
      <c r="AW25" s="166"/>
      <c r="AX25" s="124">
        <f>+CF25/AX$6*100</f>
        <v>28.18466353677621</v>
      </c>
      <c r="AY25" s="166"/>
      <c r="AZ25" s="124">
        <f>+CH25/AZ$6*100</f>
        <v>30.80477474008471</v>
      </c>
      <c r="BA25" s="166"/>
      <c r="BB25" s="124">
        <f>+CJ25/BB$6*100</f>
        <v>27.604267701260909</v>
      </c>
      <c r="BC25" s="166"/>
      <c r="BD25" s="124">
        <f>+CL25/BD$6*100</f>
        <v>26.411118072563649</v>
      </c>
      <c r="BE25" s="166"/>
      <c r="BF25" s="124">
        <f>+CN25/BF$6*100</f>
        <v>21.604661586732409</v>
      </c>
      <c r="BG25" s="166"/>
      <c r="BH25" s="124">
        <f>+CP25/BH$6*100</f>
        <v>35.456475583864119</v>
      </c>
      <c r="BI25" s="166"/>
      <c r="BJ25" s="5"/>
      <c r="BK25" s="5" t="s">
        <v>219</v>
      </c>
      <c r="BL25" s="5">
        <v>45107</v>
      </c>
      <c r="BM25" s="5"/>
      <c r="BN25" s="5">
        <v>1515</v>
      </c>
      <c r="BO25" s="5"/>
      <c r="BP25" s="5">
        <v>6350</v>
      </c>
      <c r="BQ25" s="5"/>
      <c r="BR25" s="5">
        <v>147</v>
      </c>
      <c r="BS25" s="5"/>
      <c r="BT25" s="5">
        <v>13115</v>
      </c>
      <c r="BU25" s="5"/>
      <c r="BV25" s="5">
        <v>12442</v>
      </c>
      <c r="BW25" s="5"/>
      <c r="BX25" s="5">
        <v>4798</v>
      </c>
      <c r="BY25" s="5"/>
      <c r="BZ25" s="5">
        <v>1589</v>
      </c>
      <c r="CA25" s="5"/>
      <c r="CB25" s="5">
        <v>214</v>
      </c>
      <c r="CC25" s="5"/>
      <c r="CD25" s="5">
        <v>3642</v>
      </c>
      <c r="CE25" s="5"/>
      <c r="CF25" s="5">
        <v>1801</v>
      </c>
      <c r="CG25" s="5"/>
      <c r="CH25" s="5">
        <v>800</v>
      </c>
      <c r="CI25" s="5"/>
      <c r="CJ25" s="5">
        <v>1423</v>
      </c>
      <c r="CK25" s="5"/>
      <c r="CL25" s="5">
        <v>4637</v>
      </c>
      <c r="CM25" s="5"/>
      <c r="CN25" s="5">
        <v>964</v>
      </c>
      <c r="CO25" s="5"/>
      <c r="CP25" s="5">
        <v>668</v>
      </c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</row>
    <row r="26" spans="1:255" ht="13.9" x14ac:dyDescent="0.3">
      <c r="A26" s="41"/>
      <c r="B26" s="36"/>
      <c r="C26" s="36" t="s">
        <v>35</v>
      </c>
      <c r="D26" s="41"/>
      <c r="E26" s="41"/>
      <c r="F26" s="143" t="str">
        <f t="shared" si="32"/>
        <v>2.3</v>
      </c>
      <c r="G26" s="143"/>
      <c r="H26" s="143" t="str">
        <f t="shared" si="33"/>
        <v>2.1</v>
      </c>
      <c r="I26" s="143" t="str">
        <f t="shared" si="34"/>
        <v>1.8</v>
      </c>
      <c r="J26" s="143" t="str">
        <f t="shared" si="35"/>
        <v>6.8</v>
      </c>
      <c r="K26" s="143"/>
      <c r="L26" s="143" t="str">
        <f t="shared" si="36"/>
        <v>1.1</v>
      </c>
      <c r="M26" s="143" t="str">
        <f t="shared" si="37"/>
        <v>0.9</v>
      </c>
      <c r="N26" s="143"/>
      <c r="O26" s="143" t="str">
        <f t="shared" si="38"/>
        <v>2.4</v>
      </c>
      <c r="P26" s="143" t="str">
        <f t="shared" si="39"/>
        <v>2.4</v>
      </c>
      <c r="Q26" s="143" t="str">
        <f t="shared" si="40"/>
        <v>1.8</v>
      </c>
      <c r="R26" s="143"/>
      <c r="S26" s="143" t="str">
        <f t="shared" si="41"/>
        <v>8.6</v>
      </c>
      <c r="T26" s="143"/>
      <c r="U26" s="143" t="str">
        <f t="shared" si="42"/>
        <v>1.4</v>
      </c>
      <c r="V26" s="143" t="str">
        <f t="shared" si="43"/>
        <v>1.9</v>
      </c>
      <c r="W26" s="143" t="str">
        <f t="shared" si="44"/>
        <v>1.3</v>
      </c>
      <c r="X26" s="3"/>
      <c r="Y26" s="143" t="str">
        <f t="shared" si="45"/>
        <v>2.0</v>
      </c>
      <c r="Z26" s="143" t="str">
        <f t="shared" si="46"/>
        <v>1.8</v>
      </c>
      <c r="AA26" s="143" t="str">
        <f t="shared" si="47"/>
        <v>2.9</v>
      </c>
      <c r="AB26" s="3"/>
      <c r="AC26" s="36" t="s">
        <v>35</v>
      </c>
      <c r="AD26" s="124">
        <f>+BL26/AD$6*100</f>
        <v>2.334484102678323</v>
      </c>
      <c r="AE26" s="166"/>
      <c r="AF26" s="124">
        <f>+BN26/AF$6*100</f>
        <v>2.1301128777764293</v>
      </c>
      <c r="AG26" s="166"/>
      <c r="AH26" s="124">
        <f>+BP26/AH$6*100</f>
        <v>1.8334584087464503</v>
      </c>
      <c r="AI26" s="166"/>
      <c r="AJ26" s="124">
        <f>+BR26/AJ$6*100</f>
        <v>6.7658998646820026</v>
      </c>
      <c r="AK26" s="166"/>
      <c r="AL26" s="124">
        <f>+BT26/AL$6*100</f>
        <v>1.0646222608479732</v>
      </c>
      <c r="AM26" s="166"/>
      <c r="AN26" s="124">
        <f>+BV26/AN$6*100</f>
        <v>0.94151922120372344</v>
      </c>
      <c r="AO26" s="166"/>
      <c r="AP26" s="124">
        <f>+BX26/AP$6*100</f>
        <v>2.3719506706274194</v>
      </c>
      <c r="AQ26" s="166"/>
      <c r="AR26" s="124">
        <f>+BZ26/AR$6*100</f>
        <v>2.3594972729428503</v>
      </c>
      <c r="AS26" s="166"/>
      <c r="AT26" s="124">
        <f>+CB26/AT$6*100</f>
        <v>1.7985611510791366</v>
      </c>
      <c r="AU26" s="166"/>
      <c r="AV26" s="124">
        <f>+CD26/AV$6*100</f>
        <v>8.6471009305654967</v>
      </c>
      <c r="AW26" s="166"/>
      <c r="AX26" s="124">
        <f>+CF26/AX$6*100</f>
        <v>1.4397496087636934</v>
      </c>
      <c r="AY26" s="166"/>
      <c r="AZ26" s="124">
        <f>+CH26/AZ$6*100</f>
        <v>1.9252984212552944</v>
      </c>
      <c r="BA26" s="166"/>
      <c r="BB26" s="124">
        <f>+CJ26/BB$6*100</f>
        <v>1.3191076624636275</v>
      </c>
      <c r="BC26" s="166"/>
      <c r="BD26" s="124">
        <f>+CL26/BD$6*100</f>
        <v>1.9707239277780941</v>
      </c>
      <c r="BE26" s="166"/>
      <c r="BF26" s="124">
        <f>+CN26/BF$6*100</f>
        <v>1.8377409233527566</v>
      </c>
      <c r="BG26" s="166"/>
      <c r="BH26" s="124">
        <f>+CP26/BH$6*100</f>
        <v>2.9193205944798302</v>
      </c>
      <c r="BI26" s="166"/>
      <c r="BJ26" s="5"/>
      <c r="BK26" s="5" t="s">
        <v>220</v>
      </c>
      <c r="BL26" s="5">
        <v>5031</v>
      </c>
      <c r="BM26" s="5"/>
      <c r="BN26" s="5">
        <v>351</v>
      </c>
      <c r="BO26" s="5"/>
      <c r="BP26" s="5">
        <v>1246</v>
      </c>
      <c r="BQ26" s="5"/>
      <c r="BR26" s="5">
        <v>50</v>
      </c>
      <c r="BS26" s="5"/>
      <c r="BT26" s="5">
        <v>343</v>
      </c>
      <c r="BU26" s="5"/>
      <c r="BV26" s="5">
        <v>265</v>
      </c>
      <c r="BW26" s="5"/>
      <c r="BX26" s="5">
        <v>527</v>
      </c>
      <c r="BY26" s="5"/>
      <c r="BZ26" s="5">
        <v>199</v>
      </c>
      <c r="CA26" s="5"/>
      <c r="CB26" s="5">
        <v>15</v>
      </c>
      <c r="CC26" s="5"/>
      <c r="CD26" s="5">
        <v>1208</v>
      </c>
      <c r="CE26" s="5"/>
      <c r="CF26" s="5">
        <v>92</v>
      </c>
      <c r="CG26" s="5"/>
      <c r="CH26" s="5">
        <v>50</v>
      </c>
      <c r="CI26" s="5"/>
      <c r="CJ26" s="5">
        <v>68</v>
      </c>
      <c r="CK26" s="5"/>
      <c r="CL26" s="5">
        <v>346</v>
      </c>
      <c r="CM26" s="5"/>
      <c r="CN26" s="5">
        <v>82</v>
      </c>
      <c r="CO26" s="5"/>
      <c r="CP26" s="5">
        <v>55</v>
      </c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</row>
    <row r="27" spans="1:255" ht="13.9" x14ac:dyDescent="0.3">
      <c r="A27" s="41"/>
      <c r="B27" s="36"/>
      <c r="C27" s="36" t="s">
        <v>36</v>
      </c>
      <c r="D27" s="41"/>
      <c r="E27" s="41"/>
      <c r="F27" s="143" t="str">
        <f t="shared" si="32"/>
        <v>60.7</v>
      </c>
      <c r="G27" s="143"/>
      <c r="H27" s="143" t="str">
        <f t="shared" si="33"/>
        <v>61.3</v>
      </c>
      <c r="I27" s="143" t="str">
        <f t="shared" si="34"/>
        <v>60.9</v>
      </c>
      <c r="J27" s="143" t="str">
        <f t="shared" si="35"/>
        <v>49.9</v>
      </c>
      <c r="K27" s="143"/>
      <c r="L27" s="143" t="str">
        <f t="shared" si="36"/>
        <v>62.4</v>
      </c>
      <c r="M27" s="143" t="str">
        <f t="shared" si="37"/>
        <v>63.3</v>
      </c>
      <c r="N27" s="143"/>
      <c r="O27" s="143" t="str">
        <f t="shared" si="38"/>
        <v>60.6</v>
      </c>
      <c r="P27" s="143" t="str">
        <f t="shared" si="39"/>
        <v>60.7</v>
      </c>
      <c r="Q27" s="143" t="str">
        <f t="shared" si="40"/>
        <v>54.6</v>
      </c>
      <c r="R27" s="143"/>
      <c r="S27" s="143" t="str">
        <f t="shared" si="41"/>
        <v>61.7</v>
      </c>
      <c r="T27" s="143"/>
      <c r="U27" s="143" t="str">
        <f t="shared" si="42"/>
        <v>60.8</v>
      </c>
      <c r="V27" s="143" t="str">
        <f t="shared" si="43"/>
        <v>64.2</v>
      </c>
      <c r="W27" s="143" t="str">
        <f t="shared" si="44"/>
        <v>62.3</v>
      </c>
      <c r="X27" s="3"/>
      <c r="Y27" s="143" t="str">
        <f t="shared" si="45"/>
        <v>58.7</v>
      </c>
      <c r="Z27" s="143" t="str">
        <f t="shared" si="46"/>
        <v>65.1</v>
      </c>
      <c r="AA27" s="143" t="str">
        <f t="shared" si="47"/>
        <v>66.7</v>
      </c>
      <c r="AB27" s="3"/>
      <c r="AC27" s="36" t="s">
        <v>36</v>
      </c>
      <c r="AD27" s="124">
        <f>+BL27/AD$6*100</f>
        <v>60.712827366037459</v>
      </c>
      <c r="AE27" s="166"/>
      <c r="AF27" s="124">
        <f>+BN27/AF$6*100</f>
        <v>61.330258526520211</v>
      </c>
      <c r="AG27" s="166"/>
      <c r="AH27" s="124">
        <f>+BP27/AH$6*100</f>
        <v>60.864638973498728</v>
      </c>
      <c r="AI27" s="166"/>
      <c r="AJ27" s="124">
        <f>+BR27/AJ$6*100</f>
        <v>49.93234100135318</v>
      </c>
      <c r="AK27" s="166"/>
      <c r="AL27" s="124">
        <f>+BT27/AL$6*100</f>
        <v>62.375069836737232</v>
      </c>
      <c r="AM27" s="166"/>
      <c r="AN27" s="124">
        <f>+BV27/AN$6*100</f>
        <v>63.30562069210545</v>
      </c>
      <c r="AO27" s="166"/>
      <c r="AP27" s="124">
        <f>+BX27/AP$6*100</f>
        <v>60.644522459267257</v>
      </c>
      <c r="AQ27" s="166"/>
      <c r="AR27" s="124">
        <f>+BZ27/AR$6*100</f>
        <v>60.671093194213896</v>
      </c>
      <c r="AS27" s="166"/>
      <c r="AT27" s="124">
        <f>+CB27/AT$6*100</f>
        <v>54.55635491606715</v>
      </c>
      <c r="AU27" s="166"/>
      <c r="AV27" s="124">
        <f>+CD27/AV$6*100</f>
        <v>61.746599856836085</v>
      </c>
      <c r="AW27" s="166"/>
      <c r="AX27" s="124">
        <f>+CF27/AX$6*100</f>
        <v>60.829420970266042</v>
      </c>
      <c r="AY27" s="166"/>
      <c r="AZ27" s="124">
        <f>+CH27/AZ$6*100</f>
        <v>64.227955333076622</v>
      </c>
      <c r="BA27" s="166"/>
      <c r="BB27" s="124">
        <f>+CJ27/BB$6*100</f>
        <v>62.327837051406398</v>
      </c>
      <c r="BC27" s="166"/>
      <c r="BD27" s="124">
        <f>+CL27/BD$6*100</f>
        <v>58.74579939625221</v>
      </c>
      <c r="BE27" s="166"/>
      <c r="BF27" s="124">
        <f>+CN27/BF$6*100</f>
        <v>65.127745405647701</v>
      </c>
      <c r="BG27" s="166"/>
      <c r="BH27" s="124">
        <f>+CP27/BH$6*100</f>
        <v>66.666666666666657</v>
      </c>
      <c r="BI27" s="166"/>
      <c r="BJ27" s="5"/>
      <c r="BK27" s="5" t="s">
        <v>221</v>
      </c>
      <c r="BL27" s="5">
        <v>130841</v>
      </c>
      <c r="BM27" s="5"/>
      <c r="BN27" s="5">
        <v>10106</v>
      </c>
      <c r="BO27" s="5"/>
      <c r="BP27" s="5">
        <v>41363</v>
      </c>
      <c r="BQ27" s="5"/>
      <c r="BR27" s="5">
        <v>369</v>
      </c>
      <c r="BS27" s="5"/>
      <c r="BT27" s="5">
        <v>20096</v>
      </c>
      <c r="BU27" s="5"/>
      <c r="BV27" s="5">
        <v>17818</v>
      </c>
      <c r="BW27" s="5"/>
      <c r="BX27" s="5">
        <v>13474</v>
      </c>
      <c r="BY27" s="5"/>
      <c r="BZ27" s="5">
        <v>5117</v>
      </c>
      <c r="CA27" s="5"/>
      <c r="CB27" s="5">
        <v>455</v>
      </c>
      <c r="CC27" s="5"/>
      <c r="CD27" s="5">
        <v>8626</v>
      </c>
      <c r="CE27" s="5"/>
      <c r="CF27" s="5">
        <v>3887</v>
      </c>
      <c r="CG27" s="5"/>
      <c r="CH27" s="5">
        <v>1668</v>
      </c>
      <c r="CI27" s="5"/>
      <c r="CJ27" s="5">
        <v>3213</v>
      </c>
      <c r="CK27" s="5"/>
      <c r="CL27" s="5">
        <v>10314</v>
      </c>
      <c r="CM27" s="5"/>
      <c r="CN27" s="5">
        <v>2906</v>
      </c>
      <c r="CO27" s="5"/>
      <c r="CP27" s="5">
        <v>1256</v>
      </c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</row>
    <row r="28" spans="1:255" ht="13.9" x14ac:dyDescent="0.3">
      <c r="A28" s="41"/>
      <c r="B28" s="36"/>
      <c r="C28" s="36" t="s">
        <v>37</v>
      </c>
      <c r="D28" s="41"/>
      <c r="E28" s="41"/>
      <c r="F28" s="143" t="str">
        <f t="shared" si="32"/>
        <v>4.8</v>
      </c>
      <c r="G28" s="143"/>
      <c r="H28" s="143" t="str">
        <f t="shared" si="33"/>
        <v>5.1</v>
      </c>
      <c r="I28" s="143" t="str">
        <f t="shared" si="34"/>
        <v>2.0</v>
      </c>
      <c r="J28" s="143" t="str">
        <f t="shared" si="35"/>
        <v>34.1</v>
      </c>
      <c r="K28" s="143"/>
      <c r="L28" s="143" t="str">
        <f t="shared" si="36"/>
        <v>3.3</v>
      </c>
      <c r="M28" s="143" t="str">
        <f t="shared" si="37"/>
        <v>2.8</v>
      </c>
      <c r="N28" s="143"/>
      <c r="O28" s="143" t="str">
        <f t="shared" si="38"/>
        <v>3.3</v>
      </c>
      <c r="P28" s="143" t="str">
        <f t="shared" si="39"/>
        <v>2.4</v>
      </c>
      <c r="Q28" s="143" t="str">
        <f t="shared" si="40"/>
        <v>8.0</v>
      </c>
      <c r="R28" s="143"/>
      <c r="S28" s="143" t="str">
        <f t="shared" si="41"/>
        <v>19.5</v>
      </c>
      <c r="T28" s="143"/>
      <c r="U28" s="143" t="str">
        <f t="shared" si="42"/>
        <v>2.7</v>
      </c>
      <c r="V28" s="143" t="str">
        <f t="shared" si="43"/>
        <v>4.1</v>
      </c>
      <c r="W28" s="143" t="str">
        <f t="shared" si="44"/>
        <v>2.6</v>
      </c>
      <c r="X28" s="3"/>
      <c r="Y28" s="143" t="str">
        <f t="shared" si="45"/>
        <v>2.8</v>
      </c>
      <c r="Z28" s="143" t="str">
        <f t="shared" si="46"/>
        <v>3.9</v>
      </c>
      <c r="AA28" s="143" t="str">
        <f t="shared" si="47"/>
        <v>10.4</v>
      </c>
      <c r="AB28" s="3"/>
      <c r="AC28" s="36" t="s">
        <v>37</v>
      </c>
      <c r="AD28" s="124">
        <f>+BL29/AD$6*100</f>
        <v>4.8476158657683239</v>
      </c>
      <c r="AE28" s="166"/>
      <c r="AF28" s="124">
        <f>+BN29/AF$6*100</f>
        <v>5.1037747299429546</v>
      </c>
      <c r="AG28" s="166"/>
      <c r="AH28" s="124">
        <f>+BP29/AH$6*100</f>
        <v>1.9953207080739856</v>
      </c>
      <c r="AI28" s="166"/>
      <c r="AJ28" s="124">
        <f>+BR29/AJ$6*100</f>
        <v>34.100135317997292</v>
      </c>
      <c r="AK28" s="166"/>
      <c r="AL28" s="124">
        <f>+BT29/AL$6*100</f>
        <v>3.2776708672170836</v>
      </c>
      <c r="AM28" s="166"/>
      <c r="AN28" s="124">
        <f>+BV29/AN$6*100</f>
        <v>2.757052511902224</v>
      </c>
      <c r="AO28" s="166"/>
      <c r="AP28" s="124">
        <f>+BX29/AP$6*100</f>
        <v>3.2586191376361513</v>
      </c>
      <c r="AQ28" s="166"/>
      <c r="AR28" s="124">
        <f>+BZ29/AR$6*100</f>
        <v>2.4424946644534029</v>
      </c>
      <c r="AS28" s="166"/>
      <c r="AT28" s="124">
        <f>+CB29/AT$6*100</f>
        <v>8.0335731414868103</v>
      </c>
      <c r="AU28" s="166"/>
      <c r="AV28" s="124">
        <f>+CD29/AV$6*100</f>
        <v>19.477451682176092</v>
      </c>
      <c r="AW28" s="166"/>
      <c r="AX28" s="124">
        <f>+CF29/AX$6*100</f>
        <v>2.676056338028169</v>
      </c>
      <c r="AY28" s="166"/>
      <c r="AZ28" s="124">
        <f>+CH29/AZ$6*100</f>
        <v>4.1201386214863307</v>
      </c>
      <c r="BA28" s="166"/>
      <c r="BB28" s="124">
        <f>+CJ29/BB$6*100</f>
        <v>2.6382153249272551</v>
      </c>
      <c r="BC28" s="166"/>
      <c r="BD28" s="124">
        <f>+CL29/BD$6*100</f>
        <v>2.7624309392265194</v>
      </c>
      <c r="BE28" s="166"/>
      <c r="BF28" s="124">
        <f>+CN29/BF$6*100</f>
        <v>3.8547736441057823</v>
      </c>
      <c r="BG28" s="166"/>
      <c r="BH28" s="124">
        <f>+CP29/BH$6*100</f>
        <v>10.40339702760085</v>
      </c>
      <c r="BI28" s="166"/>
      <c r="BJ28" s="5"/>
      <c r="BK28" s="5" t="s">
        <v>222</v>
      </c>
      <c r="BL28" s="5">
        <v>58903</v>
      </c>
      <c r="BM28" s="5"/>
      <c r="BN28" s="5">
        <v>5209</v>
      </c>
      <c r="BO28" s="5"/>
      <c r="BP28" s="5">
        <v>22795</v>
      </c>
      <c r="BQ28" s="5"/>
      <c r="BR28" s="5">
        <v>178</v>
      </c>
      <c r="BS28" s="5"/>
      <c r="BT28" s="5">
        <v>5387</v>
      </c>
      <c r="BU28" s="5"/>
      <c r="BV28" s="5">
        <v>4585</v>
      </c>
      <c r="BW28" s="5"/>
      <c r="BX28" s="5">
        <v>5972</v>
      </c>
      <c r="BY28" s="5"/>
      <c r="BZ28" s="5">
        <v>2271</v>
      </c>
      <c r="CA28" s="5"/>
      <c r="CB28" s="5">
        <v>195</v>
      </c>
      <c r="CC28" s="5"/>
      <c r="CD28" s="5">
        <v>4488</v>
      </c>
      <c r="CE28" s="5"/>
      <c r="CF28" s="5">
        <v>1260</v>
      </c>
      <c r="CG28" s="5"/>
      <c r="CH28" s="5">
        <v>553</v>
      </c>
      <c r="CI28" s="5"/>
      <c r="CJ28" s="5">
        <v>1042</v>
      </c>
      <c r="CK28" s="5"/>
      <c r="CL28" s="5">
        <v>4099</v>
      </c>
      <c r="CM28" s="5"/>
      <c r="CN28" s="5">
        <v>1138</v>
      </c>
      <c r="CO28" s="5"/>
      <c r="CP28" s="5">
        <v>424</v>
      </c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</row>
    <row r="29" spans="1:255" ht="13.9" x14ac:dyDescent="0.3">
      <c r="A29" s="41"/>
      <c r="B29" s="36"/>
      <c r="C29" s="36" t="s">
        <v>38</v>
      </c>
      <c r="D29" s="41"/>
      <c r="E29" s="41"/>
      <c r="F29" s="143" t="str">
        <f t="shared" si="32"/>
        <v>45.2</v>
      </c>
      <c r="G29" s="143"/>
      <c r="H29" s="143" t="str">
        <f t="shared" si="33"/>
        <v>22.6</v>
      </c>
      <c r="I29" s="143" t="str">
        <f t="shared" si="34"/>
        <v>26.2</v>
      </c>
      <c r="J29" s="143" t="str">
        <f t="shared" si="35"/>
        <v>36.4</v>
      </c>
      <c r="K29" s="143"/>
      <c r="L29" s="143" t="str">
        <f t="shared" si="36"/>
        <v>72.5</v>
      </c>
      <c r="M29" s="143" t="str">
        <f t="shared" si="37"/>
        <v>82.5</v>
      </c>
      <c r="N29" s="143"/>
      <c r="O29" s="143" t="str">
        <f t="shared" si="38"/>
        <v>53.9</v>
      </c>
      <c r="P29" s="143" t="str">
        <f t="shared" si="39"/>
        <v>59.9</v>
      </c>
      <c r="Q29" s="143" t="str">
        <f t="shared" si="40"/>
        <v>54.0</v>
      </c>
      <c r="R29" s="143"/>
      <c r="S29" s="143" t="str">
        <f t="shared" si="41"/>
        <v>38.6</v>
      </c>
      <c r="T29" s="143"/>
      <c r="U29" s="143" t="str">
        <f t="shared" si="42"/>
        <v>50.7</v>
      </c>
      <c r="V29" s="143" t="str">
        <f t="shared" si="43"/>
        <v>69.1</v>
      </c>
      <c r="W29" s="143" t="str">
        <f t="shared" si="44"/>
        <v>48.9</v>
      </c>
      <c r="X29" s="3"/>
      <c r="Y29" s="143" t="str">
        <f t="shared" si="45"/>
        <v>65.7</v>
      </c>
      <c r="Z29" s="143" t="str">
        <f t="shared" si="46"/>
        <v>42.2</v>
      </c>
      <c r="AA29" s="143" t="str">
        <f t="shared" si="47"/>
        <v>57.7</v>
      </c>
      <c r="AB29" s="3"/>
      <c r="AC29" s="36" t="s">
        <v>38</v>
      </c>
      <c r="AD29" s="124">
        <f>+BL30/AD$6*100</f>
        <v>45.190897785697047</v>
      </c>
      <c r="AE29" s="166"/>
      <c r="AF29" s="124">
        <f>+BN30/AF$6*100</f>
        <v>22.605898774123073</v>
      </c>
      <c r="AG29" s="166"/>
      <c r="AH29" s="124">
        <f>+BP30/AH$6*100</f>
        <v>26.168719374917231</v>
      </c>
      <c r="AI29" s="166"/>
      <c r="AJ29" s="124">
        <f>+BR30/AJ$6*100</f>
        <v>36.400541271989169</v>
      </c>
      <c r="AK29" s="166"/>
      <c r="AL29" s="124">
        <f>+BT30/AL$6*100</f>
        <v>72.487429387299031</v>
      </c>
      <c r="AM29" s="166"/>
      <c r="AN29" s="124">
        <f>+BV30/AN$6*100</f>
        <v>82.541036026433602</v>
      </c>
      <c r="AO29" s="166"/>
      <c r="AP29" s="124">
        <f>+BX30/AP$6*100</f>
        <v>53.893239715545946</v>
      </c>
      <c r="AQ29" s="166"/>
      <c r="AR29" s="124">
        <f>+BZ30/AR$6*100</f>
        <v>59.888546359971542</v>
      </c>
      <c r="AS29" s="166"/>
      <c r="AT29" s="124">
        <f>+CB30/AT$6*100</f>
        <v>53.956834532374096</v>
      </c>
      <c r="AU29" s="166"/>
      <c r="AV29" s="124">
        <f>+CD30/AV$6*100</f>
        <v>38.561202576950606</v>
      </c>
      <c r="AW29" s="166"/>
      <c r="AX29" s="124">
        <f>+CF30/AX$6*100</f>
        <v>50.688575899843499</v>
      </c>
      <c r="AY29" s="166"/>
      <c r="AZ29" s="124">
        <f>+CH30/AZ$6*100</f>
        <v>69.118213323065063</v>
      </c>
      <c r="BA29" s="166"/>
      <c r="BB29" s="124">
        <f>+CJ30/BB$6*100</f>
        <v>48.90397672162949</v>
      </c>
      <c r="BC29" s="166"/>
      <c r="BD29" s="124">
        <f>+CL30/BD$6*100</f>
        <v>65.745856353591165</v>
      </c>
      <c r="BE29" s="166"/>
      <c r="BF29" s="124">
        <f>+CN30/BF$6*100</f>
        <v>42.178395338413267</v>
      </c>
      <c r="BG29" s="166"/>
      <c r="BH29" s="124">
        <f>+CP30/BH$6*100</f>
        <v>57.696390658174103</v>
      </c>
      <c r="BI29" s="166"/>
      <c r="BJ29" s="5"/>
      <c r="BK29" s="5" t="s">
        <v>223</v>
      </c>
      <c r="BL29" s="5">
        <v>10447</v>
      </c>
      <c r="BM29" s="5"/>
      <c r="BN29" s="5">
        <v>841</v>
      </c>
      <c r="BO29" s="5"/>
      <c r="BP29" s="5">
        <v>1356</v>
      </c>
      <c r="BQ29" s="5"/>
      <c r="BR29" s="5">
        <v>252</v>
      </c>
      <c r="BS29" s="5"/>
      <c r="BT29" s="5">
        <v>1056</v>
      </c>
      <c r="BU29" s="5"/>
      <c r="BV29" s="5">
        <v>776</v>
      </c>
      <c r="BW29" s="5"/>
      <c r="BX29" s="5">
        <v>724</v>
      </c>
      <c r="BY29" s="5"/>
      <c r="BZ29" s="5">
        <v>206</v>
      </c>
      <c r="CA29" s="5"/>
      <c r="CB29" s="5">
        <v>67</v>
      </c>
      <c r="CC29" s="5"/>
      <c r="CD29" s="5">
        <v>2721</v>
      </c>
      <c r="CE29" s="5"/>
      <c r="CF29" s="5">
        <v>171</v>
      </c>
      <c r="CG29" s="5"/>
      <c r="CH29" s="5">
        <v>107</v>
      </c>
      <c r="CI29" s="5"/>
      <c r="CJ29" s="5">
        <v>136</v>
      </c>
      <c r="CK29" s="5"/>
      <c r="CL29" s="5">
        <v>485</v>
      </c>
      <c r="CM29" s="5"/>
      <c r="CN29" s="5">
        <v>172</v>
      </c>
      <c r="CO29" s="5"/>
      <c r="CP29" s="5">
        <v>196</v>
      </c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</row>
    <row r="30" spans="1:255" ht="13.9" x14ac:dyDescent="0.3">
      <c r="A30" s="41"/>
      <c r="B30" s="36"/>
      <c r="C30" s="36" t="s">
        <v>39</v>
      </c>
      <c r="D30" s="41"/>
      <c r="E30" s="41"/>
      <c r="F30" s="143" t="str">
        <f t="shared" si="32"/>
        <v>16.2</v>
      </c>
      <c r="G30" s="143"/>
      <c r="H30" s="143" t="str">
        <f t="shared" si="33"/>
        <v>4.7</v>
      </c>
      <c r="I30" s="143" t="str">
        <f t="shared" si="34"/>
        <v>4.3</v>
      </c>
      <c r="J30" s="143" t="str">
        <f t="shared" si="35"/>
        <v>24.4</v>
      </c>
      <c r="K30" s="143"/>
      <c r="L30" s="143" t="str">
        <f t="shared" si="36"/>
        <v>21.4</v>
      </c>
      <c r="M30" s="143" t="str">
        <f t="shared" si="37"/>
        <v>14.1</v>
      </c>
      <c r="N30" s="143"/>
      <c r="O30" s="143" t="str">
        <f t="shared" si="38"/>
        <v>35.0</v>
      </c>
      <c r="P30" s="143" t="str">
        <f t="shared" si="39"/>
        <v>31.3</v>
      </c>
      <c r="Q30" s="143" t="str">
        <f t="shared" si="40"/>
        <v>28.2</v>
      </c>
      <c r="R30" s="143"/>
      <c r="S30" s="143" t="str">
        <f t="shared" si="41"/>
        <v>3.0</v>
      </c>
      <c r="T30" s="143"/>
      <c r="U30" s="143" t="str">
        <f t="shared" si="42"/>
        <v>24.8</v>
      </c>
      <c r="V30" s="143" t="str">
        <f t="shared" si="43"/>
        <v>11.1</v>
      </c>
      <c r="W30" s="143" t="str">
        <f t="shared" si="44"/>
        <v>9.3</v>
      </c>
      <c r="X30" s="3"/>
      <c r="Y30" s="143" t="str">
        <f t="shared" si="45"/>
        <v>6.8</v>
      </c>
      <c r="Z30" s="143" t="str">
        <f t="shared" si="46"/>
        <v>30.7</v>
      </c>
      <c r="AA30" s="143" t="str">
        <f t="shared" si="47"/>
        <v>9.5</v>
      </c>
      <c r="AB30" s="3"/>
      <c r="AC30" s="36" t="s">
        <v>39</v>
      </c>
      <c r="AD30" s="124">
        <f>+BL31/AD$6*100</f>
        <v>16.224455704660613</v>
      </c>
      <c r="AE30" s="166"/>
      <c r="AF30" s="124">
        <f>+BN31/AF$6*100</f>
        <v>4.6789658939191652</v>
      </c>
      <c r="AG30" s="166"/>
      <c r="AH30" s="124">
        <f>+BP31/AH$6*100</f>
        <v>4.2658073250047819</v>
      </c>
      <c r="AI30" s="166"/>
      <c r="AJ30" s="124">
        <f>+BR31/AJ$6*100</f>
        <v>24.357239512855212</v>
      </c>
      <c r="AK30" s="166"/>
      <c r="AL30" s="124">
        <f>+BT31/AL$6*100</f>
        <v>21.35141846172947</v>
      </c>
      <c r="AM30" s="166"/>
      <c r="AN30" s="124">
        <f>+BV31/AN$6*100</f>
        <v>14.055283166346905</v>
      </c>
      <c r="AO30" s="166"/>
      <c r="AP30" s="124">
        <f>+BX31/AP$6*100</f>
        <v>35.007651453776219</v>
      </c>
      <c r="AQ30" s="166"/>
      <c r="AR30" s="124">
        <f>+BZ31/AR$6*100</f>
        <v>31.349300450557266</v>
      </c>
      <c r="AS30" s="166"/>
      <c r="AT30" s="124">
        <f>+CB31/AT$6*100</f>
        <v>28.177458033573146</v>
      </c>
      <c r="AU30" s="166"/>
      <c r="AV30" s="124">
        <f>+CD31/AV$6*100</f>
        <v>3.0422333571939868</v>
      </c>
      <c r="AW30" s="166"/>
      <c r="AX30" s="124">
        <f>+CF31/AX$6*100</f>
        <v>24.788732394366196</v>
      </c>
      <c r="AY30" s="166"/>
      <c r="AZ30" s="124">
        <f>+CH31/AZ$6*100</f>
        <v>11.05121293800539</v>
      </c>
      <c r="BA30" s="166"/>
      <c r="BB30" s="124">
        <f>+CJ31/BB$6*100</f>
        <v>9.3307468477206594</v>
      </c>
      <c r="BC30" s="166"/>
      <c r="BD30" s="124">
        <f>+CL31/BD$6*100</f>
        <v>6.829184940479581</v>
      </c>
      <c r="BE30" s="166"/>
      <c r="BF30" s="124">
        <f>+CN31/BF$6*100</f>
        <v>30.726131779471089</v>
      </c>
      <c r="BG30" s="166"/>
      <c r="BH30" s="124">
        <f>+CP31/BH$6*100</f>
        <v>9.5010615711252662</v>
      </c>
      <c r="BI30" s="166"/>
      <c r="BJ30" s="5"/>
      <c r="BK30" s="5" t="s">
        <v>224</v>
      </c>
      <c r="BL30" s="5">
        <v>97390</v>
      </c>
      <c r="BM30" s="5"/>
      <c r="BN30" s="5">
        <v>3725</v>
      </c>
      <c r="BO30" s="5"/>
      <c r="BP30" s="5">
        <v>17784</v>
      </c>
      <c r="BQ30" s="5"/>
      <c r="BR30" s="5">
        <v>269</v>
      </c>
      <c r="BS30" s="5"/>
      <c r="BT30" s="5">
        <v>23354</v>
      </c>
      <c r="BU30" s="5"/>
      <c r="BV30" s="5">
        <v>23232</v>
      </c>
      <c r="BW30" s="5"/>
      <c r="BX30" s="5">
        <v>11974</v>
      </c>
      <c r="BY30" s="5"/>
      <c r="BZ30" s="5">
        <v>5051</v>
      </c>
      <c r="CA30" s="5"/>
      <c r="CB30" s="5">
        <v>450</v>
      </c>
      <c r="CC30" s="5"/>
      <c r="CD30" s="5">
        <v>5387</v>
      </c>
      <c r="CE30" s="5"/>
      <c r="CF30" s="5">
        <v>3239</v>
      </c>
      <c r="CG30" s="5"/>
      <c r="CH30" s="5">
        <v>1795</v>
      </c>
      <c r="CI30" s="5"/>
      <c r="CJ30" s="5">
        <v>2521</v>
      </c>
      <c r="CK30" s="5"/>
      <c r="CL30" s="5">
        <v>11543</v>
      </c>
      <c r="CM30" s="5"/>
      <c r="CN30" s="5">
        <v>1882</v>
      </c>
      <c r="CO30" s="5"/>
      <c r="CP30" s="5">
        <v>1087</v>
      </c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</row>
    <row r="31" spans="1:255" x14ac:dyDescent="0.25">
      <c r="A31" s="41"/>
      <c r="B31" s="39"/>
      <c r="C31" s="39" t="s">
        <v>40</v>
      </c>
      <c r="D31" s="43"/>
      <c r="E31" s="43"/>
      <c r="F31" s="167" t="str">
        <f t="shared" si="32"/>
        <v>35.2</v>
      </c>
      <c r="G31" s="167"/>
      <c r="H31" s="167" t="str">
        <f t="shared" si="33"/>
        <v>35.2</v>
      </c>
      <c r="I31" s="167" t="str">
        <f t="shared" si="34"/>
        <v>41.3</v>
      </c>
      <c r="J31" s="167" t="str">
        <f t="shared" si="35"/>
        <v>19.4</v>
      </c>
      <c r="K31" s="167"/>
      <c r="L31" s="167" t="str">
        <f t="shared" si="36"/>
        <v>38.4</v>
      </c>
      <c r="M31" s="167" t="str">
        <f t="shared" si="37"/>
        <v>43.4</v>
      </c>
      <c r="N31" s="167"/>
      <c r="O31" s="167" t="str">
        <f t="shared" si="38"/>
        <v>28.4</v>
      </c>
      <c r="P31" s="167" t="str">
        <f t="shared" si="39"/>
        <v>31.3</v>
      </c>
      <c r="Q31" s="167" t="str">
        <f t="shared" si="40"/>
        <v>24.2</v>
      </c>
      <c r="R31" s="167"/>
      <c r="S31" s="167" t="str">
        <f t="shared" si="41"/>
        <v>23.3</v>
      </c>
      <c r="T31" s="167"/>
      <c r="U31" s="167" t="str">
        <f t="shared" si="42"/>
        <v>27.6</v>
      </c>
      <c r="V31" s="167" t="str">
        <f t="shared" si="43"/>
        <v>36.4</v>
      </c>
      <c r="W31" s="167" t="str">
        <f t="shared" si="44"/>
        <v>25.8</v>
      </c>
      <c r="X31" s="30"/>
      <c r="Y31" s="167" t="str">
        <f t="shared" si="45"/>
        <v>41.7</v>
      </c>
      <c r="Z31" s="167" t="str">
        <f t="shared" si="46"/>
        <v>30.7</v>
      </c>
      <c r="AA31" s="167" t="str">
        <f t="shared" si="47"/>
        <v>29.2</v>
      </c>
      <c r="AB31" s="3"/>
      <c r="AC31" s="39" t="s">
        <v>40</v>
      </c>
      <c r="AD31" s="124">
        <f>+BL32/AD$6*100</f>
        <v>35.188484882231755</v>
      </c>
      <c r="AE31" s="166"/>
      <c r="AF31" s="124">
        <f>+BN32/AF$6*100</f>
        <v>35.234858599344584</v>
      </c>
      <c r="AG31" s="166"/>
      <c r="AH31" s="124">
        <f>+BP32/AH$6*100</f>
        <v>41.342574199149489</v>
      </c>
      <c r="AI31" s="166"/>
      <c r="AJ31" s="124">
        <f>+BR32/AJ$6*100</f>
        <v>19.350473612990527</v>
      </c>
      <c r="AK31" s="166"/>
      <c r="AL31" s="124">
        <f>+BT32/AL$6*100</f>
        <v>38.363647650381779</v>
      </c>
      <c r="AM31" s="166"/>
      <c r="AN31" s="124">
        <f>+BV32/AN$6*100</f>
        <v>43.402259646130886</v>
      </c>
      <c r="AO31" s="166"/>
      <c r="AP31" s="124">
        <f>+BX32/AP$6*100</f>
        <v>28.386893509766857</v>
      </c>
      <c r="AQ31" s="166"/>
      <c r="AR31" s="124">
        <f>+BZ32/AR$6*100</f>
        <v>31.290016599478303</v>
      </c>
      <c r="AS31" s="166"/>
      <c r="AT31" s="124">
        <f>+CB32/AT$6*100</f>
        <v>24.220623501199039</v>
      </c>
      <c r="AU31" s="166"/>
      <c r="AV31" s="124">
        <f>+CD32/AV$6*100</f>
        <v>23.285612025769506</v>
      </c>
      <c r="AW31" s="166"/>
      <c r="AX31" s="124">
        <f>+CF32/AX$6*100</f>
        <v>27.558685446009392</v>
      </c>
      <c r="AY31" s="166"/>
      <c r="AZ31" s="124">
        <f>+CH32/AZ$6*100</f>
        <v>36.426646130150175</v>
      </c>
      <c r="BA31" s="166"/>
      <c r="BB31" s="124">
        <f>+CJ32/BB$6*100</f>
        <v>25.780795344325895</v>
      </c>
      <c r="BC31" s="166"/>
      <c r="BD31" s="124">
        <f>+CL32/BD$6*100</f>
        <v>41.675684912000911</v>
      </c>
      <c r="BE31" s="166"/>
      <c r="BF31" s="124">
        <f>+CN32/BF$6*100</f>
        <v>30.748543254146121</v>
      </c>
      <c r="BG31" s="166"/>
      <c r="BH31" s="124">
        <f>+CP32/BH$6*100</f>
        <v>29.193205944798301</v>
      </c>
      <c r="BI31" s="166"/>
      <c r="BJ31" s="5"/>
      <c r="BK31" s="5" t="s">
        <v>225</v>
      </c>
      <c r="BL31" s="5">
        <v>34965</v>
      </c>
      <c r="BM31" s="5"/>
      <c r="BN31" s="5">
        <v>771</v>
      </c>
      <c r="BO31" s="5"/>
      <c r="BP31" s="5">
        <v>2899</v>
      </c>
      <c r="BQ31" s="5"/>
      <c r="BR31" s="5">
        <v>180</v>
      </c>
      <c r="BS31" s="5"/>
      <c r="BT31" s="5">
        <v>6879</v>
      </c>
      <c r="BU31" s="5"/>
      <c r="BV31" s="5">
        <v>3956</v>
      </c>
      <c r="BW31" s="5"/>
      <c r="BX31" s="5">
        <v>7778</v>
      </c>
      <c r="BY31" s="5"/>
      <c r="BZ31" s="5">
        <v>2644</v>
      </c>
      <c r="CA31" s="5"/>
      <c r="CB31" s="5">
        <v>235</v>
      </c>
      <c r="CC31" s="5"/>
      <c r="CD31" s="5">
        <v>425</v>
      </c>
      <c r="CE31" s="5"/>
      <c r="CF31" s="5">
        <v>1584</v>
      </c>
      <c r="CG31" s="5"/>
      <c r="CH31" s="5">
        <v>287</v>
      </c>
      <c r="CI31" s="5"/>
      <c r="CJ31" s="5">
        <v>481</v>
      </c>
      <c r="CK31" s="5"/>
      <c r="CL31" s="5">
        <v>1199</v>
      </c>
      <c r="CM31" s="5"/>
      <c r="CN31" s="5">
        <v>1371</v>
      </c>
      <c r="CO31" s="5"/>
      <c r="CP31" s="5">
        <v>179</v>
      </c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</row>
    <row r="32" spans="1:255" x14ac:dyDescent="0.25">
      <c r="A32" s="41"/>
      <c r="B32" s="36" t="s">
        <v>41</v>
      </c>
      <c r="C32" s="36"/>
      <c r="D32" s="41"/>
      <c r="E32" s="41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3"/>
      <c r="Y32" s="143"/>
      <c r="Z32" s="143"/>
      <c r="AA32" s="143"/>
      <c r="AB32" s="3"/>
      <c r="AC32" s="36" t="s">
        <v>41</v>
      </c>
      <c r="AD32" s="124"/>
      <c r="AE32" s="166"/>
      <c r="AF32" s="124"/>
      <c r="AG32" s="166"/>
      <c r="AH32" s="124"/>
      <c r="AI32" s="166"/>
      <c r="AJ32" s="124"/>
      <c r="AK32" s="166"/>
      <c r="AL32" s="124"/>
      <c r="AM32" s="166"/>
      <c r="AN32" s="124"/>
      <c r="AO32" s="166"/>
      <c r="AP32" s="124"/>
      <c r="AQ32" s="166"/>
      <c r="AR32" s="124"/>
      <c r="AS32" s="166"/>
      <c r="AT32" s="124"/>
      <c r="AU32" s="166"/>
      <c r="AV32" s="124"/>
      <c r="AW32" s="166"/>
      <c r="AX32" s="124"/>
      <c r="AY32" s="166"/>
      <c r="AZ32" s="124"/>
      <c r="BA32" s="166"/>
      <c r="BB32" s="124"/>
      <c r="BC32" s="166"/>
      <c r="BD32" s="124"/>
      <c r="BE32" s="166"/>
      <c r="BF32" s="124"/>
      <c r="BG32" s="166"/>
      <c r="BH32" s="124"/>
      <c r="BI32" s="166"/>
      <c r="BJ32" s="5"/>
      <c r="BK32" s="5" t="s">
        <v>226</v>
      </c>
      <c r="BL32" s="5">
        <v>75834</v>
      </c>
      <c r="BM32" s="5"/>
      <c r="BN32" s="5">
        <v>5806</v>
      </c>
      <c r="BO32" s="5"/>
      <c r="BP32" s="5">
        <v>28096</v>
      </c>
      <c r="BQ32" s="5"/>
      <c r="BR32" s="5">
        <v>143</v>
      </c>
      <c r="BS32" s="5"/>
      <c r="BT32" s="5">
        <v>12360</v>
      </c>
      <c r="BU32" s="5"/>
      <c r="BV32" s="5">
        <v>12216</v>
      </c>
      <c r="BW32" s="5"/>
      <c r="BX32" s="5">
        <v>6307</v>
      </c>
      <c r="BY32" s="5"/>
      <c r="BZ32" s="5">
        <v>2639</v>
      </c>
      <c r="CA32" s="5"/>
      <c r="CB32" s="5">
        <v>202</v>
      </c>
      <c r="CC32" s="5"/>
      <c r="CD32" s="5">
        <v>3253</v>
      </c>
      <c r="CE32" s="5"/>
      <c r="CF32" s="5">
        <v>1761</v>
      </c>
      <c r="CG32" s="5"/>
      <c r="CH32" s="5">
        <v>946</v>
      </c>
      <c r="CI32" s="5"/>
      <c r="CJ32" s="5">
        <v>1329</v>
      </c>
      <c r="CK32" s="5"/>
      <c r="CL32" s="5">
        <v>7317</v>
      </c>
      <c r="CM32" s="5"/>
      <c r="CN32" s="5">
        <v>1372</v>
      </c>
      <c r="CO32" s="5"/>
      <c r="CP32" s="5">
        <v>550</v>
      </c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</row>
    <row r="33" spans="1:255" x14ac:dyDescent="0.25">
      <c r="A33" s="41"/>
      <c r="B33" s="36"/>
      <c r="C33" s="36" t="s">
        <v>42</v>
      </c>
      <c r="D33" s="41"/>
      <c r="E33" s="41"/>
      <c r="F33" s="143" t="str">
        <f>FIXED(AD33, 1)</f>
        <v>0.4</v>
      </c>
      <c r="G33" s="143"/>
      <c r="H33" s="143" t="str">
        <f>FIXED(AF33, 1)</f>
        <v>0.2</v>
      </c>
      <c r="I33" s="143" t="str">
        <f>FIXED(AH33, 1)</f>
        <v>0.3</v>
      </c>
      <c r="J33" s="143" t="str">
        <f>FIXED(AJ33, 1)</f>
        <v>0.1</v>
      </c>
      <c r="K33" s="143"/>
      <c r="L33" s="143" t="str">
        <f>FIXED(AL33, 1)</f>
        <v>0.5</v>
      </c>
      <c r="M33" s="143" t="str">
        <f>FIXED(AN33, 1)</f>
        <v>0.5</v>
      </c>
      <c r="N33" s="143"/>
      <c r="O33" s="143" t="str">
        <f>FIXED(AP33, 1)</f>
        <v>0.7</v>
      </c>
      <c r="P33" s="143" t="str">
        <f>FIXED(AR33, 1)</f>
        <v>0.4</v>
      </c>
      <c r="Q33" s="143" t="str">
        <f>FIXED(AT33, 1)</f>
        <v>0.0</v>
      </c>
      <c r="R33" s="143"/>
      <c r="S33" s="143" t="str">
        <f>FIXED(AV33, 1)</f>
        <v>0.4</v>
      </c>
      <c r="T33" s="143"/>
      <c r="U33" s="143" t="str">
        <f>FIXED(AX33, 1)</f>
        <v>0.4</v>
      </c>
      <c r="V33" s="143" t="str">
        <f>FIXED(AZ33, 1)</f>
        <v>0.8</v>
      </c>
      <c r="W33" s="143" t="str">
        <f>FIXED(BB33, 1)</f>
        <v>0.4</v>
      </c>
      <c r="X33" s="3"/>
      <c r="Y33" s="143" t="str">
        <f>FIXED(BD33, 1)</f>
        <v>0.5</v>
      </c>
      <c r="Z33" s="143" t="str">
        <f>FIXED(BF33, 1)</f>
        <v>0.1</v>
      </c>
      <c r="AA33" s="143" t="str">
        <f>FIXED(BH33, 1)</f>
        <v>0.6</v>
      </c>
      <c r="AB33" s="3"/>
      <c r="AC33" s="36" t="s">
        <v>42</v>
      </c>
      <c r="AD33" s="124">
        <f>+BL35/AD$6*100</f>
        <v>0.39905711156894408</v>
      </c>
      <c r="AE33" s="166"/>
      <c r="AF33" s="124">
        <f>+BN35/AF$6*100</f>
        <v>0.23667920864182546</v>
      </c>
      <c r="AG33" s="166"/>
      <c r="AH33" s="124">
        <f>+BP35/AH$6*100</f>
        <v>0.29429508968642859</v>
      </c>
      <c r="AI33" s="166"/>
      <c r="AJ33" s="124">
        <f>+BR35/AJ$6*100</f>
        <v>0.13531799729364005</v>
      </c>
      <c r="AK33" s="166"/>
      <c r="AL33" s="124">
        <f>+BT35/AL$6*100</f>
        <v>0.49351294307529947</v>
      </c>
      <c r="AM33" s="166"/>
      <c r="AN33" s="124">
        <f>+BV35/AN$6*100</f>
        <v>0.47253606196262343</v>
      </c>
      <c r="AO33" s="166"/>
      <c r="AP33" s="124">
        <f>+BX35/AP$6*100</f>
        <v>0.66612656404716897</v>
      </c>
      <c r="AQ33" s="166"/>
      <c r="AR33" s="124">
        <f>+BZ35/AR$6*100</f>
        <v>0.37941664690538301</v>
      </c>
      <c r="AS33" s="166"/>
      <c r="AT33" s="124">
        <f>+CB35/AT$6*100</f>
        <v>0</v>
      </c>
      <c r="AU33" s="166"/>
      <c r="AV33" s="124">
        <f>+CD35/AV$6*100</f>
        <v>0.37938439513242661</v>
      </c>
      <c r="AW33" s="166"/>
      <c r="AX33" s="124">
        <f>+CF35/AX$6*100</f>
        <v>0.37558685446009388</v>
      </c>
      <c r="AY33" s="166"/>
      <c r="AZ33" s="124">
        <f>+CH35/AZ$6*100</f>
        <v>0.84713130535232961</v>
      </c>
      <c r="BA33" s="166"/>
      <c r="BB33" s="124">
        <f>+CJ35/BB$6*100</f>
        <v>0.38797284190106696</v>
      </c>
      <c r="BC33" s="166"/>
      <c r="BD33" s="124">
        <f>+CL35/BD$6*100</f>
        <v>0.46705017941561772</v>
      </c>
      <c r="BE33" s="166"/>
      <c r="BF33" s="124">
        <f>+CN35/BF$6*100</f>
        <v>0.13446884805020171</v>
      </c>
      <c r="BG33" s="166"/>
      <c r="BH33" s="124">
        <f>+CP35/BH$6*100</f>
        <v>0.58386411889596601</v>
      </c>
      <c r="BI33" s="166"/>
      <c r="BJ33" s="5"/>
      <c r="BK33" s="5" t="s">
        <v>227</v>
      </c>
      <c r="BL33" s="5">
        <v>215508</v>
      </c>
      <c r="BM33" s="5"/>
      <c r="BN33" s="5">
        <v>16478</v>
      </c>
      <c r="BO33" s="5"/>
      <c r="BP33" s="5">
        <v>67959</v>
      </c>
      <c r="BQ33" s="5"/>
      <c r="BR33" s="5">
        <v>739</v>
      </c>
      <c r="BS33" s="5"/>
      <c r="BT33" s="5">
        <v>32218</v>
      </c>
      <c r="BU33" s="5"/>
      <c r="BV33" s="5">
        <v>28146</v>
      </c>
      <c r="BW33" s="5"/>
      <c r="BX33" s="5">
        <v>22218</v>
      </c>
      <c r="BY33" s="5"/>
      <c r="BZ33" s="5">
        <v>8434</v>
      </c>
      <c r="CA33" s="5"/>
      <c r="CB33" s="5">
        <v>834</v>
      </c>
      <c r="CC33" s="5"/>
      <c r="CD33" s="5">
        <v>13970</v>
      </c>
      <c r="CE33" s="5"/>
      <c r="CF33" s="5">
        <v>6390</v>
      </c>
      <c r="CG33" s="5"/>
      <c r="CH33" s="5">
        <v>2597</v>
      </c>
      <c r="CI33" s="5"/>
      <c r="CJ33" s="5">
        <v>5155</v>
      </c>
      <c r="CK33" s="5"/>
      <c r="CL33" s="5">
        <v>17557</v>
      </c>
      <c r="CM33" s="5"/>
      <c r="CN33" s="5">
        <v>4462</v>
      </c>
      <c r="CO33" s="5"/>
      <c r="CP33" s="5">
        <v>1884</v>
      </c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</row>
    <row r="34" spans="1:255" x14ac:dyDescent="0.25">
      <c r="A34" s="41"/>
      <c r="B34" s="36"/>
      <c r="C34" s="36" t="s">
        <v>43</v>
      </c>
      <c r="D34" s="41"/>
      <c r="E34" s="41"/>
      <c r="F34" s="143" t="str">
        <f>FIXED(AD34, 1)</f>
        <v>1.5</v>
      </c>
      <c r="G34" s="143"/>
      <c r="H34" s="143" t="str">
        <f>FIXED(AF34, 1)</f>
        <v>0.4</v>
      </c>
      <c r="I34" s="143" t="str">
        <f>FIXED(AH34, 1)</f>
        <v>0.3</v>
      </c>
      <c r="J34" s="143" t="str">
        <f>FIXED(AJ34, 1)</f>
        <v>1.8</v>
      </c>
      <c r="K34" s="143"/>
      <c r="L34" s="143" t="str">
        <f>FIXED(AL34, 1)</f>
        <v>2.0</v>
      </c>
      <c r="M34" s="143" t="str">
        <f>FIXED(AN34, 1)</f>
        <v>1.8</v>
      </c>
      <c r="N34" s="143"/>
      <c r="O34" s="143" t="str">
        <f>FIXED(AP34, 1)</f>
        <v>2.9</v>
      </c>
      <c r="P34" s="143" t="str">
        <f>FIXED(AR34, 1)</f>
        <v>1.4</v>
      </c>
      <c r="Q34" s="143" t="str">
        <f>FIXED(AT34, 1)</f>
        <v>4.0</v>
      </c>
      <c r="R34" s="143"/>
      <c r="S34" s="143" t="str">
        <f>FIXED(AV34, 1)</f>
        <v>2.2</v>
      </c>
      <c r="T34" s="143"/>
      <c r="U34" s="143" t="str">
        <f>FIXED(AX34, 1)</f>
        <v>1.6</v>
      </c>
      <c r="V34" s="143" t="str">
        <f>FIXED(AZ34, 1)</f>
        <v>3.9</v>
      </c>
      <c r="W34" s="143" t="str">
        <f>FIXED(BB34, 1)</f>
        <v>1.5</v>
      </c>
      <c r="X34" s="3"/>
      <c r="Y34" s="143" t="str">
        <f>FIXED(BD34, 1)</f>
        <v>2.8</v>
      </c>
      <c r="Z34" s="143" t="str">
        <f>FIXED(BF34, 1)</f>
        <v>1.3</v>
      </c>
      <c r="AA34" s="143" t="str">
        <f>FIXED(BH34, 1)</f>
        <v>4.0</v>
      </c>
      <c r="AB34" s="3"/>
      <c r="AC34" s="36" t="s">
        <v>43</v>
      </c>
      <c r="AD34" s="124">
        <f>+BL36/AD$6*100</f>
        <v>1.4607346363012046</v>
      </c>
      <c r="AE34" s="166"/>
      <c r="AF34" s="124">
        <f>+BN36/AF$6*100</f>
        <v>0.36412185944896225</v>
      </c>
      <c r="AG34" s="166"/>
      <c r="AH34" s="124">
        <f>+BP36/AH$6*100</f>
        <v>0.30165246692858927</v>
      </c>
      <c r="AI34" s="166"/>
      <c r="AJ34" s="124">
        <f>+BR36/AJ$6*100</f>
        <v>1.7591339648173208</v>
      </c>
      <c r="AK34" s="166"/>
      <c r="AL34" s="124">
        <f>+BT36/AL$6*100</f>
        <v>1.9523247873859333</v>
      </c>
      <c r="AM34" s="166"/>
      <c r="AN34" s="124">
        <f>+BV36/AN$6*100</f>
        <v>1.8404036097491652</v>
      </c>
      <c r="AO34" s="166"/>
      <c r="AP34" s="124">
        <f>+BX36/AP$6*100</f>
        <v>2.8760464488252766</v>
      </c>
      <c r="AQ34" s="166"/>
      <c r="AR34" s="124">
        <f>+BZ36/AR$6*100</f>
        <v>1.3990988854635997</v>
      </c>
      <c r="AS34" s="166"/>
      <c r="AT34" s="124">
        <f>+CB36/AT$6*100</f>
        <v>3.9568345323741005</v>
      </c>
      <c r="AU34" s="166"/>
      <c r="AV34" s="124">
        <f>+CD36/AV$6*100</f>
        <v>2.1546170365068003</v>
      </c>
      <c r="AW34" s="166"/>
      <c r="AX34" s="124">
        <f>+CF36/AX$6*100</f>
        <v>1.5805946791862286</v>
      </c>
      <c r="AY34" s="166"/>
      <c r="AZ34" s="124">
        <f>+CH36/AZ$6*100</f>
        <v>3.8891028109356949</v>
      </c>
      <c r="BA34" s="166"/>
      <c r="BB34" s="124">
        <f>+CJ36/BB$6*100</f>
        <v>1.4742967992240543</v>
      </c>
      <c r="BC34" s="166"/>
      <c r="BD34" s="124">
        <f>+CL36/BD$6*100</f>
        <v>2.7966053425983937</v>
      </c>
      <c r="BE34" s="166"/>
      <c r="BF34" s="124">
        <f>+CN36/BF$6*100</f>
        <v>1.2774540564769161</v>
      </c>
      <c r="BG34" s="166"/>
      <c r="BH34" s="124">
        <f>+CP36/BH$6*100</f>
        <v>3.9808917197452227</v>
      </c>
      <c r="BI34" s="166"/>
      <c r="BJ34" s="5"/>
      <c r="BK34" s="5" t="s">
        <v>228</v>
      </c>
      <c r="BL34" s="5">
        <v>3913</v>
      </c>
      <c r="BM34" s="5"/>
      <c r="BN34" s="5">
        <v>96</v>
      </c>
      <c r="BO34" s="5"/>
      <c r="BP34" s="5">
        <v>394</v>
      </c>
      <c r="BQ34" s="5"/>
      <c r="BR34" s="5">
        <v>14</v>
      </c>
      <c r="BS34" s="5"/>
      <c r="BT34" s="5">
        <v>771</v>
      </c>
      <c r="BU34" s="5"/>
      <c r="BV34" s="5">
        <v>634</v>
      </c>
      <c r="BW34" s="5"/>
      <c r="BX34" s="5">
        <v>767</v>
      </c>
      <c r="BY34" s="5"/>
      <c r="BZ34" s="5">
        <v>145</v>
      </c>
      <c r="CA34" s="5"/>
      <c r="CB34" s="5">
        <v>33</v>
      </c>
      <c r="CC34" s="5"/>
      <c r="CD34" s="5">
        <v>347</v>
      </c>
      <c r="CE34" s="5"/>
      <c r="CF34" s="5">
        <v>124</v>
      </c>
      <c r="CG34" s="5"/>
      <c r="CH34" s="5">
        <v>122</v>
      </c>
      <c r="CI34" s="5"/>
      <c r="CJ34" s="5">
        <v>95</v>
      </c>
      <c r="CK34" s="5"/>
      <c r="CL34" s="5">
        <v>558</v>
      </c>
      <c r="CM34" s="5"/>
      <c r="CN34" s="5">
        <v>63</v>
      </c>
      <c r="CO34" s="5"/>
      <c r="CP34" s="5">
        <v>85</v>
      </c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</row>
    <row r="35" spans="1:255" s="5" customFormat="1" x14ac:dyDescent="0.25">
      <c r="A35" s="41"/>
      <c r="B35" s="41"/>
      <c r="C35" s="36" t="s">
        <v>44</v>
      </c>
      <c r="D35" s="36"/>
      <c r="E35" s="41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Y35" s="143"/>
      <c r="Z35" s="143"/>
      <c r="AA35" s="143"/>
      <c r="AC35" s="36" t="s">
        <v>44</v>
      </c>
      <c r="AD35" s="125"/>
      <c r="AE35" s="178"/>
      <c r="AF35" s="125"/>
      <c r="AG35" s="178"/>
      <c r="AH35" s="125"/>
      <c r="AI35" s="178"/>
      <c r="AJ35" s="125"/>
      <c r="AK35" s="178"/>
      <c r="AL35" s="125"/>
      <c r="AM35" s="178"/>
      <c r="AN35" s="125"/>
      <c r="AO35" s="178"/>
      <c r="AP35" s="125"/>
      <c r="AQ35" s="178"/>
      <c r="AR35" s="125"/>
      <c r="AS35" s="178"/>
      <c r="AT35" s="125"/>
      <c r="AU35" s="178"/>
      <c r="AV35" s="125"/>
      <c r="AW35" s="178"/>
      <c r="AX35" s="125"/>
      <c r="AY35" s="178"/>
      <c r="AZ35" s="125"/>
      <c r="BA35" s="178"/>
      <c r="BB35" s="125"/>
      <c r="BC35" s="178"/>
      <c r="BD35" s="125"/>
      <c r="BE35" s="178"/>
      <c r="BF35" s="125"/>
      <c r="BG35" s="178"/>
      <c r="BH35" s="125"/>
      <c r="BI35" s="178"/>
      <c r="BK35" s="5" t="s">
        <v>229</v>
      </c>
      <c r="BL35" s="5">
        <v>860</v>
      </c>
      <c r="BN35" s="5">
        <v>39</v>
      </c>
      <c r="BP35" s="5">
        <v>200</v>
      </c>
      <c r="BR35" s="5">
        <v>1</v>
      </c>
      <c r="BT35" s="5">
        <v>159</v>
      </c>
      <c r="BV35" s="5">
        <v>133</v>
      </c>
      <c r="BX35" s="5">
        <v>148</v>
      </c>
      <c r="BZ35" s="5">
        <v>32</v>
      </c>
      <c r="CB35" s="5">
        <v>0</v>
      </c>
      <c r="CD35" s="5">
        <v>53</v>
      </c>
      <c r="CF35" s="5">
        <v>24</v>
      </c>
      <c r="CH35" s="5">
        <v>22</v>
      </c>
      <c r="CJ35" s="5">
        <v>20</v>
      </c>
      <c r="CL35" s="5">
        <v>82</v>
      </c>
      <c r="CN35" s="5">
        <v>6</v>
      </c>
      <c r="CP35" s="5">
        <v>11</v>
      </c>
    </row>
    <row r="36" spans="1:255" s="5" customFormat="1" x14ac:dyDescent="0.25">
      <c r="A36" s="41"/>
      <c r="B36" s="43"/>
      <c r="C36" s="39"/>
      <c r="D36" s="39" t="s">
        <v>45</v>
      </c>
      <c r="E36" s="43"/>
      <c r="F36" s="167" t="str">
        <f>CONCATENATE(FIXED(AD36, 0), " (", FIXED(AE36, 0), ")")</f>
        <v>48,669 (47,526)</v>
      </c>
      <c r="G36" s="167"/>
      <c r="H36" s="167" t="str">
        <f>CONCATENATE(FIXED(AF36, 0), " (", FIXED(AG36, 0), ")")</f>
        <v>38,436 (34,752)</v>
      </c>
      <c r="I36" s="167" t="str">
        <f>CONCATENATE(FIXED(AH36, 0), " (", FIXED(AI36, 0), ")")</f>
        <v>39,856 (29,368)</v>
      </c>
      <c r="J36" s="167" t="str">
        <f>CONCATENATE(FIXED(AJ36, 0), " (", FIXED(AK36, 0), ")")</f>
        <v>65,942 (66,458)</v>
      </c>
      <c r="K36" s="167"/>
      <c r="L36" s="167" t="str">
        <f>CONCATENATE(FIXED(AL36, 0), " (", FIXED(AM36, 0), ")")</f>
        <v>59,482 (53,811)</v>
      </c>
      <c r="M36" s="167" t="str">
        <f>CONCATENATE(FIXED(AN36, 0), " (", FIXED(AO36, 0), ")")</f>
        <v>64,310 (55,297)</v>
      </c>
      <c r="N36" s="167"/>
      <c r="O36" s="167" t="str">
        <f>CONCATENATE(FIXED(AP36, 0), " (", FIXED(AQ36, 0), ")")</f>
        <v>49,503 (48,162)</v>
      </c>
      <c r="P36" s="167" t="str">
        <f>CONCATENATE(FIXED(AR36, 0), " (", FIXED(AS36, 0), ")")</f>
        <v>52,951 (43,975)</v>
      </c>
      <c r="Q36" s="167" t="str">
        <f>CONCATENATE(FIXED(AT36, 0), " (", FIXED(AU36, 0), ")")</f>
        <v>55,960 (61,698)</v>
      </c>
      <c r="R36" s="167"/>
      <c r="S36" s="167" t="str">
        <f>CONCATENATE(FIXED(AV36, 0), " (", FIXED(AW36, 0), ")")</f>
        <v>45,996 (45,895)</v>
      </c>
      <c r="T36" s="167"/>
      <c r="U36" s="167" t="str">
        <f>CONCATENATE(FIXED(AX36, 0), " (", FIXED(AY36, 0), ")")</f>
        <v>54,563 (57,261)</v>
      </c>
      <c r="V36" s="167" t="str">
        <f>CONCATENATE(FIXED(AZ36, 0), " (", FIXED(BA36, 0), ")")</f>
        <v>68,169 (67,518)</v>
      </c>
      <c r="W36" s="167" t="str">
        <f>CONCATENATE(FIXED(BB36, 0), " (", FIXED(BC36, 0), ")")</f>
        <v>51,035 (52,741)</v>
      </c>
      <c r="X36" s="43"/>
      <c r="Y36" s="167" t="str">
        <f>CONCATENATE(FIXED(BD36, 0), " (", FIXED(BE36, 0), ")")</f>
        <v>47,544 (45,369)</v>
      </c>
      <c r="Z36" s="167" t="str">
        <f>CONCATENATE(FIXED(BF36, 0), " (", FIXED(BG36, 0), ")")</f>
        <v>42,975 (42,993)</v>
      </c>
      <c r="AA36" s="167" t="str">
        <f>CONCATENATE(FIXED(BH36, 0), " (", FIXED(BI36, 0), ")")</f>
        <v>61,714 (74,571)</v>
      </c>
      <c r="AC36" s="39" t="s">
        <v>45</v>
      </c>
      <c r="AD36" s="124">
        <f>+BL37</f>
        <v>48668.798868999998</v>
      </c>
      <c r="AE36" s="124">
        <f>+BL38</f>
        <v>47525.778248000002</v>
      </c>
      <c r="AF36" s="124">
        <f>+BN37</f>
        <v>38436.202721000001</v>
      </c>
      <c r="AG36" s="124">
        <f>+BN38</f>
        <v>34751.981788999998</v>
      </c>
      <c r="AH36" s="124">
        <f>+BP37</f>
        <v>39855.524557999997</v>
      </c>
      <c r="AI36" s="124">
        <f>+BP38</f>
        <v>29368.252688</v>
      </c>
      <c r="AJ36" s="124">
        <f>+BR37</f>
        <v>65941.551538999993</v>
      </c>
      <c r="AK36" s="124">
        <f>+BR38</f>
        <v>66458.452778999999</v>
      </c>
      <c r="AL36" s="124">
        <f>+BT37</f>
        <v>59482.018099000001</v>
      </c>
      <c r="AM36" s="124">
        <f>+BT38</f>
        <v>53811.328630999997</v>
      </c>
      <c r="AN36" s="124">
        <f>+BV37</f>
        <v>64310.086364000003</v>
      </c>
      <c r="AO36" s="124">
        <f>+BV38</f>
        <v>55296.862924000001</v>
      </c>
      <c r="AP36" s="124">
        <f>+BX37</f>
        <v>49503.171569999999</v>
      </c>
      <c r="AQ36" s="124">
        <f>+BX38</f>
        <v>48161.726673999998</v>
      </c>
      <c r="AR36" s="124">
        <f>+BZ37</f>
        <v>52950.929340000002</v>
      </c>
      <c r="AS36" s="124">
        <f>+BZ38</f>
        <v>43974.525729000001</v>
      </c>
      <c r="AT36" s="124">
        <f>+CB37</f>
        <v>55960.323855000002</v>
      </c>
      <c r="AU36" s="124">
        <f>+CB38</f>
        <v>61697.858048000002</v>
      </c>
      <c r="AV36" s="124">
        <f>+CD37</f>
        <v>45995.580847999998</v>
      </c>
      <c r="AW36" s="124">
        <f>+CD38</f>
        <v>45894.927685000002</v>
      </c>
      <c r="AX36" s="124">
        <f>+CF37</f>
        <v>54563.288912999997</v>
      </c>
      <c r="AY36" s="124">
        <f>+CF38</f>
        <v>57261.046423</v>
      </c>
      <c r="AZ36" s="124">
        <f>+CH37</f>
        <v>68169.162007000006</v>
      </c>
      <c r="BA36" s="124">
        <f>+CH38</f>
        <v>67517.893697000007</v>
      </c>
      <c r="BB36" s="124">
        <f>+CJ37</f>
        <v>51035.254076999998</v>
      </c>
      <c r="BC36" s="124">
        <f>+CJ38</f>
        <v>52740.752658999998</v>
      </c>
      <c r="BD36" s="124">
        <f>+CL37</f>
        <v>47544.170889000001</v>
      </c>
      <c r="BE36" s="124">
        <f>+CL38</f>
        <v>45368.601522999998</v>
      </c>
      <c r="BF36" s="124">
        <f>+CN37</f>
        <v>42974.819417999999</v>
      </c>
      <c r="BG36" s="124">
        <f>+CN38</f>
        <v>42992.679693999999</v>
      </c>
      <c r="BH36" s="124">
        <f>+CP37</f>
        <v>61713.773806999998</v>
      </c>
      <c r="BI36" s="124">
        <f>+CP38</f>
        <v>74571.490781999993</v>
      </c>
      <c r="BK36" s="5" t="s">
        <v>230</v>
      </c>
      <c r="BL36" s="5">
        <v>3148</v>
      </c>
      <c r="BN36" s="5">
        <v>60</v>
      </c>
      <c r="BP36" s="5">
        <v>205</v>
      </c>
      <c r="BR36" s="5">
        <v>13</v>
      </c>
      <c r="BT36" s="5">
        <v>629</v>
      </c>
      <c r="BV36" s="5">
        <v>518</v>
      </c>
      <c r="BX36" s="5">
        <v>639</v>
      </c>
      <c r="BZ36" s="5">
        <v>118</v>
      </c>
      <c r="CB36" s="5">
        <v>33</v>
      </c>
      <c r="CD36" s="5">
        <v>301</v>
      </c>
      <c r="CF36" s="5">
        <v>101</v>
      </c>
      <c r="CH36" s="5">
        <v>101</v>
      </c>
      <c r="CJ36" s="5">
        <v>76</v>
      </c>
      <c r="CL36" s="5">
        <v>491</v>
      </c>
      <c r="CN36" s="5">
        <v>57</v>
      </c>
      <c r="CP36" s="5">
        <v>75</v>
      </c>
    </row>
    <row r="37" spans="1:255" x14ac:dyDescent="0.25">
      <c r="A37" s="41"/>
      <c r="B37" s="5" t="s">
        <v>46</v>
      </c>
      <c r="C37" s="36"/>
      <c r="D37" s="36"/>
      <c r="E37" s="41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3"/>
      <c r="Y37" s="143"/>
      <c r="Z37" s="143"/>
      <c r="AA37" s="143"/>
      <c r="AB37" s="3"/>
      <c r="AC37" s="5" t="s">
        <v>46</v>
      </c>
      <c r="AD37" s="124"/>
      <c r="AE37" s="166"/>
      <c r="AF37" s="124"/>
      <c r="AG37" s="166"/>
      <c r="AH37" s="124"/>
      <c r="AI37" s="166"/>
      <c r="AJ37" s="124"/>
      <c r="AK37" s="166"/>
      <c r="AL37" s="124"/>
      <c r="AM37" s="166"/>
      <c r="AN37" s="124"/>
      <c r="AO37" s="166"/>
      <c r="AP37" s="124"/>
      <c r="AQ37" s="166"/>
      <c r="AR37" s="124"/>
      <c r="AS37" s="166"/>
      <c r="AT37" s="124"/>
      <c r="AU37" s="166"/>
      <c r="AV37" s="124"/>
      <c r="AW37" s="166"/>
      <c r="AX37" s="124"/>
      <c r="AY37" s="166"/>
      <c r="AZ37" s="124"/>
      <c r="BA37" s="166"/>
      <c r="BB37" s="124"/>
      <c r="BC37" s="166"/>
      <c r="BD37" s="124"/>
      <c r="BE37" s="166"/>
      <c r="BF37" s="124"/>
      <c r="BG37" s="166"/>
      <c r="BH37" s="124"/>
      <c r="BI37" s="166"/>
      <c r="BJ37" s="5"/>
      <c r="BK37" s="5" t="s">
        <v>231</v>
      </c>
      <c r="BL37" s="5">
        <v>48668.798868999998</v>
      </c>
      <c r="BM37" s="5"/>
      <c r="BN37" s="5">
        <v>38436.202721000001</v>
      </c>
      <c r="BO37" s="5"/>
      <c r="BP37" s="5">
        <v>39855.524557999997</v>
      </c>
      <c r="BQ37" s="5"/>
      <c r="BR37" s="5">
        <v>65941.551538999993</v>
      </c>
      <c r="BS37" s="5"/>
      <c r="BT37" s="5">
        <v>59482.018099000001</v>
      </c>
      <c r="BU37" s="5"/>
      <c r="BV37" s="5">
        <v>64310.086364000003</v>
      </c>
      <c r="BW37" s="5"/>
      <c r="BX37" s="5">
        <v>49503.171569999999</v>
      </c>
      <c r="BY37" s="5"/>
      <c r="BZ37" s="5">
        <v>52950.929340000002</v>
      </c>
      <c r="CA37" s="5"/>
      <c r="CB37" s="5">
        <v>55960.323855000002</v>
      </c>
      <c r="CC37" s="5"/>
      <c r="CD37" s="5">
        <v>45995.580847999998</v>
      </c>
      <c r="CE37" s="5"/>
      <c r="CF37" s="5">
        <v>54563.288912999997</v>
      </c>
      <c r="CG37" s="5"/>
      <c r="CH37" s="5">
        <v>68169.162007000006</v>
      </c>
      <c r="CI37" s="5"/>
      <c r="CJ37" s="5">
        <v>51035.254076999998</v>
      </c>
      <c r="CK37" s="5"/>
      <c r="CL37" s="5">
        <v>47544.170889000001</v>
      </c>
      <c r="CM37" s="5"/>
      <c r="CN37" s="5">
        <v>42974.819417999999</v>
      </c>
      <c r="CO37" s="5"/>
      <c r="CP37" s="5">
        <v>61713.773806999998</v>
      </c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</row>
    <row r="38" spans="1:255" x14ac:dyDescent="0.25">
      <c r="A38" s="41"/>
      <c r="B38" s="5"/>
      <c r="C38" s="36" t="s">
        <v>47</v>
      </c>
      <c r="D38" s="36"/>
      <c r="E38" s="41"/>
      <c r="F38" s="143" t="str">
        <f>FIXED(AD38, 1)</f>
        <v>0.5</v>
      </c>
      <c r="G38" s="143"/>
      <c r="H38" s="143" t="str">
        <f>FIXED(AF38, 1)</f>
        <v>0.1</v>
      </c>
      <c r="I38" s="143" t="str">
        <f>FIXED(AH38, 1)</f>
        <v>0.1</v>
      </c>
      <c r="J38" s="143" t="str">
        <f>FIXED(AJ38, 1)</f>
        <v>1.1</v>
      </c>
      <c r="K38" s="143"/>
      <c r="L38" s="143" t="str">
        <f>FIXED(AL38, 1)</f>
        <v>0.6</v>
      </c>
      <c r="M38" s="143" t="str">
        <f>FIXED(AN38, 1)</f>
        <v>0.5</v>
      </c>
      <c r="N38" s="143"/>
      <c r="O38" s="143" t="str">
        <f>FIXED(AP38, 1)</f>
        <v>1.3</v>
      </c>
      <c r="P38" s="143" t="str">
        <f>FIXED(AR38, 1)</f>
        <v>0.7</v>
      </c>
      <c r="Q38" s="143" t="str">
        <f>FIXED(AT38, 1)</f>
        <v>1.6</v>
      </c>
      <c r="R38" s="143"/>
      <c r="S38" s="143" t="str">
        <f>FIXED(AV38, 1)</f>
        <v>0.4</v>
      </c>
      <c r="T38" s="143"/>
      <c r="U38" s="143" t="str">
        <f>FIXED(AX38, 1)</f>
        <v>0.8</v>
      </c>
      <c r="V38" s="143" t="str">
        <f>FIXED(AZ38, 1)</f>
        <v>0.9</v>
      </c>
      <c r="W38" s="143" t="str">
        <f>FIXED(BB38, 1)</f>
        <v>0.7</v>
      </c>
      <c r="X38" s="3"/>
      <c r="Y38" s="143" t="str">
        <f>FIXED(BD38, 1)</f>
        <v>0.6</v>
      </c>
      <c r="Z38" s="143" t="str">
        <f>FIXED(BF38, 1)</f>
        <v>0.3</v>
      </c>
      <c r="AA38" s="143" t="str">
        <f>FIXED(BH38, 1)</f>
        <v>0.7</v>
      </c>
      <c r="AB38" s="3"/>
      <c r="AC38" s="36" t="s">
        <v>47</v>
      </c>
      <c r="AD38" s="124">
        <f>+BL40/AD$6*100</f>
        <v>0.4895409915177163</v>
      </c>
      <c r="AE38" s="166"/>
      <c r="AF38" s="124">
        <f>+BN40/AF$6*100</f>
        <v>0.14564874377958489</v>
      </c>
      <c r="AG38" s="166"/>
      <c r="AH38" s="124">
        <f>+BP40/AH$6*100</f>
        <v>0.12360393766830001</v>
      </c>
      <c r="AI38" s="166"/>
      <c r="AJ38" s="124">
        <f>+BR40/AJ$6*100</f>
        <v>1.0825439783491204</v>
      </c>
      <c r="AK38" s="166"/>
      <c r="AL38" s="124">
        <f>+BT40/AL$6*100</f>
        <v>0.5555900428331989</v>
      </c>
      <c r="AM38" s="166"/>
      <c r="AN38" s="124">
        <f>+BV40/AN$6*100</f>
        <v>0.54714701911461661</v>
      </c>
      <c r="AO38" s="166"/>
      <c r="AP38" s="124">
        <f>+BX40/AP$6*100</f>
        <v>1.3052479971194526</v>
      </c>
      <c r="AQ38" s="166"/>
      <c r="AR38" s="124">
        <f>+BZ40/AR$6*100</f>
        <v>0.65212236186862704</v>
      </c>
      <c r="AS38" s="166"/>
      <c r="AT38" s="124">
        <f>+CB40/AT$6*100</f>
        <v>1.5587529976019185</v>
      </c>
      <c r="AU38" s="166"/>
      <c r="AV38" s="124">
        <f>+CD40/AV$6*100</f>
        <v>0.4366499642090193</v>
      </c>
      <c r="AW38" s="166"/>
      <c r="AX38" s="124">
        <f>+CF40/AX$6*100</f>
        <v>0.76682316118935834</v>
      </c>
      <c r="AY38" s="166"/>
      <c r="AZ38" s="124">
        <f>+CH40/AZ$6*100</f>
        <v>0.88563727377743551</v>
      </c>
      <c r="BA38" s="166"/>
      <c r="BB38" s="124">
        <f>+CJ40/BB$6*100</f>
        <v>0.73714839961202716</v>
      </c>
      <c r="BC38" s="166"/>
      <c r="BD38" s="124">
        <f>+CL40/BD$6*100</f>
        <v>0.57526912342655345</v>
      </c>
      <c r="BE38" s="166"/>
      <c r="BF38" s="124">
        <f>+CN40/BF$6*100</f>
        <v>0.26893769610040341</v>
      </c>
      <c r="BG38" s="166"/>
      <c r="BH38" s="124">
        <f>+CP40/BH$6*100</f>
        <v>0.743099787685775</v>
      </c>
      <c r="BI38" s="166"/>
      <c r="BJ38" s="5"/>
      <c r="BK38" s="5" t="s">
        <v>232</v>
      </c>
      <c r="BL38" s="5">
        <v>47525.778248000002</v>
      </c>
      <c r="BM38" s="5"/>
      <c r="BN38" s="5">
        <v>34751.981788999998</v>
      </c>
      <c r="BO38" s="5"/>
      <c r="BP38" s="5">
        <v>29368.252688</v>
      </c>
      <c r="BQ38" s="5"/>
      <c r="BR38" s="5">
        <v>66458.452778999999</v>
      </c>
      <c r="BS38" s="5"/>
      <c r="BT38" s="5">
        <v>53811.328630999997</v>
      </c>
      <c r="BU38" s="5"/>
      <c r="BV38" s="5">
        <v>55296.862924000001</v>
      </c>
      <c r="BW38" s="5"/>
      <c r="BX38" s="5">
        <v>48161.726673999998</v>
      </c>
      <c r="BY38" s="5"/>
      <c r="BZ38" s="5">
        <v>43974.525729000001</v>
      </c>
      <c r="CA38" s="5"/>
      <c r="CB38" s="5">
        <v>61697.858048000002</v>
      </c>
      <c r="CC38" s="5"/>
      <c r="CD38" s="5">
        <v>45894.927685000002</v>
      </c>
      <c r="CE38" s="5"/>
      <c r="CF38" s="5">
        <v>57261.046423</v>
      </c>
      <c r="CG38" s="5"/>
      <c r="CH38" s="5">
        <v>67517.893697000007</v>
      </c>
      <c r="CI38" s="5"/>
      <c r="CJ38" s="5">
        <v>52740.752658999998</v>
      </c>
      <c r="CK38" s="5"/>
      <c r="CL38" s="5">
        <v>45368.601522999998</v>
      </c>
      <c r="CM38" s="5"/>
      <c r="CN38" s="5">
        <v>42992.679693999999</v>
      </c>
      <c r="CO38" s="5"/>
      <c r="CP38" s="5">
        <v>74571.490781999993</v>
      </c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</row>
    <row r="39" spans="1:255" x14ac:dyDescent="0.25">
      <c r="A39" s="41"/>
      <c r="B39" s="5"/>
      <c r="C39" s="36" t="s">
        <v>48</v>
      </c>
      <c r="D39" s="36"/>
      <c r="E39" s="41"/>
      <c r="F39" s="143" t="str">
        <f>FIXED(AD39, 1)</f>
        <v>4.4</v>
      </c>
      <c r="G39" s="143"/>
      <c r="H39" s="143" t="str">
        <f>FIXED(AF39, 1)</f>
        <v>1.8</v>
      </c>
      <c r="I39" s="143" t="str">
        <f>FIXED(AH39, 1)</f>
        <v>1.4</v>
      </c>
      <c r="J39" s="143" t="str">
        <f>FIXED(AJ39, 1)</f>
        <v>5.1</v>
      </c>
      <c r="K39" s="143"/>
      <c r="L39" s="143" t="str">
        <f>FIXED(AL39, 1)</f>
        <v>2.6</v>
      </c>
      <c r="M39" s="143" t="str">
        <f>FIXED(AN39, 1)</f>
        <v>2.6</v>
      </c>
      <c r="N39" s="143"/>
      <c r="O39" s="143" t="str">
        <f>FIXED(AP39, 1)</f>
        <v>16.2</v>
      </c>
      <c r="P39" s="143" t="str">
        <f>FIXED(AR39, 1)</f>
        <v>13.2</v>
      </c>
      <c r="Q39" s="143" t="str">
        <f>FIXED(AT39, 1)</f>
        <v>20.9</v>
      </c>
      <c r="R39" s="143"/>
      <c r="S39" s="143" t="str">
        <f>FIXED(AV39, 1)</f>
        <v>3.4</v>
      </c>
      <c r="T39" s="143"/>
      <c r="U39" s="143" t="str">
        <f>FIXED(AX39, 1)</f>
        <v>3.2</v>
      </c>
      <c r="V39" s="143" t="str">
        <f>FIXED(AZ39, 1)</f>
        <v>4.6</v>
      </c>
      <c r="W39" s="143" t="str">
        <f>FIXED(BB39, 1)</f>
        <v>2.7</v>
      </c>
      <c r="X39" s="3"/>
      <c r="Y39" s="143" t="str">
        <f>FIXED(BD39, 1)</f>
        <v>3.0</v>
      </c>
      <c r="Z39" s="143" t="str">
        <f>FIXED(BF39, 1)</f>
        <v>2.0</v>
      </c>
      <c r="AA39" s="143" t="str">
        <f>FIXED(BH39, 1)</f>
        <v>4.5</v>
      </c>
      <c r="AB39" s="3"/>
      <c r="AC39" s="36" t="s">
        <v>48</v>
      </c>
      <c r="AD39" s="124">
        <f>+BL41/AD$6*100</f>
        <v>4.3947324461272901</v>
      </c>
      <c r="AE39" s="166"/>
      <c r="AF39" s="124">
        <f>+BN41/AF$6*100</f>
        <v>1.7599223206699841</v>
      </c>
      <c r="AG39" s="166"/>
      <c r="AH39" s="124">
        <f>+BP41/AH$6*100</f>
        <v>1.4494033167056608</v>
      </c>
      <c r="AI39" s="166"/>
      <c r="AJ39" s="124">
        <f>+BR41/AJ$6*100</f>
        <v>5.1420838971583223</v>
      </c>
      <c r="AK39" s="166"/>
      <c r="AL39" s="124">
        <f>+BT41/AL$6*100</f>
        <v>2.5730957849649263</v>
      </c>
      <c r="AM39" s="166"/>
      <c r="AN39" s="124">
        <f>+BV41/AN$6*100</f>
        <v>2.6113835003197612</v>
      </c>
      <c r="AO39" s="166"/>
      <c r="AP39" s="124">
        <f>+BX41/AP$6*100</f>
        <v>16.162570888468807</v>
      </c>
      <c r="AQ39" s="166"/>
      <c r="AR39" s="124">
        <f>+BZ41/AR$6*100</f>
        <v>13.208442020393646</v>
      </c>
      <c r="AS39" s="166"/>
      <c r="AT39" s="124">
        <f>+CB41/AT$6*100</f>
        <v>20.863309352517987</v>
      </c>
      <c r="AU39" s="166"/>
      <c r="AV39" s="124">
        <f>+CD41/AV$6*100</f>
        <v>3.3786685755189692</v>
      </c>
      <c r="AW39" s="166"/>
      <c r="AX39" s="124">
        <f>+CF41/AX$6*100</f>
        <v>3.1611893583724573</v>
      </c>
      <c r="AY39" s="166"/>
      <c r="AZ39" s="124">
        <f>+CH41/AZ$6*100</f>
        <v>4.5822102425876015</v>
      </c>
      <c r="BA39" s="166"/>
      <c r="BB39" s="124">
        <f>+CJ41/BB$6*100</f>
        <v>2.7158098933074686</v>
      </c>
      <c r="BC39" s="166"/>
      <c r="BD39" s="124">
        <f>+CL41/BD$6*100</f>
        <v>3.0358261662015154</v>
      </c>
      <c r="BE39" s="166"/>
      <c r="BF39" s="124">
        <f>+CN41/BF$6*100</f>
        <v>2.0170327207530256</v>
      </c>
      <c r="BG39" s="166"/>
      <c r="BH39" s="124">
        <f>+CP41/BH$6*100</f>
        <v>4.511677282377919</v>
      </c>
      <c r="BI39" s="166"/>
      <c r="BJ39" s="5"/>
      <c r="BK39" s="5" t="s">
        <v>233</v>
      </c>
      <c r="BL39" s="5">
        <v>215508</v>
      </c>
      <c r="BM39" s="5"/>
      <c r="BN39" s="5">
        <v>16478</v>
      </c>
      <c r="BO39" s="5"/>
      <c r="BP39" s="5">
        <v>67959</v>
      </c>
      <c r="BQ39" s="5"/>
      <c r="BR39" s="5">
        <v>739</v>
      </c>
      <c r="BS39" s="5"/>
      <c r="BT39" s="5">
        <v>32218</v>
      </c>
      <c r="BU39" s="5"/>
      <c r="BV39" s="5">
        <v>28146</v>
      </c>
      <c r="BW39" s="5"/>
      <c r="BX39" s="5">
        <v>22218</v>
      </c>
      <c r="BY39" s="5"/>
      <c r="BZ39" s="5">
        <v>8434</v>
      </c>
      <c r="CA39" s="5"/>
      <c r="CB39" s="5">
        <v>834</v>
      </c>
      <c r="CC39" s="5"/>
      <c r="CD39" s="5">
        <v>13970</v>
      </c>
      <c r="CE39" s="5"/>
      <c r="CF39" s="5">
        <v>6390</v>
      </c>
      <c r="CG39" s="5"/>
      <c r="CH39" s="5">
        <v>2597</v>
      </c>
      <c r="CI39" s="5"/>
      <c r="CJ39" s="5">
        <v>5155</v>
      </c>
      <c r="CK39" s="5"/>
      <c r="CL39" s="5">
        <v>17557</v>
      </c>
      <c r="CM39" s="5"/>
      <c r="CN39" s="5">
        <v>4462</v>
      </c>
      <c r="CO39" s="5"/>
      <c r="CP39" s="5">
        <v>1884</v>
      </c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</row>
    <row r="40" spans="1:255" x14ac:dyDescent="0.25">
      <c r="A40" s="41"/>
      <c r="B40" s="5"/>
      <c r="C40" s="36" t="s">
        <v>49</v>
      </c>
      <c r="D40" s="36"/>
      <c r="E40" s="41"/>
      <c r="F40" s="143" t="str">
        <f>FIXED(AD40, 1)</f>
        <v>2.5</v>
      </c>
      <c r="G40" s="143"/>
      <c r="H40" s="143" t="str">
        <f>FIXED(AF40, 1)</f>
        <v>1.1</v>
      </c>
      <c r="I40" s="143" t="str">
        <f>FIXED(AH40, 1)</f>
        <v>1.1</v>
      </c>
      <c r="J40" s="143" t="str">
        <f>FIXED(AJ40, 1)</f>
        <v>3.5</v>
      </c>
      <c r="K40" s="143"/>
      <c r="L40" s="143" t="str">
        <f>FIXED(AL40, 1)</f>
        <v>2.8</v>
      </c>
      <c r="M40" s="143" t="str">
        <f>FIXED(AN40, 1)</f>
        <v>2.9</v>
      </c>
      <c r="N40" s="143"/>
      <c r="O40" s="143" t="str">
        <f>FIXED(AP40, 1)</f>
        <v>4.5</v>
      </c>
      <c r="P40" s="143" t="str">
        <f>FIXED(AR40, 1)</f>
        <v>3.3</v>
      </c>
      <c r="Q40" s="143" t="str">
        <f>FIXED(AT40, 1)</f>
        <v>5.6</v>
      </c>
      <c r="R40" s="143"/>
      <c r="S40" s="143" t="str">
        <f>FIXED(AV40, 1)</f>
        <v>3.0</v>
      </c>
      <c r="T40" s="143"/>
      <c r="U40" s="143" t="str">
        <f>FIXED(AX40, 1)</f>
        <v>3.3</v>
      </c>
      <c r="V40" s="143" t="str">
        <f>FIXED(AZ40, 1)</f>
        <v>4.9</v>
      </c>
      <c r="W40" s="143" t="str">
        <f>FIXED(BB40, 1)</f>
        <v>2.9</v>
      </c>
      <c r="X40" s="3"/>
      <c r="Y40" s="143" t="str">
        <f>FIXED(BD40, 1)</f>
        <v>3.6</v>
      </c>
      <c r="Z40" s="143" t="str">
        <f>FIXED(BF40, 1)</f>
        <v>2.2</v>
      </c>
      <c r="AA40" s="143" t="str">
        <f>FIXED(BH40, 1)</f>
        <v>4.6</v>
      </c>
      <c r="AB40" s="3"/>
      <c r="AC40" s="36" t="s">
        <v>49</v>
      </c>
      <c r="AD40" s="124">
        <f>+BL42/AD$6*100</f>
        <v>2.4750821315217997</v>
      </c>
      <c r="AE40" s="166"/>
      <c r="AF40" s="124">
        <f>+BN42/AF$6*100</f>
        <v>1.1409151596067484</v>
      </c>
      <c r="AG40" s="166"/>
      <c r="AH40" s="124">
        <f>+BP42/AH$6*100</f>
        <v>1.102135110875675</v>
      </c>
      <c r="AI40" s="166"/>
      <c r="AJ40" s="124">
        <f>+BR42/AJ$6*100</f>
        <v>3.5182679296346415</v>
      </c>
      <c r="AK40" s="166"/>
      <c r="AL40" s="124">
        <f>+BT42/AL$6*100</f>
        <v>2.802781054069154</v>
      </c>
      <c r="AM40" s="166"/>
      <c r="AN40" s="124">
        <f>+BV42/AN$6*100</f>
        <v>2.8991686207631635</v>
      </c>
      <c r="AO40" s="166"/>
      <c r="AP40" s="124">
        <f>+BX42/AP$6*100</f>
        <v>4.509856872805833</v>
      </c>
      <c r="AQ40" s="166"/>
      <c r="AR40" s="124">
        <f>+BZ42/AR$6*100</f>
        <v>3.308038890206308</v>
      </c>
      <c r="AS40" s="166"/>
      <c r="AT40" s="124">
        <f>+CB42/AT$6*100</f>
        <v>5.6354916067146279</v>
      </c>
      <c r="AU40" s="166"/>
      <c r="AV40" s="124">
        <f>+CD42/AV$6*100</f>
        <v>3.0064423765211163</v>
      </c>
      <c r="AW40" s="166"/>
      <c r="AX40" s="124">
        <f>+CF42/AX$6*100</f>
        <v>3.286384976525822</v>
      </c>
      <c r="AY40" s="166"/>
      <c r="AZ40" s="124">
        <f>+CH42/AZ$6*100</f>
        <v>4.8902579899884477</v>
      </c>
      <c r="BA40" s="166"/>
      <c r="BB40" s="124">
        <f>+CJ42/BB$6*100</f>
        <v>2.8516003879728422</v>
      </c>
      <c r="BC40" s="166"/>
      <c r="BD40" s="124">
        <f>+CL42/BD$6*100</f>
        <v>3.5712251523608818</v>
      </c>
      <c r="BE40" s="166"/>
      <c r="BF40" s="124">
        <f>+CN42/BF$6*100</f>
        <v>2.1963245181532942</v>
      </c>
      <c r="BG40" s="166"/>
      <c r="BH40" s="124">
        <f>+CP42/BH$6*100</f>
        <v>4.6178343949044587</v>
      </c>
      <c r="BI40" s="166"/>
      <c r="BJ40" s="5"/>
      <c r="BK40" s="5" t="s">
        <v>234</v>
      </c>
      <c r="BL40" s="5">
        <v>1055</v>
      </c>
      <c r="BM40" s="5"/>
      <c r="BN40" s="5">
        <v>24</v>
      </c>
      <c r="BO40" s="5"/>
      <c r="BP40" s="5">
        <v>84</v>
      </c>
      <c r="BQ40" s="5"/>
      <c r="BR40" s="5">
        <v>8</v>
      </c>
      <c r="BS40" s="5"/>
      <c r="BT40" s="5">
        <v>179</v>
      </c>
      <c r="BU40" s="5"/>
      <c r="BV40" s="5">
        <v>154</v>
      </c>
      <c r="BW40" s="5"/>
      <c r="BX40" s="5">
        <v>290</v>
      </c>
      <c r="BY40" s="5"/>
      <c r="BZ40" s="5">
        <v>55</v>
      </c>
      <c r="CA40" s="5"/>
      <c r="CB40" s="5">
        <v>13</v>
      </c>
      <c r="CC40" s="5"/>
      <c r="CD40" s="5">
        <v>61</v>
      </c>
      <c r="CE40" s="5"/>
      <c r="CF40" s="5">
        <v>49</v>
      </c>
      <c r="CG40" s="5"/>
      <c r="CH40" s="5">
        <v>23</v>
      </c>
      <c r="CI40" s="5"/>
      <c r="CJ40" s="5">
        <v>38</v>
      </c>
      <c r="CK40" s="5"/>
      <c r="CL40" s="5">
        <v>101</v>
      </c>
      <c r="CM40" s="5"/>
      <c r="CN40" s="5">
        <v>12</v>
      </c>
      <c r="CO40" s="5"/>
      <c r="CP40" s="5">
        <v>14</v>
      </c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</row>
    <row r="41" spans="1:255" x14ac:dyDescent="0.25">
      <c r="A41" s="43"/>
      <c r="B41" s="30"/>
      <c r="C41" s="39" t="s">
        <v>50</v>
      </c>
      <c r="D41" s="39"/>
      <c r="E41" s="43"/>
      <c r="F41" s="167" t="str">
        <f>FIXED(AD41, 1)</f>
        <v>0.8</v>
      </c>
      <c r="G41" s="167"/>
      <c r="H41" s="167" t="str">
        <f>FIXED(AF41, 1)</f>
        <v>0.2</v>
      </c>
      <c r="I41" s="167" t="str">
        <f>FIXED(AH41, 1)</f>
        <v>0.2</v>
      </c>
      <c r="J41" s="167" t="str">
        <f>FIXED(AJ41, 1)</f>
        <v>2.3</v>
      </c>
      <c r="K41" s="167"/>
      <c r="L41" s="167" t="str">
        <f>FIXED(AL41, 1)</f>
        <v>0.6</v>
      </c>
      <c r="M41" s="167" t="str">
        <f>FIXED(AN41, 1)</f>
        <v>0.5</v>
      </c>
      <c r="N41" s="167"/>
      <c r="O41" s="167" t="str">
        <f>FIXED(AP41, 1)</f>
        <v>2.2</v>
      </c>
      <c r="P41" s="167" t="str">
        <f>FIXED(AR41, 1)</f>
        <v>0.9</v>
      </c>
      <c r="Q41" s="167" t="str">
        <f>FIXED(AT41, 1)</f>
        <v>3.1</v>
      </c>
      <c r="R41" s="167"/>
      <c r="S41" s="167" t="str">
        <f>FIXED(AV41, 1)</f>
        <v>1.0</v>
      </c>
      <c r="T41" s="167"/>
      <c r="U41" s="167" t="str">
        <f>FIXED(AX41, 1)</f>
        <v>0.9</v>
      </c>
      <c r="V41" s="167" t="str">
        <f>FIXED(AZ41, 1)</f>
        <v>1.4</v>
      </c>
      <c r="W41" s="167" t="str">
        <f>FIXED(BB41, 1)</f>
        <v>0.8</v>
      </c>
      <c r="X41" s="30"/>
      <c r="Y41" s="167" t="str">
        <f>FIXED(BD41, 1)</f>
        <v>0.8</v>
      </c>
      <c r="Z41" s="167" t="str">
        <f>FIXED(BF41, 1)</f>
        <v>0.5</v>
      </c>
      <c r="AA41" s="167" t="str">
        <f>FIXED(BH41, 1)</f>
        <v>1.2</v>
      </c>
      <c r="AB41" s="3"/>
      <c r="AC41" s="39" t="s">
        <v>50</v>
      </c>
      <c r="AD41" s="124">
        <f>+BL43/AD$6*100</f>
        <v>0.76331273084989881</v>
      </c>
      <c r="AE41" s="179"/>
      <c r="AF41" s="124">
        <f>+BN43/AF$6*100</f>
        <v>0.24274790629930817</v>
      </c>
      <c r="AG41" s="179"/>
      <c r="AH41" s="124">
        <f>+BP43/AH$6*100</f>
        <v>0.23837902264600713</v>
      </c>
      <c r="AI41" s="179"/>
      <c r="AJ41" s="124">
        <f>+BR43/AJ$6*100</f>
        <v>2.3004059539918806</v>
      </c>
      <c r="AK41" s="179"/>
      <c r="AL41" s="124">
        <f>+BT43/AL$6*100</f>
        <v>0.59594015767583342</v>
      </c>
      <c r="AM41" s="179"/>
      <c r="AN41" s="124">
        <f>+BV43/AN$6*100</f>
        <v>0.54004121367156965</v>
      </c>
      <c r="AO41" s="179"/>
      <c r="AP41" s="124">
        <f>+BX43/AP$6*100</f>
        <v>2.1649113331532988</v>
      </c>
      <c r="AQ41" s="179"/>
      <c r="AR41" s="124">
        <f>+BZ43/AR$6*100</f>
        <v>0.94854161726345754</v>
      </c>
      <c r="AS41" s="179"/>
      <c r="AT41" s="124">
        <f>+CB43/AT$6*100</f>
        <v>3.1175059952038371</v>
      </c>
      <c r="AU41" s="179"/>
      <c r="AV41" s="124">
        <f>+CD43/AV$6*100</f>
        <v>1.0164638511095205</v>
      </c>
      <c r="AW41" s="179"/>
      <c r="AX41" s="124">
        <f>+CF43/AX$6*100</f>
        <v>0.87636932707355242</v>
      </c>
      <c r="AY41" s="179"/>
      <c r="AZ41" s="124">
        <f>+CH43/AZ$6*100</f>
        <v>1.4247208317289179</v>
      </c>
      <c r="BA41" s="179"/>
      <c r="BB41" s="124">
        <f>+CJ43/BB$6*100</f>
        <v>0.75654704170708054</v>
      </c>
      <c r="BC41" s="179"/>
      <c r="BD41" s="124">
        <f>+CL43/BD$6*100</f>
        <v>0.75753260807655065</v>
      </c>
      <c r="BE41" s="179"/>
      <c r="BF41" s="124">
        <f>+CN43/BF$6*100</f>
        <v>0.47064096817570594</v>
      </c>
      <c r="BG41" s="179"/>
      <c r="BH41" s="124">
        <f>+CP43/BH$6*100</f>
        <v>1.167728237791932</v>
      </c>
      <c r="BI41" s="179"/>
      <c r="BJ41" s="5"/>
      <c r="BK41" s="5" t="s">
        <v>235</v>
      </c>
      <c r="BL41" s="5">
        <v>9471</v>
      </c>
      <c r="BM41" s="5"/>
      <c r="BN41" s="5">
        <v>290</v>
      </c>
      <c r="BO41" s="5"/>
      <c r="BP41" s="5">
        <v>985</v>
      </c>
      <c r="BQ41" s="5"/>
      <c r="BR41" s="5">
        <v>38</v>
      </c>
      <c r="BS41" s="5"/>
      <c r="BT41" s="5">
        <v>829</v>
      </c>
      <c r="BU41" s="5"/>
      <c r="BV41" s="5">
        <v>735</v>
      </c>
      <c r="BW41" s="5"/>
      <c r="BX41" s="5">
        <v>3591</v>
      </c>
      <c r="BY41" s="5"/>
      <c r="BZ41" s="5">
        <v>1114</v>
      </c>
      <c r="CA41" s="5"/>
      <c r="CB41" s="5">
        <v>174</v>
      </c>
      <c r="CC41" s="5"/>
      <c r="CD41" s="5">
        <v>472</v>
      </c>
      <c r="CE41" s="5"/>
      <c r="CF41" s="5">
        <v>202</v>
      </c>
      <c r="CG41" s="5"/>
      <c r="CH41" s="5">
        <v>119</v>
      </c>
      <c r="CI41" s="5"/>
      <c r="CJ41" s="5">
        <v>140</v>
      </c>
      <c r="CK41" s="5"/>
      <c r="CL41" s="5">
        <v>533</v>
      </c>
      <c r="CM41" s="5"/>
      <c r="CN41" s="5">
        <v>90</v>
      </c>
      <c r="CO41" s="5"/>
      <c r="CP41" s="5">
        <v>85</v>
      </c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</row>
    <row r="42" spans="1:255" x14ac:dyDescent="0.25">
      <c r="A42" s="3" t="s">
        <v>637</v>
      </c>
      <c r="AC42" s="180"/>
      <c r="AD42" s="51"/>
      <c r="AE42" s="5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 t="s">
        <v>236</v>
      </c>
      <c r="BL42" s="42">
        <v>5334</v>
      </c>
      <c r="BM42" s="42"/>
      <c r="BN42" s="42">
        <v>188</v>
      </c>
      <c r="BO42" s="42"/>
      <c r="BP42" s="42">
        <v>749</v>
      </c>
      <c r="BQ42" s="42"/>
      <c r="BR42" s="42">
        <v>26</v>
      </c>
      <c r="BS42" s="42"/>
      <c r="BT42" s="42">
        <v>903</v>
      </c>
      <c r="BU42" s="42"/>
      <c r="BV42" s="42">
        <v>816</v>
      </c>
      <c r="BW42" s="42"/>
      <c r="BX42" s="42">
        <v>1002</v>
      </c>
      <c r="BY42" s="42"/>
      <c r="BZ42" s="42">
        <v>279</v>
      </c>
      <c r="CA42" s="42"/>
      <c r="CB42" s="42">
        <v>47</v>
      </c>
      <c r="CC42" s="42"/>
      <c r="CD42" s="42">
        <v>420</v>
      </c>
      <c r="CE42" s="42"/>
      <c r="CF42" s="42">
        <v>210</v>
      </c>
      <c r="CG42" s="42"/>
      <c r="CH42" s="42">
        <v>127</v>
      </c>
      <c r="CI42" s="42"/>
      <c r="CJ42" s="42">
        <v>147</v>
      </c>
      <c r="CK42" s="42"/>
      <c r="CL42" s="42">
        <v>627</v>
      </c>
      <c r="CM42" s="42"/>
      <c r="CN42" s="42">
        <v>98</v>
      </c>
      <c r="CO42" s="42"/>
      <c r="CP42" s="42">
        <v>87</v>
      </c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42"/>
      <c r="EZ42" s="42"/>
      <c r="FA42" s="42"/>
      <c r="FB42" s="42"/>
      <c r="FC42" s="42"/>
      <c r="FD42" s="42"/>
      <c r="FE42" s="42"/>
      <c r="FF42" s="42"/>
      <c r="FG42" s="42"/>
      <c r="FH42" s="42"/>
      <c r="FI42" s="42"/>
      <c r="FJ42" s="42"/>
      <c r="FK42" s="42"/>
      <c r="FL42" s="42"/>
      <c r="FM42" s="42"/>
      <c r="FN42" s="42"/>
      <c r="FO42" s="42"/>
      <c r="FP42" s="42"/>
      <c r="FQ42" s="42"/>
      <c r="FR42" s="42"/>
      <c r="FS42" s="42"/>
      <c r="FT42" s="42"/>
      <c r="FU42" s="42"/>
      <c r="FV42" s="42"/>
      <c r="FW42" s="42"/>
      <c r="FX42" s="42"/>
      <c r="FY42" s="42"/>
      <c r="FZ42" s="42"/>
      <c r="GA42" s="42"/>
      <c r="GB42" s="42"/>
      <c r="GC42" s="42"/>
      <c r="GD42" s="42"/>
      <c r="GE42" s="42"/>
      <c r="GF42" s="42"/>
      <c r="GG42" s="42"/>
      <c r="GH42" s="42"/>
      <c r="GI42" s="42"/>
      <c r="GJ42" s="42"/>
      <c r="GK42" s="42"/>
      <c r="GL42" s="42"/>
      <c r="GM42" s="42"/>
      <c r="GN42" s="42"/>
      <c r="GO42" s="42"/>
      <c r="GP42" s="42"/>
      <c r="GQ42" s="42"/>
      <c r="GR42" s="42"/>
      <c r="GS42" s="42"/>
      <c r="GT42" s="42"/>
      <c r="GU42" s="42"/>
      <c r="GV42" s="42"/>
      <c r="GW42" s="42"/>
      <c r="GX42" s="42"/>
      <c r="GY42" s="42"/>
      <c r="GZ42" s="42"/>
      <c r="HA42" s="42"/>
      <c r="HB42" s="42"/>
      <c r="HC42" s="42"/>
      <c r="HD42" s="42"/>
      <c r="HE42" s="42"/>
      <c r="HF42" s="42"/>
      <c r="HG42" s="42"/>
      <c r="HH42" s="42"/>
      <c r="HI42" s="42"/>
      <c r="HJ42" s="42"/>
      <c r="HK42" s="42"/>
      <c r="HL42" s="42"/>
      <c r="HM42" s="42"/>
      <c r="HN42" s="42"/>
      <c r="HO42" s="42"/>
      <c r="HP42" s="42"/>
      <c r="HQ42" s="42"/>
      <c r="HR42" s="42"/>
      <c r="HS42" s="42"/>
      <c r="HT42" s="42"/>
      <c r="HU42" s="42"/>
      <c r="HV42" s="42"/>
      <c r="HW42" s="42"/>
      <c r="HX42" s="42"/>
      <c r="HY42" s="42"/>
      <c r="HZ42" s="42"/>
      <c r="IA42" s="42"/>
      <c r="IB42" s="42"/>
      <c r="IC42" s="42"/>
      <c r="ID42" s="42"/>
      <c r="IE42" s="42"/>
      <c r="IF42" s="42"/>
      <c r="IG42" s="42"/>
      <c r="IH42" s="42"/>
      <c r="II42" s="42"/>
      <c r="IJ42" s="42"/>
      <c r="IK42" s="42"/>
      <c r="IL42" s="42"/>
      <c r="IM42" s="42"/>
      <c r="IN42" s="42"/>
      <c r="IO42" s="42"/>
      <c r="IP42" s="42"/>
      <c r="IQ42" s="42"/>
      <c r="IR42" s="42"/>
      <c r="IS42" s="42"/>
      <c r="IT42" s="42"/>
      <c r="IU42" s="42"/>
    </row>
    <row r="43" spans="1:255" x14ac:dyDescent="0.25">
      <c r="A43" s="75" t="s">
        <v>74</v>
      </c>
      <c r="AC43" s="53"/>
      <c r="AD43" s="51"/>
      <c r="AE43" s="52"/>
      <c r="BK43" s="3" t="s">
        <v>237</v>
      </c>
      <c r="BL43" s="3">
        <v>1645</v>
      </c>
      <c r="BN43" s="3">
        <v>40</v>
      </c>
      <c r="BP43" s="3">
        <v>162</v>
      </c>
      <c r="BR43" s="3">
        <v>17</v>
      </c>
      <c r="BT43" s="3">
        <v>192</v>
      </c>
      <c r="BV43" s="3">
        <v>152</v>
      </c>
      <c r="BX43" s="3">
        <v>481</v>
      </c>
      <c r="BZ43" s="3">
        <v>80</v>
      </c>
      <c r="CB43" s="3">
        <v>26</v>
      </c>
      <c r="CD43" s="3">
        <v>142</v>
      </c>
      <c r="CF43" s="3">
        <v>56</v>
      </c>
      <c r="CH43" s="3">
        <v>37</v>
      </c>
      <c r="CJ43" s="3">
        <v>39</v>
      </c>
      <c r="CL43" s="3">
        <v>133</v>
      </c>
      <c r="CN43" s="3">
        <v>21</v>
      </c>
      <c r="CP43" s="3">
        <v>22</v>
      </c>
    </row>
    <row r="44" spans="1:255" x14ac:dyDescent="0.25">
      <c r="A44" s="75" t="s">
        <v>75</v>
      </c>
      <c r="AC44" s="22"/>
      <c r="AD44" s="51"/>
      <c r="AE44" s="42"/>
    </row>
    <row r="45" spans="1:255" x14ac:dyDescent="0.25">
      <c r="AC45" s="53"/>
      <c r="AD45" s="42"/>
      <c r="AE45" s="51"/>
    </row>
    <row r="46" spans="1:255" x14ac:dyDescent="0.25">
      <c r="C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53"/>
      <c r="AD46" s="51"/>
      <c r="AE46" s="51"/>
    </row>
    <row r="47" spans="1:255" x14ac:dyDescent="0.25">
      <c r="C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53"/>
      <c r="AD47" s="51"/>
      <c r="AE47" s="51"/>
    </row>
    <row r="48" spans="1:255" x14ac:dyDescent="0.25">
      <c r="C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53"/>
      <c r="AD48" s="51"/>
    </row>
    <row r="49" spans="3:29" x14ac:dyDescent="0.25">
      <c r="C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53"/>
    </row>
    <row r="50" spans="3:29" x14ac:dyDescent="0.25">
      <c r="C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53"/>
    </row>
    <row r="51" spans="3:29" x14ac:dyDescent="0.25">
      <c r="C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53"/>
    </row>
    <row r="52" spans="3:29" x14ac:dyDescent="0.25">
      <c r="C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2"/>
    </row>
    <row r="53" spans="3:29" x14ac:dyDescent="0.25">
      <c r="C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22"/>
    </row>
    <row r="54" spans="3:29" x14ac:dyDescent="0.25">
      <c r="C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22"/>
    </row>
    <row r="55" spans="3:29" x14ac:dyDescent="0.25">
      <c r="C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22"/>
    </row>
    <row r="56" spans="3:29" x14ac:dyDescent="0.25">
      <c r="C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22"/>
    </row>
    <row r="57" spans="3:29" x14ac:dyDescent="0.25">
      <c r="C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22"/>
    </row>
    <row r="58" spans="3:29" x14ac:dyDescent="0.25">
      <c r="C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22"/>
    </row>
    <row r="59" spans="3:29" x14ac:dyDescent="0.25">
      <c r="C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22"/>
    </row>
    <row r="60" spans="3:29" x14ac:dyDescent="0.25">
      <c r="C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22"/>
    </row>
    <row r="61" spans="3:29" x14ac:dyDescent="0.25">
      <c r="C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22"/>
    </row>
    <row r="62" spans="3:29" x14ac:dyDescent="0.25">
      <c r="C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3:29" x14ac:dyDescent="0.25">
      <c r="C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3:29" x14ac:dyDescent="0.25">
      <c r="C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3:29" x14ac:dyDescent="0.25">
      <c r="C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3:29" x14ac:dyDescent="0.25">
      <c r="C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3:29" x14ac:dyDescent="0.25">
      <c r="C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3:29" x14ac:dyDescent="0.25">
      <c r="C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3:29" x14ac:dyDescent="0.25">
      <c r="C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3:29" x14ac:dyDescent="0.25">
      <c r="C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3:29" ht="12.75" customHeight="1" x14ac:dyDescent="0.25">
      <c r="AC71" s="22"/>
    </row>
    <row r="72" spans="3:29" ht="12.75" customHeight="1" x14ac:dyDescent="0.25">
      <c r="AC72" s="22"/>
    </row>
    <row r="73" spans="3:29" ht="12.75" customHeight="1" x14ac:dyDescent="0.25">
      <c r="AC73" s="22"/>
    </row>
    <row r="74" spans="3:29" ht="12.75" customHeight="1" x14ac:dyDescent="0.25">
      <c r="AC74" s="22"/>
    </row>
    <row r="75" spans="3:29" ht="12.75" customHeight="1" x14ac:dyDescent="0.25">
      <c r="AC75" s="22"/>
    </row>
    <row r="76" spans="3:29" ht="12.75" customHeight="1" x14ac:dyDescent="0.25">
      <c r="AC76" s="22"/>
    </row>
    <row r="77" spans="3:29" ht="12.75" customHeight="1" x14ac:dyDescent="0.25">
      <c r="AC77" s="22"/>
    </row>
    <row r="78" spans="3:29" ht="12.75" customHeight="1" x14ac:dyDescent="0.25">
      <c r="AC78" s="22"/>
    </row>
    <row r="79" spans="3:29" ht="12.75" customHeight="1" x14ac:dyDescent="0.25">
      <c r="AC79" s="22"/>
    </row>
    <row r="80" spans="3:29" ht="12.75" customHeight="1" x14ac:dyDescent="0.25">
      <c r="AC80" s="22"/>
    </row>
    <row r="81" spans="29:29" ht="12.75" customHeight="1" x14ac:dyDescent="0.25">
      <c r="AC81" s="22"/>
    </row>
    <row r="82" spans="29:29" ht="12.75" customHeight="1" x14ac:dyDescent="0.25">
      <c r="AC82" s="22"/>
    </row>
    <row r="83" spans="29:29" ht="12.75" customHeight="1" x14ac:dyDescent="0.25">
      <c r="AC83" s="22"/>
    </row>
    <row r="84" spans="29:29" ht="12.75" customHeight="1" x14ac:dyDescent="0.25">
      <c r="AC84" s="22"/>
    </row>
    <row r="85" spans="29:29" ht="12.75" customHeight="1" x14ac:dyDescent="0.25">
      <c r="AC85" s="22"/>
    </row>
    <row r="86" spans="29:29" ht="12.75" customHeight="1" x14ac:dyDescent="0.25">
      <c r="AC86" s="22"/>
    </row>
    <row r="87" spans="29:29" ht="12.75" customHeight="1" x14ac:dyDescent="0.25">
      <c r="AC87" s="22"/>
    </row>
    <row r="88" spans="29:29" ht="12.75" customHeight="1" x14ac:dyDescent="0.25">
      <c r="AC88" s="22"/>
    </row>
    <row r="89" spans="29:29" ht="12.75" customHeight="1" x14ac:dyDescent="0.25">
      <c r="AC89" s="22"/>
    </row>
    <row r="90" spans="29:29" ht="12.75" customHeight="1" x14ac:dyDescent="0.25">
      <c r="AC90" s="22"/>
    </row>
    <row r="91" spans="29:29" ht="12.75" customHeight="1" x14ac:dyDescent="0.25">
      <c r="AC91" s="22"/>
    </row>
    <row r="92" spans="29:29" ht="12.75" customHeight="1" x14ac:dyDescent="0.25">
      <c r="AC92" s="22"/>
    </row>
    <row r="93" spans="29:29" ht="12.75" customHeight="1" x14ac:dyDescent="0.25">
      <c r="AC93" s="22"/>
    </row>
    <row r="94" spans="29:29" ht="12.75" customHeight="1" x14ac:dyDescent="0.25">
      <c r="AC94" s="22"/>
    </row>
    <row r="95" spans="29:29" ht="12.75" customHeight="1" x14ac:dyDescent="0.25">
      <c r="AC95" s="22"/>
    </row>
    <row r="96" spans="29:29" ht="12.75" customHeight="1" x14ac:dyDescent="0.25">
      <c r="AC96" s="22"/>
    </row>
    <row r="97" spans="29:29" ht="12.75" customHeight="1" x14ac:dyDescent="0.25">
      <c r="AC97" s="22"/>
    </row>
    <row r="98" spans="29:29" ht="12.75" customHeight="1" x14ac:dyDescent="0.25">
      <c r="AC98" s="22"/>
    </row>
    <row r="99" spans="29:29" ht="12.75" customHeight="1" x14ac:dyDescent="0.25">
      <c r="AC99" s="22"/>
    </row>
  </sheetData>
  <mergeCells count="28">
    <mergeCell ref="BD5:BE5"/>
    <mergeCell ref="AD4:AE4"/>
    <mergeCell ref="AF4:AK4"/>
    <mergeCell ref="AL4:AO4"/>
    <mergeCell ref="AP4:AU4"/>
    <mergeCell ref="AV4:AW4"/>
    <mergeCell ref="BH5:BI5"/>
    <mergeCell ref="BD4:BI4"/>
    <mergeCell ref="AF5:AG5"/>
    <mergeCell ref="AH5:AI5"/>
    <mergeCell ref="AJ5:AK5"/>
    <mergeCell ref="AL5:AM5"/>
    <mergeCell ref="AN5:AO5"/>
    <mergeCell ref="AP5:AQ5"/>
    <mergeCell ref="AR5:AS5"/>
    <mergeCell ref="AT5:AU5"/>
    <mergeCell ref="BF5:BG5"/>
    <mergeCell ref="AV5:AW5"/>
    <mergeCell ref="AX4:BC4"/>
    <mergeCell ref="AX5:AY5"/>
    <mergeCell ref="AZ5:BA5"/>
    <mergeCell ref="BB5:BC5"/>
    <mergeCell ref="A2:AA3"/>
    <mergeCell ref="H4:J4"/>
    <mergeCell ref="L4:M4"/>
    <mergeCell ref="O4:Q4"/>
    <mergeCell ref="U4:W4"/>
    <mergeCell ref="Y4:AA4"/>
  </mergeCells>
  <pageMargins left="1" right="1" top="1" bottom="1" header="0.5" footer="0.5"/>
  <pageSetup scale="39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132"/>
  <sheetViews>
    <sheetView showGridLines="0" view="pageBreakPreview" zoomScaleNormal="100" zoomScaleSheetLayoutView="100" workbookViewId="0">
      <selection activeCell="E34" sqref="E34"/>
    </sheetView>
  </sheetViews>
  <sheetFormatPr defaultColWidth="19.140625" defaultRowHeight="12.75" customHeight="1" x14ac:dyDescent="0.2"/>
  <cols>
    <col min="1" max="2" width="2.85546875" style="3" customWidth="1"/>
    <col min="3" max="3" width="2.85546875" style="40" customWidth="1"/>
    <col min="4" max="4" width="2.85546875" style="3" customWidth="1"/>
    <col min="5" max="5" width="51.140625" style="3" customWidth="1"/>
    <col min="6" max="7" width="14.140625" style="50" customWidth="1"/>
    <col min="8" max="11" width="14.140625" style="54" customWidth="1"/>
    <col min="12" max="12" width="1.7109375" style="54" customWidth="1"/>
    <col min="13" max="16" width="14.140625" style="3" customWidth="1"/>
    <col min="17" max="17" width="11.42578125" style="3" hidden="1" customWidth="1"/>
    <col min="18" max="18" width="9.140625" style="3" hidden="1" customWidth="1"/>
    <col min="19" max="19" width="12.28515625" style="3" hidden="1" customWidth="1"/>
    <col min="20" max="20" width="15.28515625" style="3" hidden="1" customWidth="1"/>
    <col min="21" max="24" width="9.140625" style="3" hidden="1" customWidth="1"/>
    <col min="25" max="25" width="17.140625" style="3" hidden="1" customWidth="1"/>
    <col min="26" max="27" width="18.42578125" style="3" hidden="1" customWidth="1"/>
    <col min="28" max="28" width="20" style="3" hidden="1" customWidth="1"/>
    <col min="29" max="249" width="9.140625" style="3" customWidth="1"/>
    <col min="250" max="253" width="2.85546875" style="3" customWidth="1"/>
    <col min="254" max="254" width="51.140625" style="3" customWidth="1"/>
    <col min="255" max="16384" width="19.140625" style="3"/>
  </cols>
  <sheetData>
    <row r="1" spans="1:29" ht="6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9" ht="12.75" customHeight="1" x14ac:dyDescent="0.25">
      <c r="A2" s="200" t="s">
        <v>648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</row>
    <row r="3" spans="1:29" x14ac:dyDescent="0.25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5"/>
      <c r="R3" s="5"/>
    </row>
    <row r="4" spans="1:29" ht="12.75" customHeight="1" x14ac:dyDescent="0.3">
      <c r="A4" s="4"/>
      <c r="B4" s="4"/>
      <c r="C4" s="4"/>
      <c r="D4" s="4"/>
      <c r="E4" s="4"/>
      <c r="F4" s="202" t="s">
        <v>76</v>
      </c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7"/>
      <c r="R4" s="203" t="s">
        <v>76</v>
      </c>
      <c r="S4" s="203"/>
      <c r="T4" s="203"/>
      <c r="U4" s="203"/>
      <c r="V4" s="203"/>
      <c r="W4" s="203"/>
      <c r="X4" s="203"/>
      <c r="Y4" s="203"/>
      <c r="Z4" s="203"/>
      <c r="AA4" s="203"/>
      <c r="AB4" s="203"/>
    </row>
    <row r="5" spans="1:29" ht="13.9" x14ac:dyDescent="0.3">
      <c r="A5" s="4"/>
      <c r="B5" s="4"/>
      <c r="C5" s="4"/>
      <c r="D5" s="4"/>
      <c r="E5" s="4"/>
      <c r="F5" s="9"/>
      <c r="G5" s="9"/>
      <c r="H5" s="202" t="s">
        <v>77</v>
      </c>
      <c r="I5" s="202"/>
      <c r="J5" s="202"/>
      <c r="K5" s="202"/>
      <c r="L5" s="10"/>
      <c r="M5" s="204" t="s">
        <v>78</v>
      </c>
      <c r="N5" s="204"/>
      <c r="O5" s="204"/>
      <c r="P5" s="11"/>
      <c r="Q5" s="7"/>
      <c r="R5" s="4"/>
      <c r="S5" s="4"/>
      <c r="T5" s="4"/>
      <c r="U5" s="203" t="s">
        <v>79</v>
      </c>
      <c r="V5" s="203"/>
      <c r="W5" s="203"/>
      <c r="X5" s="203"/>
      <c r="Y5" s="205" t="s">
        <v>80</v>
      </c>
      <c r="Z5" s="205"/>
      <c r="AA5" s="205"/>
    </row>
    <row r="6" spans="1:29" ht="27.6" customHeight="1" x14ac:dyDescent="0.3">
      <c r="A6" s="12" t="s">
        <v>81</v>
      </c>
      <c r="B6" s="13"/>
      <c r="C6" s="13"/>
      <c r="D6" s="13"/>
      <c r="E6" s="13"/>
      <c r="F6" s="14" t="s">
        <v>82</v>
      </c>
      <c r="G6" s="6" t="s">
        <v>83</v>
      </c>
      <c r="H6" s="14" t="s">
        <v>84</v>
      </c>
      <c r="I6" s="14" t="s">
        <v>85</v>
      </c>
      <c r="J6" s="14" t="s">
        <v>86</v>
      </c>
      <c r="K6" s="14" t="s">
        <v>87</v>
      </c>
      <c r="L6" s="14"/>
      <c r="M6" s="14" t="s">
        <v>88</v>
      </c>
      <c r="N6" s="14" t="s">
        <v>89</v>
      </c>
      <c r="O6" s="6" t="s">
        <v>90</v>
      </c>
      <c r="P6" s="15" t="s">
        <v>91</v>
      </c>
      <c r="Q6" s="16"/>
      <c r="R6" s="16" t="s">
        <v>82</v>
      </c>
      <c r="S6" s="8" t="s">
        <v>92</v>
      </c>
      <c r="T6" s="8" t="s">
        <v>93</v>
      </c>
      <c r="U6" s="16" t="s">
        <v>84</v>
      </c>
      <c r="V6" s="16" t="s">
        <v>85</v>
      </c>
      <c r="W6" s="16" t="s">
        <v>86</v>
      </c>
      <c r="X6" s="16" t="s">
        <v>87</v>
      </c>
      <c r="Y6" s="17" t="s">
        <v>94</v>
      </c>
      <c r="Z6" s="17" t="s">
        <v>95</v>
      </c>
      <c r="AA6" s="8" t="s">
        <v>90</v>
      </c>
      <c r="AB6" s="18" t="s">
        <v>96</v>
      </c>
    </row>
    <row r="7" spans="1:29" ht="13.9" x14ac:dyDescent="0.3">
      <c r="A7" s="5" t="s">
        <v>9</v>
      </c>
      <c r="B7" s="19"/>
      <c r="C7" s="20"/>
      <c r="D7" s="20"/>
      <c r="E7" s="20"/>
      <c r="F7" s="21"/>
      <c r="G7" s="21"/>
      <c r="H7" s="22"/>
      <c r="I7" s="22"/>
      <c r="J7" s="22"/>
      <c r="K7" s="22"/>
      <c r="L7" s="22"/>
      <c r="P7" s="23"/>
      <c r="Q7" s="19" t="s">
        <v>9</v>
      </c>
      <c r="R7" s="5"/>
      <c r="S7" s="24"/>
      <c r="T7" s="24"/>
      <c r="U7" s="24"/>
      <c r="V7" s="5"/>
      <c r="W7" s="24"/>
      <c r="AC7" s="5"/>
    </row>
    <row r="8" spans="1:29" ht="13.9" x14ac:dyDescent="0.3">
      <c r="B8" s="25" t="s">
        <v>97</v>
      </c>
      <c r="C8" s="3"/>
      <c r="D8" s="26"/>
      <c r="E8" s="26"/>
      <c r="F8" s="27">
        <f>R8</f>
        <v>13889</v>
      </c>
      <c r="G8" s="28" t="str">
        <f>CONCATENATE(FIXED(S8, 1), " (", FIXED(T8, 1), ")")</f>
        <v>4.5 (1.9)</v>
      </c>
      <c r="H8" s="27">
        <f>U8/$F8*100</f>
        <v>2.8151774785801713</v>
      </c>
      <c r="I8" s="27">
        <f>V8/$F8*100</f>
        <v>75.952192382460936</v>
      </c>
      <c r="J8" s="27">
        <f>W8/$F8*100</f>
        <v>10.058319533443733</v>
      </c>
      <c r="K8" s="27">
        <f>X8/$F8*100</f>
        <v>11.174310605515156</v>
      </c>
      <c r="L8" s="27"/>
      <c r="M8" s="27">
        <f>Y8/$F8*100</f>
        <v>2.2607819137446898</v>
      </c>
      <c r="N8" s="27">
        <f>Z8/$F8*100</f>
        <v>24.825401396788827</v>
      </c>
      <c r="O8" s="27">
        <f>AA8/$F8*100</f>
        <v>0.20879832961336309</v>
      </c>
      <c r="P8" s="27">
        <f>AB8/$F8*100</f>
        <v>19.425444596443228</v>
      </c>
      <c r="Q8" s="25" t="s">
        <v>97</v>
      </c>
      <c r="R8" s="5">
        <v>13889</v>
      </c>
      <c r="S8" s="5">
        <v>4.4617323061415499</v>
      </c>
      <c r="T8" s="5">
        <v>1.9499038201628101</v>
      </c>
      <c r="U8" s="5">
        <v>391</v>
      </c>
      <c r="V8" s="5">
        <v>10549</v>
      </c>
      <c r="W8" s="5">
        <v>1397</v>
      </c>
      <c r="X8" s="5">
        <v>1552</v>
      </c>
      <c r="Y8" s="3">
        <v>314</v>
      </c>
      <c r="Z8" s="3">
        <v>3448</v>
      </c>
      <c r="AA8" s="3">
        <v>29</v>
      </c>
      <c r="AB8" s="3">
        <v>2698</v>
      </c>
    </row>
    <row r="9" spans="1:29" ht="13.9" x14ac:dyDescent="0.3">
      <c r="B9" s="25" t="s">
        <v>98</v>
      </c>
      <c r="C9" s="3"/>
      <c r="D9" s="26"/>
      <c r="E9" s="26"/>
      <c r="F9" s="27">
        <f>R9</f>
        <v>11195</v>
      </c>
      <c r="G9" s="28" t="str">
        <f>CONCATENATE(FIXED(S9, 1), " (", FIXED(T9, 1), ")")</f>
        <v>5.0 (1.5)</v>
      </c>
      <c r="H9" s="27">
        <f t="shared" ref="H9:K12" si="0">U9/$F9*100</f>
        <v>0.92898615453327371</v>
      </c>
      <c r="I9" s="27">
        <f t="shared" si="0"/>
        <v>86.020544886109874</v>
      </c>
      <c r="J9" s="27">
        <f t="shared" si="0"/>
        <v>5.2076820008932563</v>
      </c>
      <c r="K9" s="27">
        <f t="shared" si="0"/>
        <v>7.8427869584636003</v>
      </c>
      <c r="L9" s="27"/>
      <c r="M9" s="27">
        <f t="shared" ref="M9:O12" si="1">Y9/$F9*100</f>
        <v>2.5993747208575257</v>
      </c>
      <c r="N9" s="27">
        <f t="shared" si="1"/>
        <v>64.350156319785626</v>
      </c>
      <c r="O9" s="27">
        <f t="shared" si="1"/>
        <v>8.9325591782045549E-2</v>
      </c>
      <c r="P9" s="27">
        <f>AB9/$F9*100</f>
        <v>30.334970969182674</v>
      </c>
      <c r="Q9" s="25" t="s">
        <v>98</v>
      </c>
      <c r="R9" s="5">
        <v>11195</v>
      </c>
      <c r="S9" s="5">
        <v>5.0471639124609204</v>
      </c>
      <c r="T9" s="5">
        <v>1.5373120507732401</v>
      </c>
      <c r="U9" s="5">
        <v>104</v>
      </c>
      <c r="V9" s="5">
        <v>9630</v>
      </c>
      <c r="W9" s="5">
        <v>583</v>
      </c>
      <c r="X9" s="5">
        <v>878</v>
      </c>
      <c r="Y9" s="3">
        <v>291</v>
      </c>
      <c r="Z9" s="3">
        <v>7204</v>
      </c>
      <c r="AA9" s="3">
        <v>10</v>
      </c>
      <c r="AB9" s="3">
        <v>3396</v>
      </c>
    </row>
    <row r="10" spans="1:29" ht="13.9" x14ac:dyDescent="0.3">
      <c r="B10" s="29" t="s">
        <v>99</v>
      </c>
      <c r="C10" s="3"/>
      <c r="D10" s="26"/>
      <c r="E10" s="26"/>
      <c r="F10" s="27">
        <f>R10</f>
        <v>7996</v>
      </c>
      <c r="G10" s="28" t="str">
        <f>CONCATENATE(FIXED(S10, 1), " (", FIXED(T10, 1), ")")</f>
        <v>3.6 (1.8)</v>
      </c>
      <c r="H10" s="27">
        <f t="shared" si="0"/>
        <v>0.63781890945472741</v>
      </c>
      <c r="I10" s="27">
        <f t="shared" si="0"/>
        <v>74.174587293646823</v>
      </c>
      <c r="J10" s="27">
        <f t="shared" si="0"/>
        <v>7.8289144572286142</v>
      </c>
      <c r="K10" s="27">
        <f t="shared" si="0"/>
        <v>17.358679339669834</v>
      </c>
      <c r="L10" s="27"/>
      <c r="M10" s="27">
        <f t="shared" si="1"/>
        <v>1.9134567283641819</v>
      </c>
      <c r="N10" s="27">
        <f t="shared" si="1"/>
        <v>27.601300650325161</v>
      </c>
      <c r="O10" s="27">
        <f t="shared" si="1"/>
        <v>0.36268134067033514</v>
      </c>
      <c r="P10" s="27">
        <f>AB10/$F10*100</f>
        <v>29.752376188094047</v>
      </c>
      <c r="Q10" s="29" t="s">
        <v>99</v>
      </c>
      <c r="R10" s="5">
        <v>7996</v>
      </c>
      <c r="S10" s="5">
        <v>3.64244622311156</v>
      </c>
      <c r="T10" s="5">
        <v>1.7964161999552499</v>
      </c>
      <c r="U10" s="5">
        <v>51</v>
      </c>
      <c r="V10" s="5">
        <v>5931</v>
      </c>
      <c r="W10" s="5">
        <v>626</v>
      </c>
      <c r="X10" s="5">
        <v>1388</v>
      </c>
      <c r="Y10" s="3">
        <v>153</v>
      </c>
      <c r="Z10" s="3">
        <v>2207</v>
      </c>
      <c r="AA10" s="3">
        <v>29</v>
      </c>
      <c r="AB10" s="3">
        <v>2379</v>
      </c>
    </row>
    <row r="11" spans="1:29" ht="13.9" x14ac:dyDescent="0.3">
      <c r="B11" s="29" t="s">
        <v>100</v>
      </c>
      <c r="C11" s="3"/>
      <c r="D11" s="26"/>
      <c r="E11" s="26"/>
      <c r="F11" s="27">
        <f>R11</f>
        <v>6912</v>
      </c>
      <c r="G11" s="28" t="str">
        <f>CONCATENATE(FIXED(S11, 1), " (", FIXED(T11, 1), ")")</f>
        <v>3.6 (2.1)</v>
      </c>
      <c r="H11" s="27">
        <f t="shared" si="0"/>
        <v>13.816550925925927</v>
      </c>
      <c r="I11" s="27">
        <f t="shared" si="0"/>
        <v>57.016782407407405</v>
      </c>
      <c r="J11" s="27">
        <f t="shared" si="0"/>
        <v>8.1307870370370363</v>
      </c>
      <c r="K11" s="27">
        <f t="shared" si="0"/>
        <v>21.03587962962963</v>
      </c>
      <c r="L11" s="27"/>
      <c r="M11" s="27">
        <f t="shared" si="1"/>
        <v>2.2714120370370372</v>
      </c>
      <c r="N11" s="27">
        <f t="shared" si="1"/>
        <v>27.806712962962965</v>
      </c>
      <c r="O11" s="27">
        <f t="shared" si="1"/>
        <v>0.72337962962962965</v>
      </c>
      <c r="P11" s="27">
        <f>AB11/$F11*100</f>
        <v>42.144097222222221</v>
      </c>
      <c r="Q11" s="29" t="s">
        <v>100</v>
      </c>
      <c r="R11" s="5">
        <v>6912</v>
      </c>
      <c r="S11" s="5">
        <v>3.60141782407407</v>
      </c>
      <c r="T11" s="5">
        <v>2.0688100052896101</v>
      </c>
      <c r="U11" s="5">
        <v>955</v>
      </c>
      <c r="V11" s="5">
        <v>3941</v>
      </c>
      <c r="W11" s="5">
        <v>562</v>
      </c>
      <c r="X11" s="5">
        <v>1454</v>
      </c>
      <c r="Y11" s="3">
        <v>157</v>
      </c>
      <c r="Z11" s="3">
        <v>1922</v>
      </c>
      <c r="AA11" s="3">
        <v>50</v>
      </c>
      <c r="AB11" s="3">
        <v>2913</v>
      </c>
    </row>
    <row r="12" spans="1:29" ht="13.9" x14ac:dyDescent="0.3">
      <c r="A12" s="30"/>
      <c r="B12" s="31" t="s">
        <v>101</v>
      </c>
      <c r="C12" s="30"/>
      <c r="D12" s="32"/>
      <c r="E12" s="32"/>
      <c r="F12" s="33">
        <f>R12</f>
        <v>5620</v>
      </c>
      <c r="G12" s="34" t="str">
        <f>CONCATENATE(FIXED(S12, 1), " (", FIXED(T12, 1), ")")</f>
        <v>4.0 (1.9)</v>
      </c>
      <c r="H12" s="33">
        <f t="shared" si="0"/>
        <v>0.65836298932384341</v>
      </c>
      <c r="I12" s="33">
        <f t="shared" si="0"/>
        <v>64.19928825622776</v>
      </c>
      <c r="J12" s="33">
        <f t="shared" si="0"/>
        <v>17.935943060498222</v>
      </c>
      <c r="K12" s="33">
        <f t="shared" si="0"/>
        <v>17.206405693950177</v>
      </c>
      <c r="L12" s="33"/>
      <c r="M12" s="33">
        <f t="shared" si="1"/>
        <v>1.8149466192170818</v>
      </c>
      <c r="N12" s="33">
        <f t="shared" si="1"/>
        <v>54.715302491103202</v>
      </c>
      <c r="O12" s="33">
        <f t="shared" si="1"/>
        <v>0.7829181494661922</v>
      </c>
      <c r="P12" s="33">
        <f>AB12/$F12*100</f>
        <v>47.811387900355875</v>
      </c>
      <c r="Q12" s="31" t="s">
        <v>101</v>
      </c>
      <c r="R12" s="5">
        <v>5620</v>
      </c>
      <c r="S12" s="5">
        <v>3.9832740213523099</v>
      </c>
      <c r="T12" s="5">
        <v>1.87936726401369</v>
      </c>
      <c r="U12" s="5">
        <v>37</v>
      </c>
      <c r="V12" s="5">
        <v>3608</v>
      </c>
      <c r="W12" s="5">
        <v>1008</v>
      </c>
      <c r="X12" s="5">
        <v>967</v>
      </c>
      <c r="Y12" s="3">
        <v>102</v>
      </c>
      <c r="Z12" s="3">
        <v>3075</v>
      </c>
      <c r="AA12" s="3">
        <v>44</v>
      </c>
      <c r="AB12" s="3">
        <v>2687</v>
      </c>
    </row>
    <row r="13" spans="1:29" ht="13.9" x14ac:dyDescent="0.3">
      <c r="A13" s="3" t="s">
        <v>10</v>
      </c>
      <c r="B13" s="35"/>
      <c r="C13" s="29"/>
      <c r="D13" s="26"/>
      <c r="E13" s="26"/>
      <c r="F13" s="21"/>
      <c r="G13" s="21"/>
      <c r="H13" s="27"/>
      <c r="I13" s="27"/>
      <c r="J13" s="27"/>
      <c r="K13" s="27"/>
      <c r="L13" s="22"/>
      <c r="M13" s="27"/>
      <c r="N13" s="27"/>
      <c r="O13" s="27"/>
      <c r="P13" s="27"/>
      <c r="Q13" s="35" t="s">
        <v>10</v>
      </c>
      <c r="R13" s="5"/>
      <c r="S13" s="5"/>
      <c r="T13" s="5"/>
      <c r="U13" s="5"/>
      <c r="V13" s="5"/>
      <c r="W13" s="5"/>
      <c r="X13" s="5"/>
    </row>
    <row r="14" spans="1:29" ht="13.9" x14ac:dyDescent="0.3">
      <c r="B14" s="29" t="s">
        <v>102</v>
      </c>
      <c r="C14" s="3"/>
      <c r="D14" s="26"/>
      <c r="E14" s="26"/>
      <c r="F14" s="27">
        <f>R14</f>
        <v>4141</v>
      </c>
      <c r="G14" s="28" t="str">
        <f>CONCATENATE(FIXED(S14, 1), " (", FIXED(T14, 1), ")")</f>
        <v>3.4 (1.7)</v>
      </c>
      <c r="H14" s="27">
        <f>U14/$F14*100</f>
        <v>2.2216855831924653</v>
      </c>
      <c r="I14" s="27">
        <f t="shared" ref="I14:K18" si="2">V14/$F14*100</f>
        <v>58.295097802463168</v>
      </c>
      <c r="J14" s="27">
        <f t="shared" si="2"/>
        <v>23.834822506640908</v>
      </c>
      <c r="K14" s="27">
        <f t="shared" si="2"/>
        <v>15.648394107703453</v>
      </c>
      <c r="L14" s="27"/>
      <c r="M14" s="27">
        <f>Y14/$F14*100</f>
        <v>2.680511953634388</v>
      </c>
      <c r="N14" s="27">
        <f t="shared" ref="N14:P18" si="3">Z14/$F14*100</f>
        <v>36.005795701521372</v>
      </c>
      <c r="O14" s="27">
        <f t="shared" si="3"/>
        <v>0.48297512678097076</v>
      </c>
      <c r="P14" s="27">
        <f t="shared" si="3"/>
        <v>69.306930693069305</v>
      </c>
      <c r="Q14" s="29" t="s">
        <v>102</v>
      </c>
      <c r="R14" s="5">
        <v>4141</v>
      </c>
      <c r="S14" s="5">
        <v>3.4440956290750999</v>
      </c>
      <c r="T14" s="5">
        <v>1.6935732554363301</v>
      </c>
      <c r="U14" s="5">
        <v>92</v>
      </c>
      <c r="V14" s="5">
        <v>2414</v>
      </c>
      <c r="W14" s="5">
        <v>987</v>
      </c>
      <c r="X14" s="5">
        <v>648</v>
      </c>
      <c r="Y14" s="3">
        <v>111</v>
      </c>
      <c r="Z14" s="3">
        <v>1491</v>
      </c>
      <c r="AA14" s="3">
        <v>20</v>
      </c>
      <c r="AB14" s="3">
        <v>2870</v>
      </c>
    </row>
    <row r="15" spans="1:29" ht="13.9" x14ac:dyDescent="0.3">
      <c r="B15" s="29" t="s">
        <v>103</v>
      </c>
      <c r="C15" s="3"/>
      <c r="D15" s="26"/>
      <c r="E15" s="26"/>
      <c r="F15" s="27">
        <f>R15</f>
        <v>3553</v>
      </c>
      <c r="G15" s="28" t="str">
        <f>CONCATENATE(FIXED(S15, 1), " (", FIXED(T15, 1), ")")</f>
        <v>2.6 (1.1)</v>
      </c>
      <c r="H15" s="27">
        <f>U15/$F15*100</f>
        <v>9.0064734027582318</v>
      </c>
      <c r="I15" s="27">
        <f t="shared" si="2"/>
        <v>63.833380242048975</v>
      </c>
      <c r="J15" s="27">
        <f t="shared" si="2"/>
        <v>12.186884323107233</v>
      </c>
      <c r="K15" s="27">
        <f t="shared" si="2"/>
        <v>14.973262032085561</v>
      </c>
      <c r="L15" s="27"/>
      <c r="M15" s="27">
        <f>Y15/$F15*100</f>
        <v>3.3774275260343369</v>
      </c>
      <c r="N15" s="27">
        <f t="shared" si="3"/>
        <v>4.2217844075429216</v>
      </c>
      <c r="O15" s="27">
        <f t="shared" si="3"/>
        <v>0</v>
      </c>
      <c r="P15" s="27">
        <f t="shared" si="3"/>
        <v>97.973543484379405</v>
      </c>
      <c r="Q15" s="29" t="s">
        <v>103</v>
      </c>
      <c r="R15" s="5">
        <v>3553</v>
      </c>
      <c r="S15" s="5">
        <v>2.61441035744441</v>
      </c>
      <c r="T15" s="5">
        <v>1.09690162915224</v>
      </c>
      <c r="U15" s="5">
        <v>320</v>
      </c>
      <c r="V15" s="5">
        <v>2268</v>
      </c>
      <c r="W15" s="5">
        <v>433</v>
      </c>
      <c r="X15" s="5">
        <v>532</v>
      </c>
      <c r="Y15" s="3">
        <v>120</v>
      </c>
      <c r="Z15" s="3">
        <v>150</v>
      </c>
      <c r="AA15" s="3">
        <v>0</v>
      </c>
      <c r="AB15" s="3">
        <v>3481</v>
      </c>
    </row>
    <row r="16" spans="1:29" ht="13.9" x14ac:dyDescent="0.3">
      <c r="B16" s="29" t="s">
        <v>104</v>
      </c>
      <c r="C16" s="3"/>
      <c r="D16" s="26"/>
      <c r="E16" s="26"/>
      <c r="F16" s="27">
        <f>R16</f>
        <v>3051</v>
      </c>
      <c r="G16" s="28" t="str">
        <f>CONCATENATE(FIXED(S16, 1), " (", FIXED(T16, 1), ")")</f>
        <v>3.3 (1.5)</v>
      </c>
      <c r="H16" s="27">
        <f>U16/$F16*100</f>
        <v>0.98328416912487704</v>
      </c>
      <c r="I16" s="27">
        <f t="shared" si="2"/>
        <v>79.187151753523437</v>
      </c>
      <c r="J16" s="27">
        <f t="shared" si="2"/>
        <v>7.1124221566699442</v>
      </c>
      <c r="K16" s="27">
        <f t="shared" si="2"/>
        <v>12.717141920681744</v>
      </c>
      <c r="L16" s="27"/>
      <c r="M16" s="27">
        <f>Y16/$F16*100</f>
        <v>1.638806948541462</v>
      </c>
      <c r="N16" s="27">
        <f t="shared" si="3"/>
        <v>24.909865617830221</v>
      </c>
      <c r="O16" s="27">
        <f t="shared" si="3"/>
        <v>9.8328416912487712E-2</v>
      </c>
      <c r="P16" s="27">
        <f t="shared" si="3"/>
        <v>28.515240904621436</v>
      </c>
      <c r="Q16" s="29" t="s">
        <v>104</v>
      </c>
      <c r="R16" s="5">
        <v>3051</v>
      </c>
      <c r="S16" s="5">
        <v>3.3156342182890901</v>
      </c>
      <c r="T16" s="5">
        <v>1.4615334690802799</v>
      </c>
      <c r="U16" s="5">
        <v>30</v>
      </c>
      <c r="V16" s="5">
        <v>2416</v>
      </c>
      <c r="W16" s="5">
        <v>217</v>
      </c>
      <c r="X16" s="5">
        <v>388</v>
      </c>
      <c r="Y16" s="3">
        <v>50</v>
      </c>
      <c r="Z16" s="3">
        <v>760</v>
      </c>
      <c r="AA16" s="3">
        <v>3</v>
      </c>
      <c r="AB16" s="3">
        <v>870</v>
      </c>
    </row>
    <row r="17" spans="1:28" ht="13.9" x14ac:dyDescent="0.3">
      <c r="B17" s="29" t="s">
        <v>105</v>
      </c>
      <c r="C17" s="3"/>
      <c r="D17" s="26"/>
      <c r="E17" s="26"/>
      <c r="F17" s="27">
        <f>R17</f>
        <v>1278</v>
      </c>
      <c r="G17" s="28" t="str">
        <f>CONCATENATE(FIXED(S17, 1), " (", FIXED(T17, 1), ")")</f>
        <v>2.8 (1.5)</v>
      </c>
      <c r="H17" s="27">
        <f>U17/$F17*100</f>
        <v>42.72300469483568</v>
      </c>
      <c r="I17" s="27">
        <f t="shared" si="2"/>
        <v>16.666666666666664</v>
      </c>
      <c r="J17" s="27">
        <f t="shared" si="2"/>
        <v>16.588419405320813</v>
      </c>
      <c r="K17" s="27">
        <f t="shared" si="2"/>
        <v>24.021909233176839</v>
      </c>
      <c r="L17" s="27"/>
      <c r="M17" s="27">
        <f>Y17/$F17*100</f>
        <v>2.8169014084507045</v>
      </c>
      <c r="N17" s="27">
        <f t="shared" si="3"/>
        <v>1.4866979655712049</v>
      </c>
      <c r="O17" s="27">
        <f t="shared" si="3"/>
        <v>7.82472613458529E-2</v>
      </c>
      <c r="P17" s="27">
        <f t="shared" si="3"/>
        <v>92.566510172143978</v>
      </c>
      <c r="Q17" s="29" t="s">
        <v>105</v>
      </c>
      <c r="R17" s="5">
        <v>1278</v>
      </c>
      <c r="S17" s="5">
        <v>2.7738654147104902</v>
      </c>
      <c r="T17" s="5">
        <v>1.5387572162104</v>
      </c>
      <c r="U17" s="5">
        <v>546</v>
      </c>
      <c r="V17" s="5">
        <v>213</v>
      </c>
      <c r="W17" s="5">
        <v>212</v>
      </c>
      <c r="X17" s="5">
        <v>307</v>
      </c>
      <c r="Y17" s="3">
        <v>36</v>
      </c>
      <c r="Z17" s="3">
        <v>19</v>
      </c>
      <c r="AA17" s="3">
        <v>1</v>
      </c>
      <c r="AB17" s="3">
        <v>1183</v>
      </c>
    </row>
    <row r="18" spans="1:28" ht="13.9" x14ac:dyDescent="0.3">
      <c r="A18" s="30"/>
      <c r="B18" s="31" t="s">
        <v>106</v>
      </c>
      <c r="C18" s="30"/>
      <c r="D18" s="32"/>
      <c r="E18" s="32"/>
      <c r="F18" s="33">
        <f>R18</f>
        <v>1022</v>
      </c>
      <c r="G18" s="34" t="str">
        <f>CONCATENATE(FIXED(S18, 1), " (", FIXED(T18, 1), ")")</f>
        <v>3.5 (1.2)</v>
      </c>
      <c r="H18" s="33">
        <f>U18/$F18*100</f>
        <v>1.6634050880626221</v>
      </c>
      <c r="I18" s="33">
        <f t="shared" si="2"/>
        <v>74.36399217221134</v>
      </c>
      <c r="J18" s="33">
        <f t="shared" si="2"/>
        <v>16.046966731898237</v>
      </c>
      <c r="K18" s="33">
        <f t="shared" si="2"/>
        <v>7.9256360078277881</v>
      </c>
      <c r="L18" s="33"/>
      <c r="M18" s="33">
        <f>Y18/$F18*100</f>
        <v>1.8590998043052838</v>
      </c>
      <c r="N18" s="33">
        <f t="shared" si="3"/>
        <v>41.487279843444227</v>
      </c>
      <c r="O18" s="33">
        <f t="shared" si="3"/>
        <v>9.7847358121330719E-2</v>
      </c>
      <c r="P18" s="33">
        <f t="shared" si="3"/>
        <v>9.0019569471624266</v>
      </c>
      <c r="Q18" s="31" t="s">
        <v>106</v>
      </c>
      <c r="R18" s="5">
        <v>1022</v>
      </c>
      <c r="S18" s="5">
        <v>3.5479452054794498</v>
      </c>
      <c r="T18" s="5">
        <v>1.18311276422048</v>
      </c>
      <c r="U18" s="5">
        <v>17</v>
      </c>
      <c r="V18" s="5">
        <v>760</v>
      </c>
      <c r="W18" s="5">
        <v>164</v>
      </c>
      <c r="X18" s="5">
        <v>81</v>
      </c>
      <c r="Y18" s="3">
        <v>19</v>
      </c>
      <c r="Z18" s="3">
        <v>424</v>
      </c>
      <c r="AA18" s="3">
        <v>1</v>
      </c>
      <c r="AB18" s="3">
        <v>92</v>
      </c>
    </row>
    <row r="19" spans="1:28" ht="13.9" x14ac:dyDescent="0.3">
      <c r="A19" s="3" t="s">
        <v>11</v>
      </c>
      <c r="B19" s="35"/>
      <c r="C19" s="29"/>
      <c r="D19" s="26"/>
      <c r="E19" s="26"/>
      <c r="F19" s="21"/>
      <c r="G19" s="21"/>
      <c r="H19" s="27"/>
      <c r="I19" s="27"/>
      <c r="J19" s="27"/>
      <c r="K19" s="27"/>
      <c r="L19" s="22"/>
      <c r="M19" s="27"/>
      <c r="N19" s="27"/>
      <c r="O19" s="27"/>
      <c r="P19" s="27"/>
      <c r="Q19" s="35" t="s">
        <v>11</v>
      </c>
      <c r="R19" s="5"/>
      <c r="S19" s="5"/>
      <c r="T19" s="5"/>
      <c r="U19" s="5"/>
      <c r="V19" s="5"/>
      <c r="W19" s="5"/>
      <c r="X19" s="5"/>
    </row>
    <row r="20" spans="1:28" ht="13.9" x14ac:dyDescent="0.3">
      <c r="B20" s="29" t="s">
        <v>107</v>
      </c>
      <c r="C20" s="3"/>
      <c r="D20" s="26"/>
      <c r="E20" s="26"/>
      <c r="F20" s="27">
        <f>R20</f>
        <v>35036</v>
      </c>
      <c r="G20" s="28" t="str">
        <f>CONCATENATE(FIXED(S20, 1), " (", FIXED(T20, 1), ")")</f>
        <v>6.8 (2.1)</v>
      </c>
      <c r="H20" s="27">
        <f>U20/$F20*100</f>
        <v>70.821440803744721</v>
      </c>
      <c r="I20" s="27">
        <f t="shared" ref="I20:K24" si="4">V20/$F20*100</f>
        <v>20.164973170453248</v>
      </c>
      <c r="J20" s="27">
        <f t="shared" si="4"/>
        <v>4.2756022376983669</v>
      </c>
      <c r="K20" s="27">
        <f t="shared" si="4"/>
        <v>4.7379837881036648</v>
      </c>
      <c r="L20" s="27"/>
      <c r="M20" s="27">
        <f>Y20/$F20*100</f>
        <v>3.0825436693686497</v>
      </c>
      <c r="N20" s="27">
        <f t="shared" ref="N20:P24" si="5">Z20/$F20*100</f>
        <v>79.581002397533965</v>
      </c>
      <c r="O20" s="27">
        <f t="shared" si="5"/>
        <v>5.4229934924078092E-2</v>
      </c>
      <c r="P20" s="27">
        <f t="shared" si="5"/>
        <v>35.320812878182437</v>
      </c>
      <c r="Q20" s="29" t="s">
        <v>107</v>
      </c>
      <c r="R20" s="5">
        <v>35036</v>
      </c>
      <c r="S20" s="5">
        <v>6.8030882520835698</v>
      </c>
      <c r="T20" s="5">
        <v>2.1308722846146302</v>
      </c>
      <c r="U20" s="5">
        <v>24813</v>
      </c>
      <c r="V20" s="5">
        <v>7065</v>
      </c>
      <c r="W20" s="5">
        <v>1498</v>
      </c>
      <c r="X20" s="5">
        <v>1660</v>
      </c>
      <c r="Y20" s="3">
        <v>1080</v>
      </c>
      <c r="Z20" s="3">
        <v>27882</v>
      </c>
      <c r="AA20" s="3">
        <v>19</v>
      </c>
      <c r="AB20" s="3">
        <v>12375</v>
      </c>
    </row>
    <row r="21" spans="1:28" ht="13.9" x14ac:dyDescent="0.3">
      <c r="B21" s="25" t="s">
        <v>108</v>
      </c>
      <c r="C21" s="3"/>
      <c r="D21" s="25"/>
      <c r="E21" s="25"/>
      <c r="F21" s="27">
        <f>R21</f>
        <v>24376</v>
      </c>
      <c r="G21" s="28" t="str">
        <f>CONCATENATE(FIXED(S21, 1), " (", FIXED(T21, 1), ")")</f>
        <v>3.9 (1.2)</v>
      </c>
      <c r="H21" s="27">
        <f>U21/$F21*100</f>
        <v>0.73843124384640635</v>
      </c>
      <c r="I21" s="27">
        <f t="shared" si="4"/>
        <v>86.646701673777486</v>
      </c>
      <c r="J21" s="27">
        <f t="shared" si="4"/>
        <v>4.6275024614374791</v>
      </c>
      <c r="K21" s="27">
        <f t="shared" si="4"/>
        <v>7.987364620938628</v>
      </c>
      <c r="L21" s="27"/>
      <c r="M21" s="27">
        <f>Y21/$F21*100</f>
        <v>1.8829996718083362</v>
      </c>
      <c r="N21" s="27">
        <f t="shared" si="5"/>
        <v>62.647686248769283</v>
      </c>
      <c r="O21" s="27">
        <f t="shared" si="5"/>
        <v>9.4355103380374145E-2</v>
      </c>
      <c r="P21" s="27">
        <f t="shared" si="5"/>
        <v>42.394158188382015</v>
      </c>
      <c r="Q21" s="25" t="s">
        <v>108</v>
      </c>
      <c r="R21" s="5">
        <v>24376</v>
      </c>
      <c r="S21" s="5">
        <v>3.9167213652773198</v>
      </c>
      <c r="T21" s="5">
        <v>1.20819330040312</v>
      </c>
      <c r="U21" s="5">
        <v>180</v>
      </c>
      <c r="V21" s="5">
        <v>21121</v>
      </c>
      <c r="W21" s="5">
        <v>1128</v>
      </c>
      <c r="X21" s="5">
        <v>1947</v>
      </c>
      <c r="Y21" s="3">
        <v>459</v>
      </c>
      <c r="Z21" s="3">
        <v>15271</v>
      </c>
      <c r="AA21" s="3">
        <v>23</v>
      </c>
      <c r="AB21" s="3">
        <v>10334</v>
      </c>
    </row>
    <row r="22" spans="1:28" ht="13.9" x14ac:dyDescent="0.3">
      <c r="B22" s="25" t="s">
        <v>109</v>
      </c>
      <c r="C22" s="3"/>
      <c r="D22" s="36"/>
      <c r="E22" s="25"/>
      <c r="F22" s="27">
        <f>R22</f>
        <v>4038</v>
      </c>
      <c r="G22" s="28" t="str">
        <f>CONCATENATE(FIXED(S22, 1), " (", FIXED(T22, 1), ")")</f>
        <v>4.9 (1.7)</v>
      </c>
      <c r="H22" s="27">
        <f>U22/$F22*100</f>
        <v>0.9905894006934125</v>
      </c>
      <c r="I22" s="27">
        <f t="shared" si="4"/>
        <v>86.280336800396242</v>
      </c>
      <c r="J22" s="27">
        <f t="shared" si="4"/>
        <v>5.3739474987617637</v>
      </c>
      <c r="K22" s="27">
        <f t="shared" si="4"/>
        <v>7.3551263001485889</v>
      </c>
      <c r="L22" s="27"/>
      <c r="M22" s="27">
        <f>Y22/$F22*100</f>
        <v>2.7736503219415551</v>
      </c>
      <c r="N22" s="27">
        <f t="shared" si="5"/>
        <v>90.292223873204563</v>
      </c>
      <c r="O22" s="27">
        <f t="shared" si="5"/>
        <v>4.9529470034670627E-2</v>
      </c>
      <c r="P22" s="27">
        <f t="shared" si="5"/>
        <v>31.154036651807825</v>
      </c>
      <c r="Q22" s="25" t="s">
        <v>109</v>
      </c>
      <c r="R22" s="5">
        <v>4038</v>
      </c>
      <c r="S22" s="5">
        <v>4.8954928182268498</v>
      </c>
      <c r="T22" s="5">
        <v>1.6918913678535099</v>
      </c>
      <c r="U22" s="5">
        <v>40</v>
      </c>
      <c r="V22" s="5">
        <v>3484</v>
      </c>
      <c r="W22" s="5">
        <v>217</v>
      </c>
      <c r="X22" s="5">
        <v>297</v>
      </c>
      <c r="Y22" s="3">
        <v>112</v>
      </c>
      <c r="Z22" s="3">
        <v>3646</v>
      </c>
      <c r="AA22" s="3">
        <v>2</v>
      </c>
      <c r="AB22" s="3">
        <v>1258</v>
      </c>
    </row>
    <row r="23" spans="1:28" ht="13.9" x14ac:dyDescent="0.3">
      <c r="B23" s="37" t="s">
        <v>110</v>
      </c>
      <c r="C23" s="3"/>
      <c r="D23" s="36"/>
      <c r="E23" s="25"/>
      <c r="F23" s="27">
        <f>R23</f>
        <v>774</v>
      </c>
      <c r="G23" s="28" t="str">
        <f>CONCATENATE(FIXED(S23, 1), " (", FIXED(T23, 1), ")")</f>
        <v>2.8 (1.5)</v>
      </c>
      <c r="H23" s="27">
        <f>U23/$F23*100</f>
        <v>37.338501291989665</v>
      </c>
      <c r="I23" s="27">
        <f t="shared" si="4"/>
        <v>43.281653746770026</v>
      </c>
      <c r="J23" s="27">
        <f t="shared" si="4"/>
        <v>6.0723514211886309</v>
      </c>
      <c r="K23" s="27">
        <f t="shared" si="4"/>
        <v>13.307493540051679</v>
      </c>
      <c r="L23" s="27"/>
      <c r="M23" s="27">
        <f>Y23/$F23*100</f>
        <v>1.8087855297157622</v>
      </c>
      <c r="N23" s="27">
        <f t="shared" si="5"/>
        <v>58.527131782945737</v>
      </c>
      <c r="O23" s="27">
        <f t="shared" si="5"/>
        <v>0.12919896640826875</v>
      </c>
      <c r="P23" s="27">
        <f t="shared" si="5"/>
        <v>28.940568475452196</v>
      </c>
      <c r="Q23" s="37" t="s">
        <v>110</v>
      </c>
      <c r="R23" s="5">
        <v>774</v>
      </c>
      <c r="S23" s="5">
        <v>2.79328165374677</v>
      </c>
      <c r="T23" s="5">
        <v>1.4587582061499</v>
      </c>
      <c r="U23" s="5">
        <v>289</v>
      </c>
      <c r="V23" s="5">
        <v>335</v>
      </c>
      <c r="W23" s="5">
        <v>47</v>
      </c>
      <c r="X23" s="5">
        <v>103</v>
      </c>
      <c r="Y23" s="3">
        <v>14</v>
      </c>
      <c r="Z23" s="3">
        <v>453</v>
      </c>
      <c r="AA23" s="3">
        <v>1</v>
      </c>
      <c r="AB23" s="3">
        <v>224</v>
      </c>
    </row>
    <row r="24" spans="1:28" ht="13.9" x14ac:dyDescent="0.3">
      <c r="A24" s="30"/>
      <c r="B24" s="38" t="s">
        <v>111</v>
      </c>
      <c r="C24" s="30"/>
      <c r="D24" s="39"/>
      <c r="E24" s="38"/>
      <c r="F24" s="33">
        <f>R24</f>
        <v>689</v>
      </c>
      <c r="G24" s="34" t="str">
        <f>CONCATENATE(FIXED(S24, 1), " (", FIXED(T24, 1), ")")</f>
        <v>4.0 (1.2)</v>
      </c>
      <c r="H24" s="33">
        <f>U24/$F24*100</f>
        <v>0.8708272859216255</v>
      </c>
      <c r="I24" s="33">
        <f t="shared" si="4"/>
        <v>86.937590711175616</v>
      </c>
      <c r="J24" s="33">
        <f t="shared" si="4"/>
        <v>5.2249637155297535</v>
      </c>
      <c r="K24" s="33">
        <f t="shared" si="4"/>
        <v>6.966618287373004</v>
      </c>
      <c r="L24" s="33"/>
      <c r="M24" s="33">
        <f>Y24/$F24*100</f>
        <v>5.3701015965166912</v>
      </c>
      <c r="N24" s="33">
        <f t="shared" si="5"/>
        <v>60.522496371552982</v>
      </c>
      <c r="O24" s="33">
        <f t="shared" si="5"/>
        <v>0.14513788098693758</v>
      </c>
      <c r="P24" s="33">
        <f t="shared" si="5"/>
        <v>38.461538461538467</v>
      </c>
      <c r="Q24" s="38" t="s">
        <v>111</v>
      </c>
      <c r="R24" s="5">
        <v>689</v>
      </c>
      <c r="S24" s="5">
        <v>3.966618287373</v>
      </c>
      <c r="T24" s="5">
        <v>1.2129582690735601</v>
      </c>
      <c r="U24" s="5">
        <v>6</v>
      </c>
      <c r="V24" s="5">
        <v>599</v>
      </c>
      <c r="W24" s="5">
        <v>36</v>
      </c>
      <c r="X24" s="5">
        <v>48</v>
      </c>
      <c r="Y24" s="3">
        <v>37</v>
      </c>
      <c r="Z24" s="3">
        <v>417</v>
      </c>
      <c r="AA24" s="3">
        <v>1</v>
      </c>
      <c r="AB24" s="3">
        <v>265</v>
      </c>
    </row>
    <row r="25" spans="1:28" ht="13.9" x14ac:dyDescent="0.3">
      <c r="A25" s="3" t="s">
        <v>12</v>
      </c>
      <c r="B25" s="35"/>
      <c r="D25" s="36"/>
      <c r="E25" s="25"/>
      <c r="F25" s="21"/>
      <c r="G25" s="21"/>
      <c r="H25" s="27"/>
      <c r="I25" s="27"/>
      <c r="J25" s="27"/>
      <c r="K25" s="27"/>
      <c r="L25" s="22"/>
      <c r="M25" s="27"/>
      <c r="N25" s="27"/>
      <c r="O25" s="27"/>
      <c r="P25" s="27"/>
      <c r="Q25" s="35" t="s">
        <v>12</v>
      </c>
      <c r="R25" s="5"/>
      <c r="S25" s="5"/>
      <c r="T25" s="5"/>
      <c r="U25" s="5"/>
      <c r="V25" s="5"/>
      <c r="W25" s="5"/>
      <c r="X25" s="5"/>
    </row>
    <row r="26" spans="1:28" ht="13.9" x14ac:dyDescent="0.3">
      <c r="B26" s="29" t="s">
        <v>112</v>
      </c>
      <c r="C26" s="3"/>
      <c r="D26" s="29"/>
      <c r="E26" s="29"/>
      <c r="F26" s="27">
        <f>R26</f>
        <v>2863</v>
      </c>
      <c r="G26" s="28" t="str">
        <f>CONCATENATE(FIXED(S26, 1), " (", FIXED(T26, 1), ")")</f>
        <v>4.1 (2.7)</v>
      </c>
      <c r="H26" s="27">
        <f>U26/$F26*100</f>
        <v>57.841425078588891</v>
      </c>
      <c r="I26" s="27">
        <f t="shared" ref="I26:K30" si="6">V26/$F26*100</f>
        <v>7.5096053091163117</v>
      </c>
      <c r="J26" s="27">
        <f t="shared" si="6"/>
        <v>16.486203283269298</v>
      </c>
      <c r="K26" s="27">
        <f t="shared" si="6"/>
        <v>18.162766329025498</v>
      </c>
      <c r="L26" s="27"/>
      <c r="M26" s="27">
        <f>Y26/$F26*100</f>
        <v>1.1177086971707999</v>
      </c>
      <c r="N26" s="27">
        <f t="shared" ref="N26:P30" si="7">Z26/$F26*100</f>
        <v>0.97799511002444983</v>
      </c>
      <c r="O26" s="27">
        <f t="shared" si="7"/>
        <v>0.209570380719525</v>
      </c>
      <c r="P26" s="27">
        <f t="shared" si="7"/>
        <v>48.550471533356621</v>
      </c>
      <c r="Q26" s="29" t="s">
        <v>112</v>
      </c>
      <c r="R26" s="5">
        <v>2863</v>
      </c>
      <c r="S26" s="5">
        <v>4.1285365001746399</v>
      </c>
      <c r="T26" s="5">
        <v>2.6592335192364698</v>
      </c>
      <c r="U26" s="5">
        <v>1656</v>
      </c>
      <c r="V26" s="5">
        <v>215</v>
      </c>
      <c r="W26" s="5">
        <v>472</v>
      </c>
      <c r="X26" s="5">
        <v>520</v>
      </c>
      <c r="Y26" s="3">
        <v>32</v>
      </c>
      <c r="Z26" s="3">
        <v>28</v>
      </c>
      <c r="AA26" s="3">
        <v>6</v>
      </c>
      <c r="AB26" s="3">
        <v>1390</v>
      </c>
    </row>
    <row r="27" spans="1:28" ht="13.9" x14ac:dyDescent="0.3">
      <c r="B27" s="29" t="s">
        <v>113</v>
      </c>
      <c r="C27" s="3"/>
      <c r="D27" s="29"/>
      <c r="E27" s="29"/>
      <c r="F27" s="27">
        <f>R27</f>
        <v>2362</v>
      </c>
      <c r="G27" s="28" t="str">
        <f>CONCATENATE(FIXED(S27, 1), " (", FIXED(T27, 1), ")")</f>
        <v>1.8 (0.4)</v>
      </c>
      <c r="H27" s="27">
        <f>U27/$F27*100</f>
        <v>1.3124470787468248</v>
      </c>
      <c r="I27" s="27">
        <f t="shared" si="6"/>
        <v>1.651143099068586</v>
      </c>
      <c r="J27" s="27">
        <f t="shared" si="6"/>
        <v>71.422523285351403</v>
      </c>
      <c r="K27" s="27">
        <f t="shared" si="6"/>
        <v>25.613886536833192</v>
      </c>
      <c r="L27" s="27"/>
      <c r="M27" s="27">
        <f>Y27/$F27*100</f>
        <v>1.6088060965283657</v>
      </c>
      <c r="N27" s="27">
        <f t="shared" si="7"/>
        <v>5.9271803556308216</v>
      </c>
      <c r="O27" s="27">
        <f t="shared" si="7"/>
        <v>0.16934801016088061</v>
      </c>
      <c r="P27" s="27">
        <f t="shared" si="7"/>
        <v>99.110922946655378</v>
      </c>
      <c r="Q27" s="29" t="s">
        <v>113</v>
      </c>
      <c r="R27" s="5">
        <v>2362</v>
      </c>
      <c r="S27" s="5">
        <v>1.78069432684166</v>
      </c>
      <c r="T27" s="5">
        <v>0.43287190496643102</v>
      </c>
      <c r="U27" s="5">
        <v>31</v>
      </c>
      <c r="V27" s="5">
        <v>39</v>
      </c>
      <c r="W27" s="5">
        <v>1687</v>
      </c>
      <c r="X27" s="5">
        <v>605</v>
      </c>
      <c r="Y27" s="3">
        <v>38</v>
      </c>
      <c r="Z27" s="3">
        <v>140</v>
      </c>
      <c r="AA27" s="3">
        <v>4</v>
      </c>
      <c r="AB27" s="3">
        <v>2341</v>
      </c>
    </row>
    <row r="28" spans="1:28" ht="13.9" x14ac:dyDescent="0.3">
      <c r="B28" s="29" t="s">
        <v>114</v>
      </c>
      <c r="C28" s="3"/>
      <c r="D28" s="29"/>
      <c r="E28" s="29"/>
      <c r="F28" s="27">
        <f>R28</f>
        <v>1598</v>
      </c>
      <c r="G28" s="28" t="str">
        <f>CONCATENATE(FIXED(S28, 1), " (", FIXED(T28, 1), ")")</f>
        <v>5.6 (2.6)</v>
      </c>
      <c r="H28" s="27">
        <f>U28/$F28*100</f>
        <v>75.531914893617028</v>
      </c>
      <c r="I28" s="27">
        <f t="shared" si="6"/>
        <v>10.387984981226534</v>
      </c>
      <c r="J28" s="27">
        <f t="shared" si="6"/>
        <v>4.6307884856070087</v>
      </c>
      <c r="K28" s="27">
        <f t="shared" si="6"/>
        <v>9.4493116395494354</v>
      </c>
      <c r="L28" s="27"/>
      <c r="M28" s="27">
        <f>Y28/$F28*100</f>
        <v>2.002503128911139</v>
      </c>
      <c r="N28" s="27">
        <f t="shared" si="7"/>
        <v>10.262828535669586</v>
      </c>
      <c r="O28" s="27">
        <f t="shared" si="7"/>
        <v>0.56320400500625778</v>
      </c>
      <c r="P28" s="27">
        <f t="shared" si="7"/>
        <v>7.1339173967459324</v>
      </c>
      <c r="Q28" s="29" t="s">
        <v>114</v>
      </c>
      <c r="R28" s="5">
        <v>1598</v>
      </c>
      <c r="S28" s="5">
        <v>5.5982478097622002</v>
      </c>
      <c r="T28" s="5">
        <v>2.6115771215700598</v>
      </c>
      <c r="U28" s="5">
        <v>1207</v>
      </c>
      <c r="V28" s="5">
        <v>166</v>
      </c>
      <c r="W28" s="5">
        <v>74</v>
      </c>
      <c r="X28" s="5">
        <v>151</v>
      </c>
      <c r="Y28" s="3">
        <v>32</v>
      </c>
      <c r="Z28" s="3">
        <v>164</v>
      </c>
      <c r="AA28" s="3">
        <v>9</v>
      </c>
      <c r="AB28" s="3">
        <v>114</v>
      </c>
    </row>
    <row r="29" spans="1:28" ht="13.9" x14ac:dyDescent="0.3">
      <c r="B29" s="25" t="s">
        <v>115</v>
      </c>
      <c r="C29" s="3"/>
      <c r="D29" s="25"/>
      <c r="E29" s="25"/>
      <c r="F29" s="27">
        <f>R29</f>
        <v>866</v>
      </c>
      <c r="G29" s="28" t="str">
        <f>CONCATENATE(FIXED(S29, 1), " (", FIXED(T29, 1), ")")</f>
        <v>4.4 (2.9)</v>
      </c>
      <c r="H29" s="27">
        <f>U29/$F29*100</f>
        <v>63.048498845265591</v>
      </c>
      <c r="I29" s="27">
        <f t="shared" si="6"/>
        <v>4.503464203233257</v>
      </c>
      <c r="J29" s="27">
        <f t="shared" si="6"/>
        <v>14.434180138568129</v>
      </c>
      <c r="K29" s="27">
        <f t="shared" si="6"/>
        <v>18.013856812933028</v>
      </c>
      <c r="L29" s="27"/>
      <c r="M29" s="27">
        <f>Y29/$F29*100</f>
        <v>1.6166281755196306</v>
      </c>
      <c r="N29" s="27">
        <f t="shared" si="7"/>
        <v>2.7713625866050808</v>
      </c>
      <c r="O29" s="27">
        <f t="shared" si="7"/>
        <v>1.0392609699769053</v>
      </c>
      <c r="P29" s="27">
        <f t="shared" si="7"/>
        <v>18.475750577367204</v>
      </c>
      <c r="Q29" s="25" t="s">
        <v>115</v>
      </c>
      <c r="R29" s="5">
        <v>866</v>
      </c>
      <c r="S29" s="5">
        <v>4.3879907621247103</v>
      </c>
      <c r="T29" s="5">
        <v>2.9188712490791202</v>
      </c>
      <c r="U29" s="5">
        <v>546</v>
      </c>
      <c r="V29" s="5">
        <v>39</v>
      </c>
      <c r="W29" s="5">
        <v>125</v>
      </c>
      <c r="X29" s="5">
        <v>156</v>
      </c>
      <c r="Y29" s="3">
        <v>14</v>
      </c>
      <c r="Z29" s="3">
        <v>24</v>
      </c>
      <c r="AA29" s="3">
        <v>9</v>
      </c>
      <c r="AB29" s="3">
        <v>160</v>
      </c>
    </row>
    <row r="30" spans="1:28" x14ac:dyDescent="0.25">
      <c r="A30" s="30"/>
      <c r="B30" s="38" t="s">
        <v>116</v>
      </c>
      <c r="C30" s="30"/>
      <c r="D30" s="38"/>
      <c r="E30" s="38"/>
      <c r="F30" s="33">
        <f>R30</f>
        <v>719</v>
      </c>
      <c r="G30" s="34" t="str">
        <f>CONCATENATE(FIXED(S30, 1), " (", FIXED(T30, 1), ")")</f>
        <v>3.6 (2.5)</v>
      </c>
      <c r="H30" s="33">
        <f>U30/$F30*100</f>
        <v>47.844228094575797</v>
      </c>
      <c r="I30" s="33">
        <f t="shared" si="6"/>
        <v>10.570236439499304</v>
      </c>
      <c r="J30" s="33">
        <f t="shared" si="6"/>
        <v>15.855354659248958</v>
      </c>
      <c r="K30" s="33">
        <f t="shared" si="6"/>
        <v>25.730180806675939</v>
      </c>
      <c r="L30" s="33"/>
      <c r="M30" s="33">
        <f>Y30/$F30*100</f>
        <v>0.97357440890125169</v>
      </c>
      <c r="N30" s="33">
        <f t="shared" si="7"/>
        <v>2.364394993045897</v>
      </c>
      <c r="O30" s="33">
        <f t="shared" si="7"/>
        <v>0.97357440890125169</v>
      </c>
      <c r="P30" s="33">
        <f t="shared" si="7"/>
        <v>55.07649513212796</v>
      </c>
      <c r="Q30" s="38" t="s">
        <v>116</v>
      </c>
      <c r="R30" s="5">
        <v>719</v>
      </c>
      <c r="S30" s="5">
        <v>3.5855354659249001</v>
      </c>
      <c r="T30" s="5">
        <v>2.46493220280172</v>
      </c>
      <c r="U30" s="5">
        <v>344</v>
      </c>
      <c r="V30" s="5">
        <v>76</v>
      </c>
      <c r="W30" s="5">
        <v>114</v>
      </c>
      <c r="X30" s="5">
        <v>185</v>
      </c>
      <c r="Y30" s="3">
        <v>7</v>
      </c>
      <c r="Z30" s="3">
        <v>17</v>
      </c>
      <c r="AA30" s="3">
        <v>7</v>
      </c>
      <c r="AB30" s="3">
        <v>396</v>
      </c>
    </row>
    <row r="31" spans="1:28" x14ac:dyDescent="0.25">
      <c r="A31" s="3" t="s">
        <v>13</v>
      </c>
      <c r="B31" s="35"/>
      <c r="C31" s="25"/>
      <c r="D31" s="25"/>
      <c r="E31" s="25"/>
      <c r="F31" s="21"/>
      <c r="G31" s="21"/>
      <c r="H31" s="27"/>
      <c r="I31" s="27"/>
      <c r="J31" s="27"/>
      <c r="K31" s="27"/>
      <c r="L31" s="22"/>
      <c r="M31" s="27"/>
      <c r="N31" s="27"/>
      <c r="O31" s="27"/>
      <c r="P31" s="27"/>
      <c r="Q31" s="35" t="s">
        <v>13</v>
      </c>
      <c r="R31" s="5"/>
      <c r="S31" s="5"/>
      <c r="T31" s="5"/>
      <c r="U31" s="5"/>
      <c r="V31" s="5"/>
      <c r="W31" s="5"/>
      <c r="X31" s="5"/>
    </row>
    <row r="32" spans="1:28" x14ac:dyDescent="0.25">
      <c r="B32" s="25" t="s">
        <v>117</v>
      </c>
      <c r="C32" s="3"/>
      <c r="D32" s="5"/>
      <c r="E32" s="5"/>
      <c r="F32" s="27">
        <f>R32</f>
        <v>1388</v>
      </c>
      <c r="G32" s="28" t="str">
        <f>CONCATENATE(FIXED(S32, 1), " (", FIXED(T32, 1), ")")</f>
        <v>4.3 (2.9)</v>
      </c>
      <c r="H32" s="27">
        <f>U32/$F32*100</f>
        <v>48.991354466858787</v>
      </c>
      <c r="I32" s="27">
        <f t="shared" ref="I32:K36" si="8">V32/$F32*100</f>
        <v>11.599423631123919</v>
      </c>
      <c r="J32" s="27">
        <f t="shared" si="8"/>
        <v>10.590778097982708</v>
      </c>
      <c r="K32" s="27">
        <f t="shared" si="8"/>
        <v>28.818443804034583</v>
      </c>
      <c r="L32" s="27"/>
      <c r="M32" s="27">
        <f>Y32/$F32*100</f>
        <v>3.6743515850144091</v>
      </c>
      <c r="N32" s="27">
        <f t="shared" ref="N32:P36" si="9">Z32/$F32*100</f>
        <v>4.5389048991354466</v>
      </c>
      <c r="O32" s="27">
        <f t="shared" si="9"/>
        <v>1.0086455331412103</v>
      </c>
      <c r="P32" s="27">
        <f t="shared" si="9"/>
        <v>30.331412103746398</v>
      </c>
      <c r="Q32" s="25" t="s">
        <v>117</v>
      </c>
      <c r="R32" s="5">
        <v>1388</v>
      </c>
      <c r="S32" s="5">
        <v>4.3105187319884699</v>
      </c>
      <c r="T32" s="5">
        <v>2.8521822084231201</v>
      </c>
      <c r="U32" s="5">
        <v>680</v>
      </c>
      <c r="V32" s="5">
        <v>161</v>
      </c>
      <c r="W32" s="5">
        <v>147</v>
      </c>
      <c r="X32" s="5">
        <v>400</v>
      </c>
      <c r="Y32" s="3">
        <v>51</v>
      </c>
      <c r="Z32" s="3">
        <v>63</v>
      </c>
      <c r="AA32" s="3">
        <v>14</v>
      </c>
      <c r="AB32" s="3">
        <v>421</v>
      </c>
    </row>
    <row r="33" spans="1:219" s="42" customFormat="1" x14ac:dyDescent="0.25">
      <c r="A33" s="41"/>
      <c r="B33" s="36" t="s">
        <v>118</v>
      </c>
      <c r="D33" s="41"/>
      <c r="E33" s="41"/>
      <c r="F33" s="27">
        <f>R33</f>
        <v>529</v>
      </c>
      <c r="G33" s="28" t="str">
        <f>CONCATENATE(FIXED(S33, 1), " (", FIXED(T33, 1), ")")</f>
        <v>2.7 (2.4)</v>
      </c>
      <c r="H33" s="27">
        <f>U33/$F33*100</f>
        <v>41.398865784499058</v>
      </c>
      <c r="I33" s="27">
        <f t="shared" si="8"/>
        <v>17.013232514177691</v>
      </c>
      <c r="J33" s="27">
        <f t="shared" si="8"/>
        <v>7.3724007561436666</v>
      </c>
      <c r="K33" s="27">
        <f t="shared" si="8"/>
        <v>34.215500945179585</v>
      </c>
      <c r="L33" s="27"/>
      <c r="M33" s="27">
        <f>Y33/$F33*100</f>
        <v>4.9149338374291114</v>
      </c>
      <c r="N33" s="27">
        <f t="shared" si="9"/>
        <v>6.9943289224952743</v>
      </c>
      <c r="O33" s="27">
        <f t="shared" si="9"/>
        <v>2.4574669187145557</v>
      </c>
      <c r="P33" s="27">
        <f t="shared" si="9"/>
        <v>10.586011342155009</v>
      </c>
      <c r="Q33" s="36" t="s">
        <v>118</v>
      </c>
      <c r="R33" s="41">
        <v>529</v>
      </c>
      <c r="S33" s="41">
        <v>2.6805293005671098</v>
      </c>
      <c r="T33" s="41">
        <v>2.3665157276061501</v>
      </c>
      <c r="U33" s="41">
        <v>219</v>
      </c>
      <c r="V33" s="41">
        <v>90</v>
      </c>
      <c r="W33" s="41">
        <v>39</v>
      </c>
      <c r="X33" s="41">
        <v>181</v>
      </c>
      <c r="Y33" s="41">
        <v>26</v>
      </c>
      <c r="Z33" s="41">
        <v>37</v>
      </c>
      <c r="AA33" s="41">
        <v>13</v>
      </c>
      <c r="AB33" s="41">
        <v>56</v>
      </c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  <c r="EO33" s="41"/>
      <c r="EP33" s="41"/>
      <c r="EQ33" s="41"/>
      <c r="ER33" s="41"/>
      <c r="ES33" s="41"/>
      <c r="ET33" s="41"/>
      <c r="EU33" s="41"/>
      <c r="EV33" s="41"/>
      <c r="EW33" s="41"/>
      <c r="EX33" s="41"/>
      <c r="EY33" s="41"/>
      <c r="EZ33" s="41"/>
      <c r="FA33" s="41"/>
      <c r="FB33" s="41"/>
      <c r="FC33" s="41"/>
      <c r="FD33" s="41"/>
      <c r="FE33" s="41"/>
      <c r="FF33" s="41"/>
      <c r="FG33" s="41"/>
      <c r="FH33" s="41"/>
      <c r="FI33" s="41"/>
      <c r="FJ33" s="41"/>
      <c r="FK33" s="41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41"/>
      <c r="GI33" s="41"/>
      <c r="GJ33" s="41"/>
      <c r="GK33" s="41"/>
      <c r="GL33" s="41"/>
      <c r="GM33" s="41"/>
      <c r="GN33" s="41"/>
      <c r="GO33" s="41"/>
      <c r="GP33" s="41"/>
      <c r="GQ33" s="41"/>
      <c r="GR33" s="41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</row>
    <row r="34" spans="1:219" s="42" customFormat="1" x14ac:dyDescent="0.25">
      <c r="A34" s="41"/>
      <c r="B34" s="36" t="s">
        <v>119</v>
      </c>
      <c r="D34" s="41"/>
      <c r="E34" s="41"/>
      <c r="F34" s="27">
        <f>R34</f>
        <v>379</v>
      </c>
      <c r="G34" s="28" t="str">
        <f>CONCATENATE(FIXED(S34, 1), " (", FIXED(T34, 1), ")")</f>
        <v>4.5 (2.7)</v>
      </c>
      <c r="H34" s="27">
        <f>U34/$F34*100</f>
        <v>56.200527704485495</v>
      </c>
      <c r="I34" s="27">
        <f t="shared" si="8"/>
        <v>11.609498680738787</v>
      </c>
      <c r="J34" s="27">
        <f t="shared" si="8"/>
        <v>9.2348284960422156</v>
      </c>
      <c r="K34" s="27">
        <f t="shared" si="8"/>
        <v>22.955145118733508</v>
      </c>
      <c r="L34" s="27"/>
      <c r="M34" s="27">
        <f>Y34/$F34*100</f>
        <v>4.7493403693931393</v>
      </c>
      <c r="N34" s="27">
        <f t="shared" si="9"/>
        <v>8.7071240105540895</v>
      </c>
      <c r="O34" s="27">
        <f t="shared" si="9"/>
        <v>1.5831134564643801</v>
      </c>
      <c r="P34" s="27">
        <f t="shared" si="9"/>
        <v>17.941952506596305</v>
      </c>
      <c r="Q34" s="36" t="s">
        <v>119</v>
      </c>
      <c r="R34" s="41">
        <v>379</v>
      </c>
      <c r="S34" s="41">
        <v>4.4538258575197904</v>
      </c>
      <c r="T34" s="41">
        <v>2.7255124038929002</v>
      </c>
      <c r="U34" s="41">
        <v>213</v>
      </c>
      <c r="V34" s="41">
        <v>44</v>
      </c>
      <c r="W34" s="41">
        <v>35</v>
      </c>
      <c r="X34" s="41">
        <v>87</v>
      </c>
      <c r="Y34" s="41">
        <v>18</v>
      </c>
      <c r="Z34" s="41">
        <v>33</v>
      </c>
      <c r="AA34" s="41">
        <v>6</v>
      </c>
      <c r="AB34" s="41">
        <v>68</v>
      </c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41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</row>
    <row r="35" spans="1:219" x14ac:dyDescent="0.25">
      <c r="A35" s="41"/>
      <c r="B35" s="36" t="s">
        <v>120</v>
      </c>
      <c r="C35" s="3"/>
      <c r="D35" s="41"/>
      <c r="E35" s="41"/>
      <c r="F35" s="27">
        <f>R35</f>
        <v>313</v>
      </c>
      <c r="G35" s="28" t="str">
        <f>CONCATENATE(FIXED(S35, 1), " (", FIXED(T35, 1), ")")</f>
        <v>3.9 (2.8)</v>
      </c>
      <c r="H35" s="27">
        <f>U35/$F35*100</f>
        <v>48.562300319488813</v>
      </c>
      <c r="I35" s="27">
        <f t="shared" si="8"/>
        <v>13.418530351437699</v>
      </c>
      <c r="J35" s="27">
        <f t="shared" si="8"/>
        <v>9.2651757188498394</v>
      </c>
      <c r="K35" s="27">
        <f t="shared" si="8"/>
        <v>28.753993610223645</v>
      </c>
      <c r="L35" s="27"/>
      <c r="M35" s="27">
        <f>Y35/$F35*100</f>
        <v>2.2364217252396164</v>
      </c>
      <c r="N35" s="27">
        <f t="shared" si="9"/>
        <v>9.9041533546325873</v>
      </c>
      <c r="O35" s="27">
        <f t="shared" si="9"/>
        <v>2.2364217252396164</v>
      </c>
      <c r="P35" s="27">
        <f t="shared" si="9"/>
        <v>14.696485623003195</v>
      </c>
      <c r="Q35" s="36" t="s">
        <v>120</v>
      </c>
      <c r="R35" s="5">
        <v>313</v>
      </c>
      <c r="S35" s="5">
        <v>3.94888178913738</v>
      </c>
      <c r="T35" s="5">
        <v>2.7811073406951698</v>
      </c>
      <c r="U35" s="5">
        <v>152</v>
      </c>
      <c r="V35" s="5">
        <v>42</v>
      </c>
      <c r="W35" s="5">
        <v>29</v>
      </c>
      <c r="X35" s="5">
        <v>90</v>
      </c>
      <c r="Y35" s="5">
        <v>7</v>
      </c>
      <c r="Z35" s="5">
        <v>31</v>
      </c>
      <c r="AA35" s="5">
        <v>7</v>
      </c>
      <c r="AB35" s="5">
        <v>46</v>
      </c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</row>
    <row r="36" spans="1:219" x14ac:dyDescent="0.25">
      <c r="A36" s="43"/>
      <c r="B36" s="39" t="s">
        <v>121</v>
      </c>
      <c r="C36" s="30"/>
      <c r="D36" s="43"/>
      <c r="E36" s="43"/>
      <c r="F36" s="33">
        <f>R36</f>
        <v>209</v>
      </c>
      <c r="G36" s="34" t="str">
        <f>CONCATENATE(FIXED(S36, 1), " (", FIXED(T36, 1), ")")</f>
        <v>2.6 (2.3)</v>
      </c>
      <c r="H36" s="33">
        <f>U36/$F36*100</f>
        <v>40.191387559808611</v>
      </c>
      <c r="I36" s="33">
        <f t="shared" si="8"/>
        <v>13.397129186602871</v>
      </c>
      <c r="J36" s="33">
        <f t="shared" si="8"/>
        <v>7.1770334928229662</v>
      </c>
      <c r="K36" s="33">
        <f t="shared" si="8"/>
        <v>39.23444976076555</v>
      </c>
      <c r="L36" s="33"/>
      <c r="M36" s="33">
        <f>Y36/$F36*100</f>
        <v>1.9138755980861244</v>
      </c>
      <c r="N36" s="33">
        <f t="shared" si="9"/>
        <v>7.1770334928229662</v>
      </c>
      <c r="O36" s="33">
        <f t="shared" si="9"/>
        <v>4.3062200956937797</v>
      </c>
      <c r="P36" s="33">
        <f t="shared" si="9"/>
        <v>19.138755980861244</v>
      </c>
      <c r="Q36" s="39" t="s">
        <v>121</v>
      </c>
      <c r="R36" s="5">
        <v>209</v>
      </c>
      <c r="S36" s="5">
        <v>2.6267942583732098</v>
      </c>
      <c r="T36" s="5">
        <v>2.2880226937008201</v>
      </c>
      <c r="U36" s="5">
        <v>84</v>
      </c>
      <c r="V36" s="5">
        <v>28</v>
      </c>
      <c r="W36" s="5">
        <v>15</v>
      </c>
      <c r="X36" s="5">
        <v>82</v>
      </c>
      <c r="Y36" s="5">
        <v>4</v>
      </c>
      <c r="Z36" s="5">
        <v>15</v>
      </c>
      <c r="AA36" s="5">
        <v>9</v>
      </c>
      <c r="AB36" s="5">
        <v>40</v>
      </c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</row>
    <row r="37" spans="1:219" x14ac:dyDescent="0.25">
      <c r="A37" s="41" t="s">
        <v>14</v>
      </c>
      <c r="B37" s="44"/>
      <c r="C37" s="36"/>
      <c r="D37" s="41"/>
      <c r="E37" s="41"/>
      <c r="F37" s="21"/>
      <c r="G37" s="21"/>
      <c r="H37" s="27"/>
      <c r="I37" s="27"/>
      <c r="J37" s="27"/>
      <c r="K37" s="27"/>
      <c r="L37" s="22"/>
      <c r="M37" s="27"/>
      <c r="N37" s="27"/>
      <c r="O37" s="27"/>
      <c r="P37" s="27"/>
      <c r="Q37" s="44" t="s">
        <v>14</v>
      </c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</row>
    <row r="38" spans="1:219" x14ac:dyDescent="0.25">
      <c r="A38" s="41"/>
      <c r="B38" s="36" t="s">
        <v>122</v>
      </c>
      <c r="C38" s="3"/>
      <c r="D38" s="41"/>
      <c r="E38" s="41"/>
      <c r="F38" s="27">
        <f>R38</f>
        <v>4346</v>
      </c>
      <c r="G38" s="28" t="str">
        <f>CONCATENATE(FIXED(S38, 1), " (", FIXED(T38, 1), ")")</f>
        <v>4.7 (2.5)</v>
      </c>
      <c r="H38" s="27">
        <f>U38/$F38*100</f>
        <v>14.818223653934654</v>
      </c>
      <c r="I38" s="27">
        <f t="shared" ref="I38:K42" si="10">V38/$F38*100</f>
        <v>60.101242521859177</v>
      </c>
      <c r="J38" s="27">
        <f t="shared" si="10"/>
        <v>7.5241601472618509</v>
      </c>
      <c r="K38" s="27">
        <f t="shared" si="10"/>
        <v>17.556373676944318</v>
      </c>
      <c r="L38" s="27"/>
      <c r="M38" s="27">
        <f>Y38/$F38*100</f>
        <v>2.23193741371376</v>
      </c>
      <c r="N38" s="27">
        <f t="shared" ref="N38:P42" si="11">Z38/$F38*100</f>
        <v>2.3469857340082836</v>
      </c>
      <c r="O38" s="27">
        <f t="shared" si="11"/>
        <v>0.2991256327657616</v>
      </c>
      <c r="P38" s="27">
        <f t="shared" si="11"/>
        <v>5.7063966866083753</v>
      </c>
      <c r="Q38" s="36" t="s">
        <v>123</v>
      </c>
      <c r="R38" s="5">
        <v>4346</v>
      </c>
      <c r="S38" s="5">
        <v>4.6525540727105401</v>
      </c>
      <c r="T38" s="5">
        <v>2.54385500930238</v>
      </c>
      <c r="U38" s="5">
        <v>644</v>
      </c>
      <c r="V38" s="5">
        <v>2612</v>
      </c>
      <c r="W38" s="5">
        <v>327</v>
      </c>
      <c r="X38" s="5">
        <v>763</v>
      </c>
      <c r="Y38" s="5">
        <v>97</v>
      </c>
      <c r="Z38" s="5">
        <v>102</v>
      </c>
      <c r="AA38" s="5">
        <v>13</v>
      </c>
      <c r="AB38" s="5">
        <v>248</v>
      </c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</row>
    <row r="39" spans="1:219" x14ac:dyDescent="0.25">
      <c r="A39" s="41"/>
      <c r="B39" s="36" t="s">
        <v>124</v>
      </c>
      <c r="C39" s="3"/>
      <c r="D39" s="41"/>
      <c r="E39" s="41"/>
      <c r="F39" s="27">
        <f>R39</f>
        <v>553</v>
      </c>
      <c r="G39" s="28" t="str">
        <f>CONCATENATE(FIXED(S39, 1), " (", FIXED(T39, 1), ")")</f>
        <v>3.4 (1.8)</v>
      </c>
      <c r="H39" s="27">
        <f>U39/$F39*100</f>
        <v>0.9041591320072333</v>
      </c>
      <c r="I39" s="27">
        <f t="shared" si="10"/>
        <v>76.491862567811935</v>
      </c>
      <c r="J39" s="27">
        <f t="shared" si="10"/>
        <v>11.39240506329114</v>
      </c>
      <c r="K39" s="27">
        <f t="shared" si="10"/>
        <v>11.211573236889691</v>
      </c>
      <c r="L39" s="27"/>
      <c r="M39" s="27">
        <f>Y39/$F39*100</f>
        <v>3.9783001808318263</v>
      </c>
      <c r="N39" s="27">
        <f t="shared" si="11"/>
        <v>7.9566003616636527</v>
      </c>
      <c r="O39" s="27">
        <f t="shared" si="11"/>
        <v>0.54249547920433994</v>
      </c>
      <c r="P39" s="27">
        <f t="shared" si="11"/>
        <v>14.10488245931284</v>
      </c>
      <c r="Q39" s="36" t="s">
        <v>125</v>
      </c>
      <c r="R39" s="5">
        <v>553</v>
      </c>
      <c r="S39" s="5">
        <v>3.4141048824593101</v>
      </c>
      <c r="T39" s="5">
        <v>1.76529033511222</v>
      </c>
      <c r="U39" s="5">
        <v>5</v>
      </c>
      <c r="V39" s="5">
        <v>423</v>
      </c>
      <c r="W39" s="5">
        <v>63</v>
      </c>
      <c r="X39" s="5">
        <v>62</v>
      </c>
      <c r="Y39" s="5">
        <v>22</v>
      </c>
      <c r="Z39" s="5">
        <v>44</v>
      </c>
      <c r="AA39" s="5">
        <v>3</v>
      </c>
      <c r="AB39" s="5">
        <v>78</v>
      </c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</row>
    <row r="40" spans="1:219" x14ac:dyDescent="0.25">
      <c r="A40" s="41"/>
      <c r="B40" s="36" t="s">
        <v>126</v>
      </c>
      <c r="C40" s="3"/>
      <c r="D40" s="41"/>
      <c r="E40" s="41"/>
      <c r="F40" s="27">
        <f>R40</f>
        <v>378</v>
      </c>
      <c r="G40" s="28" t="str">
        <f>CONCATENATE(FIXED(S40, 1), " (", FIXED(T40, 1), ")")</f>
        <v>3.5 (2.4)</v>
      </c>
      <c r="H40" s="27">
        <f>U40/$F40*100</f>
        <v>25.132275132275133</v>
      </c>
      <c r="I40" s="27">
        <f t="shared" si="10"/>
        <v>42.857142857142854</v>
      </c>
      <c r="J40" s="27">
        <f t="shared" si="10"/>
        <v>8.2010582010582009</v>
      </c>
      <c r="K40" s="27">
        <f t="shared" si="10"/>
        <v>23.809523809523807</v>
      </c>
      <c r="L40" s="27"/>
      <c r="M40" s="27">
        <f>Y40/$F40*100</f>
        <v>1.0582010582010581</v>
      </c>
      <c r="N40" s="27">
        <f t="shared" si="11"/>
        <v>5.2910052910052912</v>
      </c>
      <c r="O40" s="27">
        <f t="shared" si="11"/>
        <v>0.52910052910052907</v>
      </c>
      <c r="P40" s="27">
        <f t="shared" si="11"/>
        <v>24.603174603174601</v>
      </c>
      <c r="Q40" s="36" t="s">
        <v>127</v>
      </c>
      <c r="R40" s="5">
        <v>378</v>
      </c>
      <c r="S40" s="5">
        <v>3.4894179894179902</v>
      </c>
      <c r="T40" s="5">
        <v>2.42470576954261</v>
      </c>
      <c r="U40" s="5">
        <v>95</v>
      </c>
      <c r="V40" s="5">
        <v>162</v>
      </c>
      <c r="W40" s="5">
        <v>31</v>
      </c>
      <c r="X40" s="5">
        <v>90</v>
      </c>
      <c r="Y40" s="5">
        <v>4</v>
      </c>
      <c r="Z40" s="5">
        <v>20</v>
      </c>
      <c r="AA40" s="5">
        <v>2</v>
      </c>
      <c r="AB40" s="5">
        <v>93</v>
      </c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</row>
    <row r="41" spans="1:219" x14ac:dyDescent="0.25">
      <c r="A41" s="41"/>
      <c r="B41" s="36" t="s">
        <v>128</v>
      </c>
      <c r="C41" s="3"/>
      <c r="D41" s="41"/>
      <c r="E41" s="41"/>
      <c r="F41" s="27">
        <f>R41</f>
        <v>119</v>
      </c>
      <c r="G41" s="28" t="str">
        <f>CONCATENATE(FIXED(S41, 1), " (", FIXED(T41, 1), ")")</f>
        <v>2.5 (2.2)</v>
      </c>
      <c r="H41" s="27">
        <f>U41/$F41*100</f>
        <v>67.226890756302524</v>
      </c>
      <c r="I41" s="27">
        <f t="shared" si="10"/>
        <v>8.4033613445378155</v>
      </c>
      <c r="J41" s="27">
        <f t="shared" si="10"/>
        <v>6.7226890756302522</v>
      </c>
      <c r="K41" s="27">
        <f t="shared" si="10"/>
        <v>17.647058823529413</v>
      </c>
      <c r="L41" s="27"/>
      <c r="M41" s="27">
        <f>Y41/$F41*100</f>
        <v>5.0420168067226889</v>
      </c>
      <c r="N41" s="27">
        <f t="shared" si="11"/>
        <v>4.2016806722689077</v>
      </c>
      <c r="O41" s="27">
        <f t="shared" si="11"/>
        <v>0.84033613445378152</v>
      </c>
      <c r="P41" s="27">
        <f t="shared" si="11"/>
        <v>5.0420168067226889</v>
      </c>
      <c r="Q41" s="36" t="s">
        <v>129</v>
      </c>
      <c r="R41" s="5">
        <v>119</v>
      </c>
      <c r="S41" s="5">
        <v>2.46218487394958</v>
      </c>
      <c r="T41" s="5">
        <v>2.2085731108276598</v>
      </c>
      <c r="U41" s="5">
        <v>80</v>
      </c>
      <c r="V41" s="5">
        <v>10</v>
      </c>
      <c r="W41" s="5">
        <v>8</v>
      </c>
      <c r="X41" s="5">
        <v>21</v>
      </c>
      <c r="Y41" s="5">
        <v>6</v>
      </c>
      <c r="Z41" s="5">
        <v>5</v>
      </c>
      <c r="AA41" s="5">
        <v>1</v>
      </c>
      <c r="AB41" s="5">
        <v>6</v>
      </c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</row>
    <row r="42" spans="1:219" s="41" customFormat="1" x14ac:dyDescent="0.25">
      <c r="A42" s="43"/>
      <c r="B42" s="39" t="s">
        <v>130</v>
      </c>
      <c r="C42" s="43"/>
      <c r="D42" s="39"/>
      <c r="E42" s="43"/>
      <c r="F42" s="33">
        <f>R42</f>
        <v>69</v>
      </c>
      <c r="G42" s="34" t="str">
        <f>CONCATENATE(FIXED(S42, 1), " (", FIXED(T42, 1), ")")</f>
        <v>2.2 (1.7)</v>
      </c>
      <c r="H42" s="33">
        <f>U42/$F42*100</f>
        <v>11.594202898550725</v>
      </c>
      <c r="I42" s="33">
        <f t="shared" si="10"/>
        <v>59.420289855072461</v>
      </c>
      <c r="J42" s="33">
        <f t="shared" si="10"/>
        <v>5.7971014492753623</v>
      </c>
      <c r="K42" s="33">
        <f t="shared" si="10"/>
        <v>23.188405797101449</v>
      </c>
      <c r="L42" s="33"/>
      <c r="M42" s="33">
        <f>Y42/$F42*100</f>
        <v>0</v>
      </c>
      <c r="N42" s="33">
        <f t="shared" si="11"/>
        <v>0</v>
      </c>
      <c r="O42" s="33">
        <f t="shared" si="11"/>
        <v>0</v>
      </c>
      <c r="P42" s="33">
        <f t="shared" si="11"/>
        <v>2.8985507246376812</v>
      </c>
      <c r="Q42" s="39" t="s">
        <v>131</v>
      </c>
      <c r="R42" s="41">
        <v>69</v>
      </c>
      <c r="S42" s="41">
        <v>2.2028985507246399</v>
      </c>
      <c r="T42" s="41">
        <v>1.7113781009065701</v>
      </c>
      <c r="U42" s="41">
        <v>8</v>
      </c>
      <c r="V42" s="41">
        <v>41</v>
      </c>
      <c r="W42" s="41">
        <v>4</v>
      </c>
      <c r="X42" s="41">
        <v>16</v>
      </c>
      <c r="Y42" s="41">
        <v>0</v>
      </c>
      <c r="Z42" s="41">
        <v>0</v>
      </c>
      <c r="AA42" s="41">
        <v>0</v>
      </c>
      <c r="AB42" s="41">
        <v>2</v>
      </c>
    </row>
    <row r="43" spans="1:219" s="42" customFormat="1" x14ac:dyDescent="0.25">
      <c r="A43" s="41" t="s">
        <v>15</v>
      </c>
      <c r="B43" s="44"/>
      <c r="C43" s="36"/>
      <c r="D43" s="36"/>
      <c r="E43" s="41"/>
      <c r="F43" s="21"/>
      <c r="G43" s="21"/>
      <c r="H43" s="27"/>
      <c r="I43" s="27"/>
      <c r="J43" s="27"/>
      <c r="K43" s="27"/>
      <c r="L43" s="22"/>
      <c r="M43" s="27"/>
      <c r="N43" s="27"/>
      <c r="O43" s="27"/>
      <c r="P43" s="27"/>
      <c r="Q43" s="44" t="s">
        <v>15</v>
      </c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  <c r="EO43" s="41"/>
      <c r="EP43" s="41"/>
      <c r="EQ43" s="41"/>
      <c r="ER43" s="41"/>
      <c r="ES43" s="41"/>
      <c r="ET43" s="41"/>
      <c r="EU43" s="41"/>
      <c r="EV43" s="41"/>
      <c r="EW43" s="41"/>
      <c r="EX43" s="41"/>
      <c r="EY43" s="41"/>
      <c r="EZ43" s="41"/>
      <c r="FA43" s="41"/>
      <c r="FB43" s="41"/>
      <c r="FC43" s="41"/>
      <c r="FD43" s="41"/>
      <c r="FE43" s="41"/>
      <c r="FF43" s="41"/>
      <c r="FG43" s="41"/>
      <c r="FH43" s="41"/>
      <c r="FI43" s="41"/>
      <c r="FJ43" s="41"/>
      <c r="FK43" s="41"/>
      <c r="FL43" s="41"/>
      <c r="FM43" s="41"/>
      <c r="FN43" s="41"/>
      <c r="FO43" s="41"/>
      <c r="FP43" s="41"/>
      <c r="FQ43" s="41"/>
      <c r="FR43" s="41"/>
      <c r="FS43" s="41"/>
      <c r="FT43" s="41"/>
      <c r="FU43" s="41"/>
      <c r="FV43" s="41"/>
      <c r="FW43" s="41"/>
      <c r="FX43" s="41"/>
      <c r="FY43" s="41"/>
      <c r="FZ43" s="41"/>
      <c r="GA43" s="41"/>
      <c r="GB43" s="41"/>
      <c r="GC43" s="41"/>
      <c r="GD43" s="41"/>
      <c r="GE43" s="41"/>
      <c r="GF43" s="41"/>
      <c r="GG43" s="41"/>
      <c r="GH43" s="41"/>
      <c r="GI43" s="41"/>
      <c r="GJ43" s="41"/>
      <c r="GK43" s="41"/>
      <c r="GL43" s="41"/>
      <c r="GM43" s="41"/>
      <c r="GN43" s="41"/>
      <c r="GO43" s="41"/>
      <c r="GP43" s="41"/>
      <c r="GQ43" s="41"/>
      <c r="GR43" s="41"/>
      <c r="GS43" s="41"/>
      <c r="GT43" s="41"/>
      <c r="GU43" s="41"/>
      <c r="GV43" s="41"/>
      <c r="GW43" s="41"/>
      <c r="GX43" s="41"/>
      <c r="GY43" s="41"/>
      <c r="GZ43" s="41"/>
      <c r="HA43" s="41"/>
      <c r="HB43" s="41"/>
      <c r="HC43" s="41"/>
      <c r="HD43" s="41"/>
      <c r="HE43" s="41"/>
      <c r="HF43" s="41"/>
      <c r="HG43" s="41"/>
      <c r="HH43" s="41"/>
      <c r="HI43" s="41"/>
      <c r="HJ43" s="41"/>
      <c r="HK43" s="41"/>
    </row>
    <row r="44" spans="1:219" s="42" customFormat="1" x14ac:dyDescent="0.25">
      <c r="A44" s="41"/>
      <c r="B44" s="36" t="s">
        <v>132</v>
      </c>
      <c r="D44" s="36"/>
      <c r="E44" s="41"/>
      <c r="F44" s="27">
        <f>R44</f>
        <v>200</v>
      </c>
      <c r="G44" s="28" t="str">
        <f>CONCATENATE(FIXED(S44, 1), " (", FIXED(T44, 1), ")")</f>
        <v>1.7 (1.1)</v>
      </c>
      <c r="H44" s="27">
        <f>U44/$F44*100</f>
        <v>4.5</v>
      </c>
      <c r="I44" s="27">
        <f t="shared" ref="I44:K48" si="12">V44/$F44*100</f>
        <v>11</v>
      </c>
      <c r="J44" s="27">
        <f t="shared" si="12"/>
        <v>5</v>
      </c>
      <c r="K44" s="27">
        <f t="shared" si="12"/>
        <v>79.5</v>
      </c>
      <c r="L44" s="27"/>
      <c r="M44" s="27">
        <f>Y44/$F44*100</f>
        <v>2.5</v>
      </c>
      <c r="N44" s="27">
        <f t="shared" ref="N44:P48" si="13">Z44/$F44*100</f>
        <v>40.5</v>
      </c>
      <c r="O44" s="27">
        <f t="shared" si="13"/>
        <v>0</v>
      </c>
      <c r="P44" s="27">
        <f t="shared" si="13"/>
        <v>1</v>
      </c>
      <c r="Q44" s="36" t="s">
        <v>132</v>
      </c>
      <c r="R44" s="41">
        <v>200</v>
      </c>
      <c r="S44" s="41">
        <v>1.7</v>
      </c>
      <c r="T44" s="41">
        <v>1.07507157644148</v>
      </c>
      <c r="U44" s="41">
        <v>9</v>
      </c>
      <c r="V44" s="41">
        <v>22</v>
      </c>
      <c r="W44" s="41">
        <v>10</v>
      </c>
      <c r="X44" s="41">
        <v>159</v>
      </c>
      <c r="Y44" s="41">
        <v>5</v>
      </c>
      <c r="Z44" s="41">
        <v>81</v>
      </c>
      <c r="AA44" s="41">
        <v>0</v>
      </c>
      <c r="AB44" s="41">
        <v>2</v>
      </c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  <c r="EO44" s="41"/>
      <c r="EP44" s="41"/>
      <c r="EQ44" s="41"/>
      <c r="ER44" s="41"/>
      <c r="ES44" s="41"/>
      <c r="ET44" s="41"/>
      <c r="EU44" s="41"/>
      <c r="EV44" s="41"/>
      <c r="EW44" s="41"/>
      <c r="EX44" s="41"/>
      <c r="EY44" s="41"/>
      <c r="EZ44" s="41"/>
      <c r="FA44" s="41"/>
      <c r="FB44" s="41"/>
      <c r="FC44" s="41"/>
      <c r="FD44" s="41"/>
      <c r="FE44" s="41"/>
      <c r="FF44" s="41"/>
      <c r="FG44" s="41"/>
      <c r="FH44" s="41"/>
      <c r="FI44" s="41"/>
      <c r="FJ44" s="41"/>
      <c r="FK44" s="41"/>
      <c r="FL44" s="41"/>
      <c r="FM44" s="41"/>
      <c r="FN44" s="41"/>
      <c r="FO44" s="41"/>
      <c r="FP44" s="41"/>
      <c r="FQ44" s="41"/>
      <c r="FR44" s="41"/>
      <c r="FS44" s="41"/>
      <c r="FT44" s="41"/>
      <c r="FU44" s="41"/>
      <c r="FV44" s="41"/>
      <c r="FW44" s="41"/>
      <c r="FX44" s="41"/>
      <c r="FY44" s="41"/>
      <c r="FZ44" s="41"/>
      <c r="GA44" s="41"/>
      <c r="GB44" s="41"/>
      <c r="GC44" s="41"/>
      <c r="GD44" s="41"/>
      <c r="GE44" s="41"/>
      <c r="GF44" s="41"/>
      <c r="GG44" s="41"/>
      <c r="GH44" s="41"/>
      <c r="GI44" s="41"/>
      <c r="GJ44" s="41"/>
      <c r="GK44" s="41"/>
      <c r="GL44" s="41"/>
      <c r="GM44" s="41"/>
      <c r="GN44" s="41"/>
      <c r="GO44" s="41"/>
      <c r="GP44" s="41"/>
      <c r="GQ44" s="41"/>
      <c r="GR44" s="41"/>
      <c r="GS44" s="41"/>
      <c r="GT44" s="41"/>
      <c r="GU44" s="41"/>
      <c r="GV44" s="41"/>
      <c r="GW44" s="41"/>
      <c r="GX44" s="41"/>
      <c r="GY44" s="41"/>
      <c r="GZ44" s="41"/>
      <c r="HA44" s="41"/>
      <c r="HB44" s="41"/>
      <c r="HC44" s="41"/>
      <c r="HD44" s="41"/>
      <c r="HE44" s="41"/>
      <c r="HF44" s="41"/>
      <c r="HG44" s="41"/>
      <c r="HH44" s="41"/>
      <c r="HI44" s="41"/>
      <c r="HJ44" s="41"/>
      <c r="HK44" s="41"/>
    </row>
    <row r="45" spans="1:219" s="42" customFormat="1" x14ac:dyDescent="0.25">
      <c r="A45" s="41"/>
      <c r="B45" s="36" t="s">
        <v>133</v>
      </c>
      <c r="D45" s="36"/>
      <c r="E45" s="41"/>
      <c r="F45" s="27">
        <f>R45</f>
        <v>162</v>
      </c>
      <c r="G45" s="28" t="str">
        <f>CONCATENATE(FIXED(S45, 1), " (", FIXED(T45, 1), ")")</f>
        <v>4.5 (2.7)</v>
      </c>
      <c r="H45" s="27">
        <f>U45/$F45*100</f>
        <v>6.7901234567901234</v>
      </c>
      <c r="I45" s="27">
        <f t="shared" si="12"/>
        <v>58.024691358024697</v>
      </c>
      <c r="J45" s="27">
        <f t="shared" si="12"/>
        <v>8.0246913580246915</v>
      </c>
      <c r="K45" s="27">
        <f t="shared" si="12"/>
        <v>27.160493827160494</v>
      </c>
      <c r="L45" s="27"/>
      <c r="M45" s="27">
        <f>Y45/$F45*100</f>
        <v>2.4691358024691357</v>
      </c>
      <c r="N45" s="27">
        <f t="shared" si="13"/>
        <v>1.2345679012345678</v>
      </c>
      <c r="O45" s="27">
        <f t="shared" si="13"/>
        <v>0</v>
      </c>
      <c r="P45" s="27">
        <f t="shared" si="13"/>
        <v>13.580246913580247</v>
      </c>
      <c r="Q45" s="36" t="s">
        <v>134</v>
      </c>
      <c r="R45" s="41">
        <v>162</v>
      </c>
      <c r="S45" s="41">
        <v>4.5493827160493803</v>
      </c>
      <c r="T45" s="41">
        <v>2.65875436471166</v>
      </c>
      <c r="U45" s="41">
        <v>11</v>
      </c>
      <c r="V45" s="41">
        <v>94</v>
      </c>
      <c r="W45" s="41">
        <v>13</v>
      </c>
      <c r="X45" s="41">
        <v>44</v>
      </c>
      <c r="Y45" s="41">
        <v>4</v>
      </c>
      <c r="Z45" s="41">
        <v>2</v>
      </c>
      <c r="AA45" s="41">
        <v>0</v>
      </c>
      <c r="AB45" s="41">
        <v>22</v>
      </c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  <c r="EO45" s="41"/>
      <c r="EP45" s="41"/>
      <c r="EQ45" s="41"/>
      <c r="ER45" s="41"/>
      <c r="ES45" s="41"/>
      <c r="ET45" s="41"/>
      <c r="EU45" s="41"/>
      <c r="EV45" s="41"/>
      <c r="EW45" s="41"/>
      <c r="EX45" s="41"/>
      <c r="EY45" s="41"/>
      <c r="EZ45" s="41"/>
      <c r="FA45" s="41"/>
      <c r="FB45" s="41"/>
      <c r="FC45" s="41"/>
      <c r="FD45" s="41"/>
      <c r="FE45" s="41"/>
      <c r="FF45" s="41"/>
      <c r="FG45" s="41"/>
      <c r="FH45" s="41"/>
      <c r="FI45" s="41"/>
      <c r="FJ45" s="41"/>
      <c r="FK45" s="41"/>
      <c r="FL45" s="41"/>
      <c r="FM45" s="41"/>
      <c r="FN45" s="41"/>
      <c r="FO45" s="41"/>
      <c r="FP45" s="41"/>
      <c r="FQ45" s="41"/>
      <c r="FR45" s="41"/>
      <c r="FS45" s="41"/>
      <c r="FT45" s="41"/>
      <c r="FU45" s="41"/>
      <c r="FV45" s="41"/>
      <c r="FW45" s="41"/>
      <c r="FX45" s="41"/>
      <c r="FY45" s="41"/>
      <c r="FZ45" s="41"/>
      <c r="GA45" s="41"/>
      <c r="GB45" s="41"/>
      <c r="GC45" s="41"/>
      <c r="GD45" s="41"/>
      <c r="GE45" s="41"/>
      <c r="GF45" s="41"/>
      <c r="GG45" s="41"/>
      <c r="GH45" s="41"/>
      <c r="GI45" s="41"/>
      <c r="GJ45" s="41"/>
      <c r="GK45" s="41"/>
      <c r="GL45" s="41"/>
      <c r="GM45" s="41"/>
      <c r="GN45" s="41"/>
      <c r="GO45" s="41"/>
      <c r="GP45" s="41"/>
      <c r="GQ45" s="41"/>
      <c r="GR45" s="41"/>
      <c r="GS45" s="41"/>
      <c r="GT45" s="41"/>
      <c r="GU45" s="41"/>
      <c r="GV45" s="41"/>
      <c r="GW45" s="41"/>
      <c r="GX45" s="41"/>
      <c r="GY45" s="41"/>
      <c r="GZ45" s="41"/>
      <c r="HA45" s="41"/>
      <c r="HB45" s="41"/>
      <c r="HC45" s="41"/>
      <c r="HD45" s="41"/>
      <c r="HE45" s="41"/>
      <c r="HF45" s="41"/>
      <c r="HG45" s="41"/>
      <c r="HH45" s="41"/>
      <c r="HI45" s="41"/>
      <c r="HJ45" s="41"/>
      <c r="HK45" s="41"/>
    </row>
    <row r="46" spans="1:219" s="42" customFormat="1" x14ac:dyDescent="0.25">
      <c r="A46" s="41"/>
      <c r="B46" s="36" t="s">
        <v>135</v>
      </c>
      <c r="D46" s="36"/>
      <c r="E46" s="41"/>
      <c r="F46" s="27">
        <f>R46</f>
        <v>93</v>
      </c>
      <c r="G46" s="28" t="str">
        <f>CONCATENATE(FIXED(S46, 1), " (", FIXED(T46, 1), ")")</f>
        <v>1.8 (1.3)</v>
      </c>
      <c r="H46" s="27">
        <f>U46/$F46*100</f>
        <v>5.376344086021505</v>
      </c>
      <c r="I46" s="27">
        <f t="shared" si="12"/>
        <v>27.956989247311824</v>
      </c>
      <c r="J46" s="27">
        <f t="shared" si="12"/>
        <v>6.4516129032258061</v>
      </c>
      <c r="K46" s="27">
        <f t="shared" si="12"/>
        <v>60.215053763440864</v>
      </c>
      <c r="L46" s="27"/>
      <c r="M46" s="27">
        <f>Y46/$F46*100</f>
        <v>3.225806451612903</v>
      </c>
      <c r="N46" s="27">
        <f t="shared" si="13"/>
        <v>34.408602150537639</v>
      </c>
      <c r="O46" s="27">
        <f t="shared" si="13"/>
        <v>1.0752688172043012</v>
      </c>
      <c r="P46" s="27">
        <f t="shared" si="13"/>
        <v>0</v>
      </c>
      <c r="Q46" s="36" t="s">
        <v>135</v>
      </c>
      <c r="R46" s="41">
        <v>93</v>
      </c>
      <c r="S46" s="41">
        <v>1.80645161290323</v>
      </c>
      <c r="T46" s="41">
        <v>1.3453467672922399</v>
      </c>
      <c r="U46" s="41">
        <v>5</v>
      </c>
      <c r="V46" s="41">
        <v>26</v>
      </c>
      <c r="W46" s="41">
        <v>6</v>
      </c>
      <c r="X46" s="41">
        <v>56</v>
      </c>
      <c r="Y46" s="41">
        <v>3</v>
      </c>
      <c r="Z46" s="41">
        <v>32</v>
      </c>
      <c r="AA46" s="41">
        <v>1</v>
      </c>
      <c r="AB46" s="41">
        <v>0</v>
      </c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  <c r="EO46" s="41"/>
      <c r="EP46" s="41"/>
      <c r="EQ46" s="41"/>
      <c r="ER46" s="41"/>
      <c r="ES46" s="41"/>
      <c r="ET46" s="41"/>
      <c r="EU46" s="41"/>
      <c r="EV46" s="41"/>
      <c r="EW46" s="41"/>
      <c r="EX46" s="41"/>
      <c r="EY46" s="41"/>
      <c r="EZ46" s="41"/>
      <c r="FA46" s="41"/>
      <c r="FB46" s="41"/>
      <c r="FC46" s="41"/>
      <c r="FD46" s="41"/>
      <c r="FE46" s="41"/>
      <c r="FF46" s="41"/>
      <c r="FG46" s="41"/>
      <c r="FH46" s="41"/>
      <c r="FI46" s="41"/>
      <c r="FJ46" s="41"/>
      <c r="FK46" s="41"/>
      <c r="FL46" s="41"/>
      <c r="FM46" s="41"/>
      <c r="FN46" s="41"/>
      <c r="FO46" s="41"/>
      <c r="FP46" s="41"/>
      <c r="FQ46" s="41"/>
      <c r="FR46" s="41"/>
      <c r="FS46" s="41"/>
      <c r="FT46" s="41"/>
      <c r="FU46" s="41"/>
      <c r="FV46" s="41"/>
      <c r="FW46" s="41"/>
      <c r="FX46" s="41"/>
      <c r="FY46" s="41"/>
      <c r="FZ46" s="41"/>
      <c r="GA46" s="41"/>
      <c r="GB46" s="41"/>
      <c r="GC46" s="41"/>
      <c r="GD46" s="41"/>
      <c r="GE46" s="41"/>
      <c r="GF46" s="41"/>
      <c r="GG46" s="41"/>
      <c r="GH46" s="41"/>
      <c r="GI46" s="41"/>
      <c r="GJ46" s="41"/>
      <c r="GK46" s="41"/>
      <c r="GL46" s="41"/>
      <c r="GM46" s="41"/>
      <c r="GN46" s="41"/>
      <c r="GO46" s="41"/>
      <c r="GP46" s="41"/>
      <c r="GQ46" s="41"/>
      <c r="GR46" s="41"/>
      <c r="GS46" s="41"/>
      <c r="GT46" s="41"/>
      <c r="GU46" s="41"/>
      <c r="GV46" s="41"/>
      <c r="GW46" s="41"/>
      <c r="GX46" s="41"/>
      <c r="GY46" s="41"/>
      <c r="GZ46" s="41"/>
      <c r="HA46" s="41"/>
      <c r="HB46" s="41"/>
      <c r="HC46" s="41"/>
      <c r="HD46" s="41"/>
      <c r="HE46" s="41"/>
      <c r="HF46" s="41"/>
      <c r="HG46" s="41"/>
      <c r="HH46" s="41"/>
      <c r="HI46" s="41"/>
      <c r="HJ46" s="41"/>
      <c r="HK46" s="41"/>
    </row>
    <row r="47" spans="1:219" s="42" customFormat="1" x14ac:dyDescent="0.25">
      <c r="A47" s="41"/>
      <c r="B47" s="36" t="s">
        <v>136</v>
      </c>
      <c r="D47" s="36"/>
      <c r="E47" s="41"/>
      <c r="F47" s="27">
        <f>R47</f>
        <v>80</v>
      </c>
      <c r="G47" s="28" t="str">
        <f>CONCATENATE(FIXED(S47, 1), " (", FIXED(T47, 1), ")")</f>
        <v>3.0 (2.0)</v>
      </c>
      <c r="H47" s="27">
        <f>U47/$F47*100</f>
        <v>2.5</v>
      </c>
      <c r="I47" s="27">
        <f t="shared" si="12"/>
        <v>75</v>
      </c>
      <c r="J47" s="27">
        <f t="shared" si="12"/>
        <v>5</v>
      </c>
      <c r="K47" s="27">
        <f t="shared" si="12"/>
        <v>17.5</v>
      </c>
      <c r="L47" s="27"/>
      <c r="M47" s="27">
        <f>Y47/$F47*100</f>
        <v>2.5</v>
      </c>
      <c r="N47" s="27">
        <f t="shared" si="13"/>
        <v>63.749999999999993</v>
      </c>
      <c r="O47" s="27">
        <f t="shared" si="13"/>
        <v>0</v>
      </c>
      <c r="P47" s="27">
        <f t="shared" si="13"/>
        <v>21.25</v>
      </c>
      <c r="Q47" s="36" t="s">
        <v>136</v>
      </c>
      <c r="R47" s="41">
        <v>80</v>
      </c>
      <c r="S47" s="41">
        <v>2.9750000000000001</v>
      </c>
      <c r="T47" s="41">
        <v>1.98714221363625</v>
      </c>
      <c r="U47" s="41">
        <v>2</v>
      </c>
      <c r="V47" s="41">
        <v>60</v>
      </c>
      <c r="W47" s="41">
        <v>4</v>
      </c>
      <c r="X47" s="41">
        <v>14</v>
      </c>
      <c r="Y47" s="41">
        <v>2</v>
      </c>
      <c r="Z47" s="41">
        <v>51</v>
      </c>
      <c r="AA47" s="41">
        <v>0</v>
      </c>
      <c r="AB47" s="41">
        <v>17</v>
      </c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  <c r="EO47" s="41"/>
      <c r="EP47" s="41"/>
      <c r="EQ47" s="41"/>
      <c r="ER47" s="41"/>
      <c r="ES47" s="41"/>
      <c r="ET47" s="41"/>
      <c r="EU47" s="41"/>
      <c r="EV47" s="41"/>
      <c r="EW47" s="41"/>
      <c r="EX47" s="41"/>
      <c r="EY47" s="41"/>
      <c r="EZ47" s="41"/>
      <c r="FA47" s="41"/>
      <c r="FB47" s="41"/>
      <c r="FC47" s="41"/>
      <c r="FD47" s="41"/>
      <c r="FE47" s="41"/>
      <c r="FF47" s="41"/>
      <c r="FG47" s="41"/>
      <c r="FH47" s="41"/>
      <c r="FI47" s="41"/>
      <c r="FJ47" s="41"/>
      <c r="FK47" s="41"/>
      <c r="FL47" s="41"/>
      <c r="FM47" s="41"/>
      <c r="FN47" s="41"/>
      <c r="FO47" s="41"/>
      <c r="FP47" s="41"/>
      <c r="FQ47" s="41"/>
      <c r="FR47" s="41"/>
      <c r="FS47" s="41"/>
      <c r="FT47" s="41"/>
      <c r="FU47" s="41"/>
      <c r="FV47" s="41"/>
      <c r="FW47" s="41"/>
      <c r="FX47" s="41"/>
      <c r="FY47" s="41"/>
      <c r="FZ47" s="41"/>
      <c r="GA47" s="41"/>
      <c r="GB47" s="41"/>
      <c r="GC47" s="41"/>
      <c r="GD47" s="41"/>
      <c r="GE47" s="41"/>
      <c r="GF47" s="41"/>
      <c r="GG47" s="41"/>
      <c r="GH47" s="41"/>
      <c r="GI47" s="41"/>
      <c r="GJ47" s="41"/>
      <c r="GK47" s="41"/>
      <c r="GL47" s="41"/>
      <c r="GM47" s="41"/>
      <c r="GN47" s="41"/>
      <c r="GO47" s="41"/>
      <c r="GP47" s="41"/>
      <c r="GQ47" s="41"/>
      <c r="GR47" s="41"/>
      <c r="GS47" s="41"/>
      <c r="GT47" s="41"/>
      <c r="GU47" s="41"/>
      <c r="GV47" s="41"/>
      <c r="GW47" s="41"/>
      <c r="GX47" s="41"/>
      <c r="GY47" s="41"/>
      <c r="GZ47" s="41"/>
      <c r="HA47" s="41"/>
      <c r="HB47" s="41"/>
      <c r="HC47" s="41"/>
      <c r="HD47" s="41"/>
      <c r="HE47" s="41"/>
      <c r="HF47" s="41"/>
      <c r="HG47" s="41"/>
      <c r="HH47" s="41"/>
      <c r="HI47" s="41"/>
      <c r="HJ47" s="41"/>
      <c r="HK47" s="41"/>
    </row>
    <row r="48" spans="1:219" s="42" customFormat="1" x14ac:dyDescent="0.25">
      <c r="A48" s="43"/>
      <c r="B48" s="39" t="s">
        <v>137</v>
      </c>
      <c r="C48" s="43"/>
      <c r="D48" s="39"/>
      <c r="E48" s="43"/>
      <c r="F48" s="33">
        <f>R48</f>
        <v>28</v>
      </c>
      <c r="G48" s="34" t="str">
        <f>CONCATENATE(FIXED(S48, 1), " (", FIXED(T48, 1), ")")</f>
        <v>1.9 (1.2)</v>
      </c>
      <c r="H48" s="33">
        <f>U48/$F48*100</f>
        <v>28.571428571428569</v>
      </c>
      <c r="I48" s="33">
        <f t="shared" si="12"/>
        <v>46.428571428571431</v>
      </c>
      <c r="J48" s="33">
        <f t="shared" si="12"/>
        <v>7.1428571428571423</v>
      </c>
      <c r="K48" s="33">
        <f t="shared" si="12"/>
        <v>17.857142857142858</v>
      </c>
      <c r="L48" s="33"/>
      <c r="M48" s="33">
        <f>Y48/$F48*100</f>
        <v>7.1428571428571423</v>
      </c>
      <c r="N48" s="33">
        <f t="shared" si="13"/>
        <v>32.142857142857146</v>
      </c>
      <c r="O48" s="33">
        <f t="shared" si="13"/>
        <v>0</v>
      </c>
      <c r="P48" s="33">
        <f t="shared" si="13"/>
        <v>42.857142857142854</v>
      </c>
      <c r="Q48" s="39" t="s">
        <v>137</v>
      </c>
      <c r="R48" s="41">
        <v>28</v>
      </c>
      <c r="S48" s="41">
        <v>1.9285714285714299</v>
      </c>
      <c r="T48" s="41">
        <v>1.1524071884721701</v>
      </c>
      <c r="U48" s="41">
        <v>8</v>
      </c>
      <c r="V48" s="41">
        <v>13</v>
      </c>
      <c r="W48" s="41">
        <v>2</v>
      </c>
      <c r="X48" s="41">
        <v>5</v>
      </c>
      <c r="Y48" s="41">
        <v>2</v>
      </c>
      <c r="Z48" s="41">
        <v>9</v>
      </c>
      <c r="AA48" s="41">
        <v>0</v>
      </c>
      <c r="AB48" s="41">
        <v>12</v>
      </c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  <c r="EO48" s="41"/>
      <c r="EP48" s="41"/>
      <c r="EQ48" s="41"/>
      <c r="ER48" s="41"/>
      <c r="ES48" s="41"/>
      <c r="ET48" s="41"/>
      <c r="EU48" s="41"/>
      <c r="EV48" s="41"/>
      <c r="EW48" s="41"/>
      <c r="EX48" s="41"/>
      <c r="EY48" s="41"/>
      <c r="EZ48" s="41"/>
      <c r="FA48" s="41"/>
      <c r="FB48" s="41"/>
      <c r="FC48" s="41"/>
      <c r="FD48" s="41"/>
      <c r="FE48" s="41"/>
      <c r="FF48" s="41"/>
      <c r="FG48" s="41"/>
      <c r="FH48" s="41"/>
      <c r="FI48" s="41"/>
      <c r="FJ48" s="41"/>
      <c r="FK48" s="41"/>
      <c r="FL48" s="41"/>
      <c r="FM48" s="41"/>
      <c r="FN48" s="41"/>
      <c r="FO48" s="41"/>
      <c r="FP48" s="41"/>
      <c r="FQ48" s="41"/>
      <c r="FR48" s="41"/>
      <c r="FS48" s="41"/>
      <c r="FT48" s="41"/>
      <c r="FU48" s="41"/>
      <c r="FV48" s="41"/>
      <c r="FW48" s="41"/>
      <c r="FX48" s="41"/>
      <c r="FY48" s="41"/>
      <c r="FZ48" s="41"/>
      <c r="GA48" s="41"/>
      <c r="GB48" s="41"/>
      <c r="GC48" s="41"/>
      <c r="GD48" s="41"/>
      <c r="GE48" s="41"/>
      <c r="GF48" s="41"/>
      <c r="GG48" s="41"/>
      <c r="GH48" s="41"/>
      <c r="GI48" s="41"/>
      <c r="GJ48" s="41"/>
      <c r="GK48" s="41"/>
      <c r="GL48" s="41"/>
      <c r="GM48" s="41"/>
      <c r="GN48" s="41"/>
      <c r="GO48" s="41"/>
      <c r="GP48" s="41"/>
      <c r="GQ48" s="41"/>
      <c r="GR48" s="41"/>
      <c r="GS48" s="41"/>
      <c r="GT48" s="41"/>
      <c r="GU48" s="41"/>
      <c r="GV48" s="41"/>
      <c r="GW48" s="41"/>
      <c r="GX48" s="41"/>
      <c r="GY48" s="41"/>
      <c r="GZ48" s="41"/>
      <c r="HA48" s="41"/>
      <c r="HB48" s="41"/>
      <c r="HC48" s="41"/>
      <c r="HD48" s="41"/>
      <c r="HE48" s="41"/>
      <c r="HF48" s="41"/>
      <c r="HG48" s="41"/>
      <c r="HH48" s="41"/>
      <c r="HI48" s="41"/>
      <c r="HJ48" s="41"/>
      <c r="HK48" s="41"/>
    </row>
    <row r="49" spans="1:219" s="42" customFormat="1" x14ac:dyDescent="0.25">
      <c r="A49" s="41" t="s">
        <v>138</v>
      </c>
      <c r="B49" s="36"/>
      <c r="C49" s="41"/>
      <c r="D49" s="36"/>
      <c r="E49" s="41"/>
      <c r="F49" s="27"/>
      <c r="G49" s="28"/>
      <c r="H49" s="27"/>
      <c r="I49" s="27"/>
      <c r="J49" s="27"/>
      <c r="K49" s="27"/>
      <c r="L49" s="22"/>
      <c r="M49" s="27"/>
      <c r="N49" s="27"/>
      <c r="O49" s="27"/>
      <c r="P49" s="27"/>
      <c r="Q49" s="41" t="s">
        <v>138</v>
      </c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  <c r="EO49" s="41"/>
      <c r="EP49" s="41"/>
      <c r="EQ49" s="41"/>
      <c r="ER49" s="41"/>
      <c r="ES49" s="41"/>
      <c r="ET49" s="41"/>
      <c r="EU49" s="41"/>
      <c r="EV49" s="41"/>
      <c r="EW49" s="41"/>
      <c r="EX49" s="41"/>
      <c r="EY49" s="41"/>
      <c r="EZ49" s="41"/>
      <c r="FA49" s="41"/>
      <c r="FB49" s="41"/>
      <c r="FC49" s="41"/>
      <c r="FD49" s="41"/>
      <c r="FE49" s="41"/>
      <c r="FF49" s="41"/>
      <c r="FG49" s="41"/>
      <c r="FH49" s="41"/>
      <c r="FI49" s="41"/>
      <c r="FJ49" s="41"/>
      <c r="FK49" s="41"/>
      <c r="FL49" s="41"/>
      <c r="FM49" s="41"/>
      <c r="FN49" s="41"/>
      <c r="FO49" s="41"/>
      <c r="FP49" s="41"/>
      <c r="FQ49" s="41"/>
      <c r="FR49" s="41"/>
      <c r="FS49" s="41"/>
      <c r="FT49" s="41"/>
      <c r="FU49" s="41"/>
      <c r="FV49" s="41"/>
      <c r="FW49" s="41"/>
      <c r="FX49" s="41"/>
      <c r="FY49" s="41"/>
      <c r="FZ49" s="41"/>
      <c r="GA49" s="41"/>
      <c r="GB49" s="41"/>
      <c r="GC49" s="41"/>
      <c r="GD49" s="41"/>
      <c r="GE49" s="41"/>
      <c r="GF49" s="41"/>
      <c r="GG49" s="41"/>
      <c r="GH49" s="41"/>
      <c r="GI49" s="41"/>
      <c r="GJ49" s="41"/>
      <c r="GK49" s="41"/>
      <c r="GL49" s="41"/>
      <c r="GM49" s="41"/>
      <c r="GN49" s="41"/>
      <c r="GO49" s="41"/>
      <c r="GP49" s="41"/>
      <c r="GQ49" s="41"/>
      <c r="GR49" s="41"/>
      <c r="GS49" s="41"/>
      <c r="GT49" s="41"/>
      <c r="GU49" s="41"/>
      <c r="GV49" s="41"/>
      <c r="GW49" s="41"/>
      <c r="GX49" s="41"/>
      <c r="GY49" s="41"/>
      <c r="GZ49" s="41"/>
      <c r="HA49" s="41"/>
      <c r="HB49" s="41"/>
      <c r="HC49" s="41"/>
      <c r="HD49" s="41"/>
      <c r="HE49" s="41"/>
      <c r="HF49" s="41"/>
      <c r="HG49" s="41"/>
      <c r="HH49" s="41"/>
      <c r="HI49" s="41"/>
      <c r="HJ49" s="41"/>
      <c r="HK49" s="41"/>
    </row>
    <row r="50" spans="1:219" x14ac:dyDescent="0.25">
      <c r="B50" s="19" t="s">
        <v>139</v>
      </c>
      <c r="C50" s="45"/>
      <c r="D50" s="46"/>
      <c r="E50" s="46"/>
      <c r="F50" s="27">
        <f t="shared" ref="F50:F59" si="14">R50</f>
        <v>17220</v>
      </c>
      <c r="G50" s="28" t="str">
        <f t="shared" ref="G50:G59" si="15">CONCATENATE(FIXED(S50, 1), " (", FIXED(T50, 1), ")")</f>
        <v>5.8 (2.5)</v>
      </c>
      <c r="H50" s="27">
        <f t="shared" ref="H50:K59" si="16">U50/$F50*100</f>
        <v>83.675958188153317</v>
      </c>
      <c r="I50" s="27">
        <f t="shared" si="16"/>
        <v>6.6957026713124268</v>
      </c>
      <c r="J50" s="27">
        <f t="shared" si="16"/>
        <v>4.175377468060395</v>
      </c>
      <c r="K50" s="27">
        <f t="shared" si="16"/>
        <v>5.4529616724738679</v>
      </c>
      <c r="L50" s="27"/>
      <c r="M50" s="27">
        <f t="shared" ref="M50:P59" si="17">Y50/$F50*100</f>
        <v>2.4970963995354238</v>
      </c>
      <c r="N50" s="27">
        <f t="shared" si="17"/>
        <v>9.2566782810685257</v>
      </c>
      <c r="O50" s="27">
        <f t="shared" si="17"/>
        <v>0.14518002322880372</v>
      </c>
      <c r="P50" s="27">
        <f t="shared" si="17"/>
        <v>6.6724738675958184</v>
      </c>
      <c r="Q50" s="19" t="s">
        <v>140</v>
      </c>
      <c r="R50" s="5">
        <v>17220</v>
      </c>
      <c r="S50" s="5">
        <v>5.7639372822299704</v>
      </c>
      <c r="T50" s="5">
        <v>2.5394203764486298</v>
      </c>
      <c r="U50" s="5">
        <v>14409</v>
      </c>
      <c r="V50" s="5">
        <v>1153</v>
      </c>
      <c r="W50" s="5">
        <v>719</v>
      </c>
      <c r="X50" s="5">
        <v>939</v>
      </c>
      <c r="Y50" s="3">
        <v>430</v>
      </c>
      <c r="Z50" s="3">
        <v>1594</v>
      </c>
      <c r="AA50" s="3">
        <v>25</v>
      </c>
      <c r="AB50" s="3">
        <v>1149</v>
      </c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</row>
    <row r="51" spans="1:219" x14ac:dyDescent="0.25">
      <c r="B51" s="19" t="s">
        <v>141</v>
      </c>
      <c r="C51" s="3"/>
      <c r="D51" s="26"/>
      <c r="E51" s="26"/>
      <c r="F51" s="27">
        <f t="shared" si="14"/>
        <v>9498</v>
      </c>
      <c r="G51" s="28" t="str">
        <f t="shared" si="15"/>
        <v>4.4 (1.8)</v>
      </c>
      <c r="H51" s="27">
        <f t="shared" si="16"/>
        <v>2.705832806906717</v>
      </c>
      <c r="I51" s="27">
        <f t="shared" si="16"/>
        <v>81.41714045062119</v>
      </c>
      <c r="J51" s="27">
        <f t="shared" si="16"/>
        <v>5.9486207622657403</v>
      </c>
      <c r="K51" s="27">
        <f t="shared" si="16"/>
        <v>9.9284059802063584</v>
      </c>
      <c r="L51" s="27"/>
      <c r="M51" s="27">
        <f t="shared" si="17"/>
        <v>2.4847336281322385</v>
      </c>
      <c r="N51" s="27">
        <f t="shared" si="17"/>
        <v>69.962097283638656</v>
      </c>
      <c r="O51" s="27">
        <f t="shared" si="17"/>
        <v>0.47378395451674038</v>
      </c>
      <c r="P51" s="27">
        <f t="shared" si="17"/>
        <v>15.424299852600548</v>
      </c>
      <c r="Q51" s="19" t="s">
        <v>141</v>
      </c>
      <c r="R51" s="5">
        <v>9498</v>
      </c>
      <c r="S51" s="5">
        <v>4.3765003158559699</v>
      </c>
      <c r="T51" s="5">
        <v>1.82842078072432</v>
      </c>
      <c r="U51" s="5">
        <v>257</v>
      </c>
      <c r="V51" s="5">
        <v>7733</v>
      </c>
      <c r="W51" s="5">
        <v>565</v>
      </c>
      <c r="X51" s="5">
        <v>943</v>
      </c>
      <c r="Y51" s="5">
        <v>236</v>
      </c>
      <c r="Z51" s="5">
        <v>6645</v>
      </c>
      <c r="AA51" s="5">
        <v>45</v>
      </c>
      <c r="AB51" s="5">
        <v>1465</v>
      </c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</row>
    <row r="52" spans="1:219" x14ac:dyDescent="0.25">
      <c r="B52" s="19" t="s">
        <v>142</v>
      </c>
      <c r="C52" s="45"/>
      <c r="D52" s="46"/>
      <c r="E52" s="46"/>
      <c r="F52" s="27">
        <f t="shared" si="14"/>
        <v>4533</v>
      </c>
      <c r="G52" s="28" t="str">
        <f t="shared" si="15"/>
        <v>6.1 (2.4)</v>
      </c>
      <c r="H52" s="27">
        <f t="shared" si="16"/>
        <v>85.969556585043023</v>
      </c>
      <c r="I52" s="27">
        <f t="shared" si="16"/>
        <v>6.6181336863004629</v>
      </c>
      <c r="J52" s="27">
        <f t="shared" si="16"/>
        <v>2.8016765938671964</v>
      </c>
      <c r="K52" s="27">
        <f t="shared" si="16"/>
        <v>4.6106331347893228</v>
      </c>
      <c r="L52" s="27"/>
      <c r="M52" s="27">
        <f t="shared" si="17"/>
        <v>2.2501654533421576</v>
      </c>
      <c r="N52" s="27">
        <f t="shared" si="17"/>
        <v>15.729097727774102</v>
      </c>
      <c r="O52" s="27">
        <f t="shared" si="17"/>
        <v>0.33090668431502318</v>
      </c>
      <c r="P52" s="27">
        <f t="shared" si="17"/>
        <v>6.5298919038164565</v>
      </c>
      <c r="Q52" s="19" t="s">
        <v>143</v>
      </c>
      <c r="R52" s="5">
        <v>4533</v>
      </c>
      <c r="S52" s="5">
        <v>6.0977277741010401</v>
      </c>
      <c r="T52" s="5">
        <v>2.4187460460214001</v>
      </c>
      <c r="U52" s="5">
        <v>3897</v>
      </c>
      <c r="V52" s="5">
        <v>300</v>
      </c>
      <c r="W52" s="5">
        <v>127</v>
      </c>
      <c r="X52" s="5">
        <v>209</v>
      </c>
      <c r="Y52" s="3">
        <v>102</v>
      </c>
      <c r="Z52" s="3">
        <v>713</v>
      </c>
      <c r="AA52" s="3">
        <v>15</v>
      </c>
      <c r="AB52" s="3">
        <v>296</v>
      </c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</row>
    <row r="53" spans="1:219" x14ac:dyDescent="0.25">
      <c r="B53" s="19" t="s">
        <v>144</v>
      </c>
      <c r="C53" s="29"/>
      <c r="D53" s="26"/>
      <c r="E53" s="26"/>
      <c r="F53" s="27">
        <f t="shared" si="14"/>
        <v>1538</v>
      </c>
      <c r="G53" s="28" t="str">
        <f t="shared" si="15"/>
        <v>2.4 (2.0)</v>
      </c>
      <c r="H53" s="27">
        <f t="shared" si="16"/>
        <v>2.4707412223667102</v>
      </c>
      <c r="I53" s="27">
        <f t="shared" si="16"/>
        <v>79.388816644993497</v>
      </c>
      <c r="J53" s="27">
        <f t="shared" si="16"/>
        <v>5.3315994798439537</v>
      </c>
      <c r="K53" s="27">
        <f t="shared" si="16"/>
        <v>12.808842652795837</v>
      </c>
      <c r="L53" s="27"/>
      <c r="M53" s="27">
        <f t="shared" si="17"/>
        <v>2.2756827048114432</v>
      </c>
      <c r="N53" s="27">
        <f t="shared" si="17"/>
        <v>67.035110533159951</v>
      </c>
      <c r="O53" s="27">
        <f t="shared" si="17"/>
        <v>0.84525357607282192</v>
      </c>
      <c r="P53" s="27">
        <f t="shared" si="17"/>
        <v>12.548764629388817</v>
      </c>
      <c r="Q53" s="19" t="s">
        <v>144</v>
      </c>
      <c r="R53" s="5">
        <v>1538</v>
      </c>
      <c r="S53" s="5">
        <v>2.3777633289987001</v>
      </c>
      <c r="T53" s="5">
        <v>2.0203131590922698</v>
      </c>
      <c r="U53" s="5">
        <v>38</v>
      </c>
      <c r="V53" s="5">
        <v>1221</v>
      </c>
      <c r="W53" s="5">
        <v>82</v>
      </c>
      <c r="X53" s="5">
        <v>197</v>
      </c>
      <c r="Y53" s="5">
        <v>35</v>
      </c>
      <c r="Z53" s="5">
        <v>1031</v>
      </c>
      <c r="AA53" s="5">
        <v>13</v>
      </c>
      <c r="AB53" s="5">
        <v>193</v>
      </c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</row>
    <row r="54" spans="1:219" x14ac:dyDescent="0.25">
      <c r="A54" s="5"/>
      <c r="B54" s="19" t="s">
        <v>145</v>
      </c>
      <c r="D54" s="26"/>
      <c r="E54" s="26"/>
      <c r="F54" s="27">
        <f t="shared" si="14"/>
        <v>1490</v>
      </c>
      <c r="G54" s="28" t="str">
        <f t="shared" si="15"/>
        <v>4.3 (2.8)</v>
      </c>
      <c r="H54" s="27">
        <f t="shared" si="16"/>
        <v>82.080536912751683</v>
      </c>
      <c r="I54" s="27">
        <f t="shared" si="16"/>
        <v>6.5771812080536911</v>
      </c>
      <c r="J54" s="27">
        <f t="shared" si="16"/>
        <v>4.0939597315436238</v>
      </c>
      <c r="K54" s="27">
        <f t="shared" si="16"/>
        <v>7.2483221476510069</v>
      </c>
      <c r="L54" s="27"/>
      <c r="M54" s="27">
        <f t="shared" si="17"/>
        <v>3.6912751677852351</v>
      </c>
      <c r="N54" s="27">
        <f t="shared" si="17"/>
        <v>8.7919463087248317</v>
      </c>
      <c r="O54" s="27">
        <f t="shared" si="17"/>
        <v>0.46979865771812079</v>
      </c>
      <c r="P54" s="27">
        <f t="shared" si="17"/>
        <v>6.5100671140939594</v>
      </c>
      <c r="Q54" s="19" t="s">
        <v>145</v>
      </c>
      <c r="R54" s="5">
        <v>1490</v>
      </c>
      <c r="S54" s="5">
        <v>4.2530201342281897</v>
      </c>
      <c r="T54" s="5">
        <v>2.8331259577853101</v>
      </c>
      <c r="U54" s="5">
        <v>1223</v>
      </c>
      <c r="V54" s="5">
        <v>98</v>
      </c>
      <c r="W54" s="5">
        <v>61</v>
      </c>
      <c r="X54" s="5">
        <v>108</v>
      </c>
      <c r="Y54" s="3">
        <v>55</v>
      </c>
      <c r="Z54" s="3">
        <v>131</v>
      </c>
      <c r="AA54" s="3">
        <v>7</v>
      </c>
      <c r="AB54" s="3">
        <v>97</v>
      </c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</row>
    <row r="55" spans="1:219" x14ac:dyDescent="0.25">
      <c r="A55" s="41"/>
      <c r="B55" s="19" t="s">
        <v>146</v>
      </c>
      <c r="C55" s="25"/>
      <c r="D55" s="26"/>
      <c r="E55" s="26"/>
      <c r="F55" s="27">
        <f t="shared" si="14"/>
        <v>1443</v>
      </c>
      <c r="G55" s="28" t="str">
        <f t="shared" si="15"/>
        <v>4.4 (2.4)</v>
      </c>
      <c r="H55" s="27">
        <f>U55/$F55*100</f>
        <v>69.369369369369366</v>
      </c>
      <c r="I55" s="27">
        <f t="shared" si="16"/>
        <v>15.86971586971587</v>
      </c>
      <c r="J55" s="27">
        <f t="shared" si="16"/>
        <v>5.7519057519057517</v>
      </c>
      <c r="K55" s="27">
        <f t="shared" si="16"/>
        <v>9.0090090090090094</v>
      </c>
      <c r="L55" s="27"/>
      <c r="M55" s="27">
        <f>Y55/$F55*100</f>
        <v>3.1185031185031189</v>
      </c>
      <c r="N55" s="27">
        <f t="shared" si="17"/>
        <v>45.460845460845462</v>
      </c>
      <c r="O55" s="27">
        <f t="shared" si="17"/>
        <v>0.27720027720027718</v>
      </c>
      <c r="P55" s="27">
        <f t="shared" si="17"/>
        <v>32.571032571032568</v>
      </c>
      <c r="Q55" s="19" t="s">
        <v>146</v>
      </c>
      <c r="R55" s="5">
        <v>1443</v>
      </c>
      <c r="S55" s="5">
        <v>4.3506583506583496</v>
      </c>
      <c r="T55" s="5">
        <v>2.4230983470674401</v>
      </c>
      <c r="U55" s="5">
        <v>1001</v>
      </c>
      <c r="V55" s="5">
        <v>229</v>
      </c>
      <c r="W55" s="5">
        <v>83</v>
      </c>
      <c r="X55" s="5">
        <v>130</v>
      </c>
      <c r="Y55" s="3">
        <v>45</v>
      </c>
      <c r="Z55" s="3">
        <v>656</v>
      </c>
      <c r="AA55" s="3">
        <v>4</v>
      </c>
      <c r="AB55" s="3">
        <v>470</v>
      </c>
    </row>
    <row r="56" spans="1:219" x14ac:dyDescent="0.25">
      <c r="A56" s="41"/>
      <c r="B56" s="19" t="s">
        <v>147</v>
      </c>
      <c r="C56" s="29"/>
      <c r="D56" s="26"/>
      <c r="E56" s="26"/>
      <c r="F56" s="27">
        <f t="shared" si="14"/>
        <v>1383</v>
      </c>
      <c r="G56" s="28" t="str">
        <f t="shared" si="15"/>
        <v>4.2 (2.2)</v>
      </c>
      <c r="H56" s="27">
        <f>U56/$F56*100</f>
        <v>1.2292118582791034</v>
      </c>
      <c r="I56" s="27">
        <f t="shared" si="16"/>
        <v>76.428054953000725</v>
      </c>
      <c r="J56" s="27">
        <f t="shared" si="16"/>
        <v>10.556760665220535</v>
      </c>
      <c r="K56" s="27">
        <f t="shared" si="16"/>
        <v>11.785972523499638</v>
      </c>
      <c r="L56" s="27"/>
      <c r="M56" s="27">
        <f>Y56/$F56*100</f>
        <v>2.2415039768618943</v>
      </c>
      <c r="N56" s="27">
        <f t="shared" si="17"/>
        <v>29.790310918293567</v>
      </c>
      <c r="O56" s="27">
        <f t="shared" si="17"/>
        <v>1.1569052783803326</v>
      </c>
      <c r="P56" s="27">
        <f t="shared" si="17"/>
        <v>5.2783803326102676</v>
      </c>
      <c r="Q56" s="19" t="s">
        <v>147</v>
      </c>
      <c r="R56" s="5">
        <v>1383</v>
      </c>
      <c r="S56" s="5">
        <v>4.2407809110629104</v>
      </c>
      <c r="T56" s="5">
        <v>2.1708534932171402</v>
      </c>
      <c r="U56" s="5">
        <v>17</v>
      </c>
      <c r="V56" s="5">
        <v>1057</v>
      </c>
      <c r="W56" s="5">
        <v>146</v>
      </c>
      <c r="X56" s="5">
        <v>163</v>
      </c>
      <c r="Y56" s="5">
        <v>31</v>
      </c>
      <c r="Z56" s="5">
        <v>412</v>
      </c>
      <c r="AA56" s="5">
        <v>16</v>
      </c>
      <c r="AB56" s="5">
        <v>73</v>
      </c>
    </row>
    <row r="57" spans="1:219" x14ac:dyDescent="0.25">
      <c r="A57" s="5"/>
      <c r="B57" s="19" t="s">
        <v>148</v>
      </c>
      <c r="C57" s="25"/>
      <c r="D57" s="26"/>
      <c r="E57" s="26"/>
      <c r="F57" s="27">
        <f t="shared" si="14"/>
        <v>1009</v>
      </c>
      <c r="G57" s="28" t="str">
        <f t="shared" si="15"/>
        <v>4.5 (2.7)</v>
      </c>
      <c r="H57" s="27">
        <f>U57/$F57*100</f>
        <v>78.493557978196236</v>
      </c>
      <c r="I57" s="27">
        <f t="shared" si="16"/>
        <v>8.6223984142715562</v>
      </c>
      <c r="J57" s="27">
        <f t="shared" si="16"/>
        <v>4.4598612487611495</v>
      </c>
      <c r="K57" s="27">
        <f t="shared" si="16"/>
        <v>8.4241823587710609</v>
      </c>
      <c r="L57" s="27"/>
      <c r="M57" s="27">
        <f>Y57/$F57*100</f>
        <v>2.3785926660059467</v>
      </c>
      <c r="N57" s="27">
        <f t="shared" si="17"/>
        <v>8.9197224975222991</v>
      </c>
      <c r="O57" s="27">
        <f t="shared" si="17"/>
        <v>0.49554013875123881</v>
      </c>
      <c r="P57" s="27">
        <f t="shared" si="17"/>
        <v>29.930624380574827</v>
      </c>
      <c r="Q57" s="19" t="s">
        <v>149</v>
      </c>
      <c r="R57" s="5">
        <v>1009</v>
      </c>
      <c r="S57" s="5">
        <v>4.4697720515361699</v>
      </c>
      <c r="T57" s="5">
        <v>2.6635636796903701</v>
      </c>
      <c r="U57" s="5">
        <v>792</v>
      </c>
      <c r="V57" s="5">
        <v>87</v>
      </c>
      <c r="W57" s="5">
        <v>45</v>
      </c>
      <c r="X57" s="5">
        <v>85</v>
      </c>
      <c r="Y57" s="3">
        <v>24</v>
      </c>
      <c r="Z57" s="3">
        <v>90</v>
      </c>
      <c r="AA57" s="3">
        <v>5</v>
      </c>
      <c r="AB57" s="3">
        <v>302</v>
      </c>
    </row>
    <row r="58" spans="1:219" x14ac:dyDescent="0.25">
      <c r="A58" s="5"/>
      <c r="B58" s="19" t="s">
        <v>150</v>
      </c>
      <c r="C58" s="29"/>
      <c r="D58" s="26"/>
      <c r="E58" s="26"/>
      <c r="F58" s="27">
        <f t="shared" si="14"/>
        <v>963</v>
      </c>
      <c r="G58" s="28" t="str">
        <f t="shared" si="15"/>
        <v>5.6 (2.2)</v>
      </c>
      <c r="H58" s="27">
        <f>U58/$F58*100</f>
        <v>13.395638629283487</v>
      </c>
      <c r="I58" s="27">
        <f t="shared" si="16"/>
        <v>69.885773624091385</v>
      </c>
      <c r="J58" s="27">
        <f t="shared" si="16"/>
        <v>10.072689511941849</v>
      </c>
      <c r="K58" s="27">
        <f t="shared" si="16"/>
        <v>6.6458982346832816</v>
      </c>
      <c r="L58" s="27"/>
      <c r="M58" s="27">
        <f>Y58/$F58*100</f>
        <v>0.62305295950155759</v>
      </c>
      <c r="N58" s="27">
        <f t="shared" si="17"/>
        <v>20.145379023883699</v>
      </c>
      <c r="O58" s="27">
        <f t="shared" si="17"/>
        <v>0</v>
      </c>
      <c r="P58" s="27">
        <f t="shared" si="17"/>
        <v>40.186915887850468</v>
      </c>
      <c r="Q58" s="19" t="s">
        <v>150</v>
      </c>
      <c r="R58" s="5">
        <v>963</v>
      </c>
      <c r="S58" s="5">
        <v>5.6095534787123604</v>
      </c>
      <c r="T58" s="5">
        <v>2.1645394155553199</v>
      </c>
      <c r="U58" s="5">
        <v>129</v>
      </c>
      <c r="V58" s="5">
        <v>673</v>
      </c>
      <c r="W58" s="5">
        <v>97</v>
      </c>
      <c r="X58" s="5">
        <v>64</v>
      </c>
      <c r="Y58" s="5">
        <v>6</v>
      </c>
      <c r="Z58" s="5">
        <v>194</v>
      </c>
      <c r="AA58" s="5">
        <v>0</v>
      </c>
      <c r="AB58" s="5">
        <v>387</v>
      </c>
    </row>
    <row r="59" spans="1:219" x14ac:dyDescent="0.25">
      <c r="A59" s="30"/>
      <c r="B59" s="47" t="s">
        <v>151</v>
      </c>
      <c r="C59" s="38"/>
      <c r="D59" s="30"/>
      <c r="E59" s="30"/>
      <c r="F59" s="33">
        <f t="shared" si="14"/>
        <v>782</v>
      </c>
      <c r="G59" s="34" t="str">
        <f t="shared" si="15"/>
        <v>2.1 (1.0)</v>
      </c>
      <c r="H59" s="33">
        <f>U59/$F59*100</f>
        <v>4.2199488491048589</v>
      </c>
      <c r="I59" s="33">
        <f t="shared" si="16"/>
        <v>16.240409207161125</v>
      </c>
      <c r="J59" s="33">
        <f t="shared" si="16"/>
        <v>59.079283887468023</v>
      </c>
      <c r="K59" s="33">
        <f t="shared" si="16"/>
        <v>20.460358056265985</v>
      </c>
      <c r="L59" s="33"/>
      <c r="M59" s="33">
        <f>Y59/$F59*100</f>
        <v>1.0230179028132993</v>
      </c>
      <c r="N59" s="33">
        <f t="shared" si="17"/>
        <v>8.8235294117647065</v>
      </c>
      <c r="O59" s="33">
        <f t="shared" si="17"/>
        <v>0.38363171355498721</v>
      </c>
      <c r="P59" s="33">
        <f t="shared" si="17"/>
        <v>92.199488491048598</v>
      </c>
      <c r="Q59" s="47" t="s">
        <v>151</v>
      </c>
      <c r="R59" s="5">
        <v>782</v>
      </c>
      <c r="S59" s="5">
        <v>2.1214833759590799</v>
      </c>
      <c r="T59" s="5">
        <v>1.0104822439213199</v>
      </c>
      <c r="U59" s="5">
        <v>33</v>
      </c>
      <c r="V59" s="5">
        <v>127</v>
      </c>
      <c r="W59" s="5">
        <v>462</v>
      </c>
      <c r="X59" s="5">
        <v>160</v>
      </c>
      <c r="Y59" s="5">
        <v>8</v>
      </c>
      <c r="Z59" s="5">
        <v>69</v>
      </c>
      <c r="AA59" s="5">
        <v>3</v>
      </c>
      <c r="AB59" s="5">
        <v>721</v>
      </c>
    </row>
    <row r="60" spans="1:219" x14ac:dyDescent="0.25">
      <c r="A60" s="5"/>
      <c r="B60" s="29"/>
      <c r="C60" s="25"/>
      <c r="D60" s="26"/>
      <c r="E60" s="26"/>
      <c r="F60" s="28"/>
      <c r="G60" s="28"/>
      <c r="H60" s="28"/>
      <c r="I60" s="28"/>
      <c r="J60" s="28"/>
      <c r="K60" s="28"/>
      <c r="L60" s="28"/>
      <c r="M60" s="48"/>
      <c r="N60" s="49"/>
      <c r="O60" s="48"/>
      <c r="P60" s="49"/>
      <c r="Q60" s="5"/>
      <c r="R60" s="5"/>
      <c r="S60" s="5"/>
      <c r="T60" s="5"/>
      <c r="U60" s="5"/>
      <c r="V60" s="5"/>
      <c r="W60" s="5"/>
      <c r="X60" s="5"/>
    </row>
    <row r="61" spans="1:219" x14ac:dyDescent="0.25">
      <c r="H61" s="3"/>
      <c r="I61" s="3"/>
      <c r="J61" s="3"/>
      <c r="K61" s="3"/>
      <c r="L61" s="3"/>
      <c r="M61" s="51"/>
      <c r="N61" s="52"/>
      <c r="O61" s="48"/>
      <c r="P61" s="5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2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2"/>
      <c r="GP61" s="42"/>
      <c r="GQ61" s="42"/>
      <c r="GR61" s="42"/>
      <c r="GS61" s="42"/>
      <c r="GT61" s="42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  <c r="HF61" s="42"/>
      <c r="HG61" s="42"/>
      <c r="HH61" s="42"/>
      <c r="HI61" s="42"/>
      <c r="HJ61" s="42"/>
      <c r="HK61" s="42"/>
    </row>
    <row r="62" spans="1:219" x14ac:dyDescent="0.25">
      <c r="H62" s="53"/>
      <c r="I62" s="53"/>
      <c r="J62" s="53"/>
      <c r="K62" s="53"/>
      <c r="L62" s="53"/>
      <c r="M62" s="51"/>
      <c r="N62" s="52"/>
      <c r="O62" s="5"/>
    </row>
    <row r="63" spans="1:219" x14ac:dyDescent="0.2">
      <c r="M63" s="55"/>
      <c r="N63" s="42"/>
      <c r="O63" s="5"/>
    </row>
    <row r="64" spans="1:219" x14ac:dyDescent="0.2">
      <c r="H64" s="56"/>
      <c r="I64" s="56"/>
      <c r="J64" s="56"/>
      <c r="K64" s="56"/>
      <c r="L64" s="56"/>
      <c r="M64" s="42"/>
      <c r="N64" s="55"/>
      <c r="O64" s="5"/>
    </row>
    <row r="65" spans="3:15" x14ac:dyDescent="0.2">
      <c r="C65" s="3"/>
      <c r="F65" s="3"/>
      <c r="G65" s="3"/>
      <c r="H65" s="56"/>
      <c r="I65" s="56"/>
      <c r="J65" s="56"/>
      <c r="K65" s="56"/>
      <c r="L65" s="56"/>
      <c r="M65" s="55"/>
      <c r="N65" s="55"/>
      <c r="O65" s="5"/>
    </row>
    <row r="66" spans="3:15" x14ac:dyDescent="0.2">
      <c r="C66" s="3"/>
      <c r="F66" s="3"/>
      <c r="G66" s="3"/>
      <c r="H66" s="56"/>
      <c r="I66" s="56"/>
      <c r="J66" s="56"/>
      <c r="K66" s="56"/>
      <c r="L66" s="56"/>
      <c r="M66" s="55"/>
      <c r="N66" s="55"/>
      <c r="O66" s="5"/>
    </row>
    <row r="67" spans="3:15" x14ac:dyDescent="0.2">
      <c r="C67" s="3"/>
      <c r="F67" s="3"/>
      <c r="G67" s="3"/>
      <c r="H67" s="56"/>
      <c r="I67" s="56"/>
      <c r="J67" s="56"/>
      <c r="K67" s="56"/>
      <c r="L67" s="56"/>
      <c r="M67" s="55"/>
      <c r="O67" s="5"/>
    </row>
    <row r="68" spans="3:15" x14ac:dyDescent="0.2">
      <c r="C68" s="3"/>
      <c r="F68" s="3"/>
      <c r="G68" s="3"/>
      <c r="H68" s="56"/>
      <c r="I68" s="56"/>
      <c r="J68" s="56"/>
      <c r="K68" s="56"/>
      <c r="L68" s="56"/>
      <c r="O68" s="5"/>
    </row>
    <row r="69" spans="3:15" x14ac:dyDescent="0.2">
      <c r="C69" s="3"/>
      <c r="F69" s="3"/>
      <c r="G69" s="3"/>
      <c r="H69" s="56"/>
      <c r="I69" s="56"/>
      <c r="J69" s="56"/>
      <c r="K69" s="56"/>
      <c r="L69" s="56"/>
      <c r="O69" s="5"/>
    </row>
    <row r="70" spans="3:15" x14ac:dyDescent="0.2">
      <c r="C70" s="3"/>
      <c r="F70" s="3"/>
      <c r="G70" s="3"/>
      <c r="H70" s="56"/>
      <c r="I70" s="56"/>
      <c r="J70" s="56"/>
      <c r="K70" s="56"/>
      <c r="L70" s="56"/>
      <c r="O70" s="5"/>
    </row>
    <row r="71" spans="3:15" x14ac:dyDescent="0.2">
      <c r="C71" s="3"/>
      <c r="F71" s="3"/>
      <c r="G71" s="3"/>
      <c r="O71" s="5"/>
    </row>
    <row r="72" spans="3:15" x14ac:dyDescent="0.2">
      <c r="C72" s="3"/>
      <c r="F72" s="3"/>
      <c r="G72" s="3"/>
      <c r="O72" s="5"/>
    </row>
    <row r="73" spans="3:15" x14ac:dyDescent="0.2">
      <c r="C73" s="3"/>
      <c r="F73" s="3"/>
      <c r="G73" s="3"/>
      <c r="O73" s="5"/>
    </row>
    <row r="74" spans="3:15" x14ac:dyDescent="0.2">
      <c r="C74" s="3"/>
      <c r="F74" s="3"/>
      <c r="G74" s="3"/>
      <c r="O74" s="5"/>
    </row>
    <row r="75" spans="3:15" x14ac:dyDescent="0.2">
      <c r="C75" s="3"/>
      <c r="F75" s="3"/>
      <c r="G75" s="3"/>
      <c r="O75" s="5"/>
    </row>
    <row r="76" spans="3:15" x14ac:dyDescent="0.2">
      <c r="C76" s="3"/>
      <c r="F76" s="3"/>
      <c r="G76" s="3"/>
      <c r="O76" s="5"/>
    </row>
    <row r="77" spans="3:15" x14ac:dyDescent="0.2">
      <c r="C77" s="3"/>
      <c r="F77" s="3"/>
      <c r="G77" s="3"/>
      <c r="O77" s="5"/>
    </row>
    <row r="78" spans="3:15" x14ac:dyDescent="0.2">
      <c r="C78" s="3"/>
      <c r="F78" s="3"/>
      <c r="G78" s="3"/>
      <c r="O78" s="5"/>
    </row>
    <row r="79" spans="3:15" x14ac:dyDescent="0.2">
      <c r="C79" s="3"/>
      <c r="F79" s="3"/>
      <c r="G79" s="3"/>
      <c r="O79" s="5"/>
    </row>
    <row r="80" spans="3:15" x14ac:dyDescent="0.2">
      <c r="C80" s="3"/>
      <c r="F80" s="3"/>
      <c r="G80" s="3"/>
      <c r="O80" s="5"/>
    </row>
    <row r="81" spans="3:15" x14ac:dyDescent="0.25">
      <c r="C81" s="3"/>
      <c r="F81" s="3"/>
      <c r="G81" s="3"/>
      <c r="H81" s="3"/>
      <c r="I81" s="3"/>
      <c r="J81" s="3"/>
      <c r="K81" s="3"/>
      <c r="L81" s="3"/>
      <c r="O81" s="5"/>
    </row>
    <row r="82" spans="3:15" x14ac:dyDescent="0.25">
      <c r="C82" s="3"/>
      <c r="F82" s="3"/>
      <c r="G82" s="3"/>
      <c r="H82" s="3"/>
      <c r="I82" s="3"/>
      <c r="J82" s="3"/>
      <c r="K82" s="3"/>
      <c r="L82" s="3"/>
      <c r="O82" s="5"/>
    </row>
    <row r="83" spans="3:15" x14ac:dyDescent="0.25">
      <c r="C83" s="3"/>
      <c r="F83" s="3"/>
      <c r="G83" s="3"/>
      <c r="H83" s="3"/>
      <c r="I83" s="3"/>
      <c r="J83" s="3"/>
      <c r="K83" s="3"/>
      <c r="L83" s="3"/>
      <c r="O83" s="5"/>
    </row>
    <row r="84" spans="3:15" x14ac:dyDescent="0.25">
      <c r="C84" s="3"/>
      <c r="F84" s="3"/>
      <c r="G84" s="3"/>
      <c r="H84" s="3"/>
      <c r="I84" s="3"/>
      <c r="J84" s="3"/>
      <c r="K84" s="3"/>
      <c r="L84" s="3"/>
      <c r="O84" s="5"/>
    </row>
    <row r="85" spans="3:15" x14ac:dyDescent="0.25">
      <c r="C85" s="3"/>
      <c r="F85" s="3"/>
      <c r="G85" s="3"/>
      <c r="H85" s="3"/>
      <c r="I85" s="3"/>
      <c r="J85" s="3"/>
      <c r="K85" s="3"/>
      <c r="L85" s="3"/>
      <c r="O85" s="5"/>
    </row>
    <row r="86" spans="3:15" x14ac:dyDescent="0.25">
      <c r="C86" s="3"/>
      <c r="F86" s="3"/>
      <c r="G86" s="3"/>
      <c r="H86" s="3"/>
      <c r="I86" s="3"/>
      <c r="J86" s="3"/>
      <c r="K86" s="3"/>
      <c r="L86" s="3"/>
      <c r="O86" s="5"/>
    </row>
    <row r="87" spans="3:15" x14ac:dyDescent="0.25">
      <c r="C87" s="3"/>
      <c r="F87" s="3"/>
      <c r="G87" s="3"/>
      <c r="H87" s="3"/>
      <c r="I87" s="3"/>
      <c r="J87" s="3"/>
      <c r="K87" s="3"/>
      <c r="L87" s="3"/>
      <c r="O87" s="5"/>
    </row>
    <row r="88" spans="3:15" x14ac:dyDescent="0.25">
      <c r="C88" s="3"/>
      <c r="F88" s="3"/>
      <c r="G88" s="3"/>
      <c r="H88" s="3"/>
      <c r="I88" s="3"/>
      <c r="J88" s="3"/>
      <c r="K88" s="3"/>
      <c r="L88" s="3"/>
      <c r="O88" s="5"/>
    </row>
    <row r="89" spans="3:15" x14ac:dyDescent="0.25">
      <c r="C89" s="3"/>
      <c r="F89" s="3"/>
      <c r="G89" s="3"/>
      <c r="H89" s="3"/>
      <c r="I89" s="3"/>
      <c r="J89" s="3"/>
      <c r="K89" s="3"/>
      <c r="L89" s="3"/>
      <c r="O89" s="5"/>
    </row>
    <row r="90" spans="3:15" ht="12.75" customHeight="1" x14ac:dyDescent="0.2">
      <c r="O90" s="5"/>
    </row>
    <row r="91" spans="3:15" ht="12.75" customHeight="1" x14ac:dyDescent="0.2">
      <c r="O91" s="5"/>
    </row>
    <row r="92" spans="3:15" ht="12.75" customHeight="1" x14ac:dyDescent="0.2">
      <c r="O92" s="5"/>
    </row>
    <row r="93" spans="3:15" ht="12.75" customHeight="1" x14ac:dyDescent="0.2">
      <c r="O93" s="5"/>
    </row>
    <row r="94" spans="3:15" ht="12.75" customHeight="1" x14ac:dyDescent="0.2">
      <c r="O94" s="5"/>
    </row>
    <row r="95" spans="3:15" ht="12.75" customHeight="1" x14ac:dyDescent="0.2">
      <c r="O95" s="5"/>
    </row>
    <row r="96" spans="3:15" ht="12.75" customHeight="1" x14ac:dyDescent="0.2">
      <c r="O96" s="5"/>
    </row>
    <row r="97" spans="15:15" ht="12.75" customHeight="1" x14ac:dyDescent="0.2">
      <c r="O97" s="5"/>
    </row>
    <row r="98" spans="15:15" ht="12.75" customHeight="1" x14ac:dyDescent="0.2">
      <c r="O98" s="5"/>
    </row>
    <row r="99" spans="15:15" ht="12.75" customHeight="1" x14ac:dyDescent="0.2">
      <c r="O99" s="5"/>
    </row>
    <row r="100" spans="15:15" ht="12.75" customHeight="1" x14ac:dyDescent="0.2">
      <c r="O100" s="5"/>
    </row>
    <row r="101" spans="15:15" ht="12.75" customHeight="1" x14ac:dyDescent="0.2">
      <c r="O101" s="5"/>
    </row>
    <row r="102" spans="15:15" ht="12.75" customHeight="1" x14ac:dyDescent="0.2">
      <c r="O102" s="5"/>
    </row>
    <row r="103" spans="15:15" ht="12.75" customHeight="1" x14ac:dyDescent="0.2">
      <c r="O103" s="5"/>
    </row>
    <row r="104" spans="15:15" ht="12.75" customHeight="1" x14ac:dyDescent="0.2">
      <c r="O104" s="5"/>
    </row>
    <row r="105" spans="15:15" ht="12.75" customHeight="1" x14ac:dyDescent="0.2">
      <c r="O105" s="5"/>
    </row>
    <row r="106" spans="15:15" ht="12.75" customHeight="1" x14ac:dyDescent="0.2">
      <c r="O106" s="5"/>
    </row>
    <row r="107" spans="15:15" ht="12.75" customHeight="1" x14ac:dyDescent="0.2">
      <c r="O107" s="5"/>
    </row>
    <row r="108" spans="15:15" ht="12.75" customHeight="1" x14ac:dyDescent="0.2">
      <c r="O108" s="5"/>
    </row>
    <row r="109" spans="15:15" ht="12.75" customHeight="1" x14ac:dyDescent="0.2">
      <c r="O109" s="5"/>
    </row>
    <row r="110" spans="15:15" ht="12.75" customHeight="1" x14ac:dyDescent="0.2">
      <c r="O110" s="5"/>
    </row>
    <row r="111" spans="15:15" ht="12.75" customHeight="1" x14ac:dyDescent="0.2">
      <c r="O111" s="5"/>
    </row>
    <row r="112" spans="15:15" ht="12.75" customHeight="1" x14ac:dyDescent="0.2">
      <c r="O112" s="5"/>
    </row>
    <row r="113" spans="15:15" ht="12.75" customHeight="1" x14ac:dyDescent="0.2">
      <c r="O113" s="5"/>
    </row>
    <row r="114" spans="15:15" ht="12.75" customHeight="1" x14ac:dyDescent="0.2">
      <c r="O114" s="5"/>
    </row>
    <row r="115" spans="15:15" ht="12.75" customHeight="1" x14ac:dyDescent="0.2">
      <c r="O115" s="5"/>
    </row>
    <row r="116" spans="15:15" ht="12.75" customHeight="1" x14ac:dyDescent="0.2">
      <c r="O116" s="5"/>
    </row>
    <row r="117" spans="15:15" ht="12.75" customHeight="1" x14ac:dyDescent="0.2">
      <c r="O117" s="5"/>
    </row>
    <row r="118" spans="15:15" ht="12.75" customHeight="1" x14ac:dyDescent="0.2">
      <c r="O118" s="5"/>
    </row>
    <row r="119" spans="15:15" ht="12.75" customHeight="1" x14ac:dyDescent="0.2">
      <c r="O119" s="5"/>
    </row>
    <row r="120" spans="15:15" ht="12.75" customHeight="1" x14ac:dyDescent="0.2">
      <c r="O120" s="5"/>
    </row>
    <row r="121" spans="15:15" ht="12.75" customHeight="1" x14ac:dyDescent="0.2">
      <c r="O121" s="5"/>
    </row>
    <row r="122" spans="15:15" ht="12.75" customHeight="1" x14ac:dyDescent="0.2">
      <c r="O122" s="5"/>
    </row>
    <row r="123" spans="15:15" ht="12.75" customHeight="1" x14ac:dyDescent="0.2">
      <c r="O123" s="5"/>
    </row>
    <row r="124" spans="15:15" ht="12.75" customHeight="1" x14ac:dyDescent="0.2">
      <c r="O124" s="5"/>
    </row>
    <row r="125" spans="15:15" ht="12.75" customHeight="1" x14ac:dyDescent="0.2">
      <c r="O125" s="5"/>
    </row>
    <row r="126" spans="15:15" ht="12.75" customHeight="1" x14ac:dyDescent="0.2">
      <c r="O126" s="5"/>
    </row>
    <row r="127" spans="15:15" ht="12.75" customHeight="1" x14ac:dyDescent="0.2">
      <c r="O127" s="5"/>
    </row>
    <row r="128" spans="15:15" ht="12.75" customHeight="1" x14ac:dyDescent="0.2">
      <c r="O128" s="5"/>
    </row>
    <row r="129" spans="15:15" ht="12.75" customHeight="1" x14ac:dyDescent="0.2">
      <c r="O129" s="5"/>
    </row>
    <row r="130" spans="15:15" ht="12.75" customHeight="1" x14ac:dyDescent="0.2">
      <c r="O130" s="5"/>
    </row>
    <row r="131" spans="15:15" ht="12.75" customHeight="1" x14ac:dyDescent="0.2">
      <c r="O131" s="5"/>
    </row>
    <row r="132" spans="15:15" ht="12.75" customHeight="1" x14ac:dyDescent="0.2">
      <c r="O132" s="5"/>
    </row>
  </sheetData>
  <mergeCells count="7">
    <mergeCell ref="A2:P3"/>
    <mergeCell ref="F4:P4"/>
    <mergeCell ref="R4:AB4"/>
    <mergeCell ref="H5:K5"/>
    <mergeCell ref="M5:O5"/>
    <mergeCell ref="U5:X5"/>
    <mergeCell ref="Y5:AA5"/>
  </mergeCells>
  <pageMargins left="1" right="1" top="1" bottom="1" header="0.3" footer="0.3"/>
  <pageSetup scale="56" fitToWidth="0" fitToHeight="0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9"/>
  <sheetViews>
    <sheetView showGridLines="0" view="pageBreakPreview" zoomScale="80" zoomScaleNormal="100" zoomScaleSheetLayoutView="80" workbookViewId="0">
      <selection activeCell="F41" sqref="F41"/>
    </sheetView>
  </sheetViews>
  <sheetFormatPr defaultColWidth="8.85546875" defaultRowHeight="12.75" x14ac:dyDescent="0.2"/>
  <cols>
    <col min="1" max="3" width="3.140625" style="61" customWidth="1"/>
    <col min="4" max="4" width="30.42578125" style="61" customWidth="1"/>
    <col min="5" max="13" width="15.7109375" style="61" customWidth="1"/>
    <col min="14" max="14" width="18" style="61" customWidth="1"/>
    <col min="15" max="23" width="18.85546875" style="61" customWidth="1"/>
    <col min="24" max="16384" width="8.85546875" style="61"/>
  </cols>
  <sheetData>
    <row r="1" spans="1:40" s="149" customFormat="1" ht="6" customHeight="1" x14ac:dyDescent="0.3">
      <c r="A1" s="146"/>
      <c r="B1" s="146"/>
      <c r="C1" s="146"/>
      <c r="D1" s="146"/>
      <c r="E1" s="147"/>
      <c r="F1" s="147"/>
      <c r="G1" s="146"/>
      <c r="H1" s="146"/>
      <c r="I1" s="146"/>
      <c r="J1" s="146"/>
      <c r="K1" s="146"/>
      <c r="L1" s="146"/>
      <c r="M1" s="148"/>
    </row>
    <row r="2" spans="1:40" s="149" customFormat="1" x14ac:dyDescent="0.2">
      <c r="A2" s="206" t="s">
        <v>649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150"/>
    </row>
    <row r="3" spans="1:40" s="149" customFormat="1" x14ac:dyDescent="0.2">
      <c r="A3" s="207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150"/>
    </row>
    <row r="4" spans="1:40" s="153" customFormat="1" ht="13.9" x14ac:dyDescent="0.3">
      <c r="A4" s="151"/>
      <c r="B4" s="151"/>
      <c r="C4" s="151"/>
      <c r="D4" s="151"/>
      <c r="E4" s="208" t="s">
        <v>58</v>
      </c>
      <c r="F4" s="208"/>
      <c r="G4" s="208"/>
      <c r="H4" s="208"/>
      <c r="I4" s="208"/>
      <c r="J4" s="208"/>
      <c r="K4" s="208"/>
      <c r="L4" s="208"/>
      <c r="M4" s="152"/>
    </row>
    <row r="5" spans="1:40" s="127" customFormat="1" ht="30" customHeight="1" x14ac:dyDescent="0.2">
      <c r="A5" s="131"/>
      <c r="B5" s="131"/>
      <c r="C5" s="131"/>
      <c r="D5" s="131"/>
      <c r="E5" s="154" t="s">
        <v>0</v>
      </c>
      <c r="F5" s="93" t="s">
        <v>1</v>
      </c>
      <c r="G5" s="93" t="s">
        <v>2</v>
      </c>
      <c r="H5" s="93" t="s">
        <v>3</v>
      </c>
      <c r="I5" s="93" t="s">
        <v>4</v>
      </c>
      <c r="J5" s="154" t="s">
        <v>59</v>
      </c>
      <c r="K5" s="154" t="s">
        <v>60</v>
      </c>
      <c r="L5" s="154" t="s">
        <v>7</v>
      </c>
      <c r="M5" s="155"/>
      <c r="N5" s="51" t="s">
        <v>61</v>
      </c>
      <c r="O5" s="51" t="s">
        <v>62</v>
      </c>
      <c r="P5" s="155" t="s">
        <v>9</v>
      </c>
      <c r="Q5" s="155" t="s">
        <v>10</v>
      </c>
      <c r="R5" s="155" t="s">
        <v>11</v>
      </c>
      <c r="S5" s="155" t="s">
        <v>12</v>
      </c>
      <c r="T5" s="155" t="s">
        <v>13</v>
      </c>
      <c r="U5" s="155" t="s">
        <v>14</v>
      </c>
      <c r="V5" s="155" t="s">
        <v>15</v>
      </c>
      <c r="W5" s="155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</row>
    <row r="6" spans="1:40" s="136" customFormat="1" ht="15" customHeight="1" x14ac:dyDescent="0.3">
      <c r="A6" s="113" t="s">
        <v>63</v>
      </c>
      <c r="B6" s="114"/>
      <c r="C6" s="114"/>
      <c r="D6" s="114"/>
      <c r="E6" s="123"/>
      <c r="F6" s="123"/>
      <c r="G6" s="123"/>
      <c r="H6" s="123"/>
      <c r="I6" s="123"/>
      <c r="J6" s="123"/>
      <c r="K6" s="123"/>
      <c r="L6" s="123"/>
      <c r="M6" s="123"/>
      <c r="N6" s="51" t="s">
        <v>64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</row>
    <row r="7" spans="1:40" s="120" customFormat="1" ht="13.9" x14ac:dyDescent="0.3">
      <c r="B7" s="121" t="s">
        <v>65</v>
      </c>
      <c r="C7" s="122"/>
      <c r="D7" s="122"/>
      <c r="E7" s="123" t="str">
        <f t="shared" ref="E7:L7" si="0">"(n = "&amp;FIXED(O7,0,FALSE)&amp;")"</f>
        <v>(n = 215,508)</v>
      </c>
      <c r="F7" s="123" t="str">
        <f t="shared" si="0"/>
        <v>(n = 85,315)</v>
      </c>
      <c r="G7" s="123" t="str">
        <f t="shared" si="0"/>
        <v>(n = 37,296)</v>
      </c>
      <c r="H7" s="123" t="str">
        <f t="shared" si="0"/>
        <v>(n = 30,984)</v>
      </c>
      <c r="I7" s="123" t="str">
        <f t="shared" si="0"/>
        <v>(n = 15,455)</v>
      </c>
      <c r="J7" s="123" t="str">
        <f t="shared" si="0"/>
        <v>(n = 11,955)</v>
      </c>
      <c r="K7" s="123" t="str">
        <f t="shared" si="0"/>
        <v>(n = 23,145)</v>
      </c>
      <c r="L7" s="123" t="str">
        <f t="shared" si="0"/>
        <v>(n = 11,358)</v>
      </c>
      <c r="M7" s="123"/>
      <c r="N7" s="121" t="s">
        <v>65</v>
      </c>
      <c r="O7" s="75">
        <v>215508</v>
      </c>
      <c r="P7" s="75">
        <v>85315</v>
      </c>
      <c r="Q7" s="75">
        <v>37296</v>
      </c>
      <c r="R7" s="75">
        <v>30984</v>
      </c>
      <c r="S7" s="75">
        <v>15455</v>
      </c>
      <c r="T7" s="75">
        <v>11955</v>
      </c>
      <c r="U7" s="75">
        <v>23145</v>
      </c>
      <c r="V7" s="75">
        <v>11358</v>
      </c>
      <c r="W7" s="156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</row>
    <row r="8" spans="1:40" s="127" customFormat="1" ht="15" customHeight="1" x14ac:dyDescent="0.3">
      <c r="B8" s="128"/>
      <c r="C8" s="129" t="s">
        <v>66</v>
      </c>
      <c r="D8" s="128"/>
      <c r="E8" s="157" t="str">
        <f t="shared" ref="E8:L10" si="1">O8</f>
        <v>9.7 (9.6 - 9.8)</v>
      </c>
      <c r="F8" s="157" t="str">
        <f t="shared" si="1"/>
        <v>6.9 (6.7 - 7.0)</v>
      </c>
      <c r="G8" s="157" t="str">
        <f t="shared" si="1"/>
        <v>11.2 (10.8 - 11.5)</v>
      </c>
      <c r="H8" s="157" t="str">
        <f t="shared" si="1"/>
        <v>13.7 (13.3 - 14.1)</v>
      </c>
      <c r="I8" s="157" t="str">
        <f t="shared" si="1"/>
        <v>9.8 (9.3 - 10.3)</v>
      </c>
      <c r="J8" s="157" t="str">
        <f t="shared" si="1"/>
        <v>12.0 (11.4 - 12.6)</v>
      </c>
      <c r="K8" s="157" t="str">
        <f t="shared" si="1"/>
        <v>11.0 (10.6 - 11.4)</v>
      </c>
      <c r="L8" s="157" t="str">
        <f t="shared" si="1"/>
        <v>10.3 (9.8 - 10.9)</v>
      </c>
      <c r="M8" s="157"/>
      <c r="N8" s="129" t="s">
        <v>66</v>
      </c>
      <c r="O8" s="75" t="s">
        <v>274</v>
      </c>
      <c r="P8" s="75" t="s">
        <v>275</v>
      </c>
      <c r="Q8" s="75" t="s">
        <v>276</v>
      </c>
      <c r="R8" s="75" t="s">
        <v>277</v>
      </c>
      <c r="S8" s="75" t="s">
        <v>278</v>
      </c>
      <c r="T8" s="75" t="s">
        <v>279</v>
      </c>
      <c r="U8" s="75" t="s">
        <v>280</v>
      </c>
      <c r="V8" s="75" t="s">
        <v>281</v>
      </c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</row>
    <row r="9" spans="1:40" s="127" customFormat="1" ht="15" customHeight="1" x14ac:dyDescent="0.3">
      <c r="C9" s="127" t="s">
        <v>67</v>
      </c>
      <c r="D9" s="129"/>
      <c r="E9" s="157" t="str">
        <f t="shared" si="1"/>
        <v>3.0 (2.9 - 3.1)</v>
      </c>
      <c r="F9" s="157" t="str">
        <f t="shared" si="1"/>
        <v>1.6 (1.5 - 1.7)</v>
      </c>
      <c r="G9" s="157" t="str">
        <f t="shared" si="1"/>
        <v>2.7 (2.6 - 2.9)</v>
      </c>
      <c r="H9" s="157" t="str">
        <f t="shared" si="1"/>
        <v>5.5 (5.2 - 5.7)</v>
      </c>
      <c r="I9" s="157" t="str">
        <f t="shared" si="1"/>
        <v>3.5 (3.2 - 3.8)</v>
      </c>
      <c r="J9" s="157" t="str">
        <f t="shared" si="1"/>
        <v>5.4 (5.0 - 5.8)</v>
      </c>
      <c r="K9" s="157" t="str">
        <f t="shared" si="1"/>
        <v>3.2 (3.0 - 3.4)</v>
      </c>
      <c r="L9" s="157" t="str">
        <f t="shared" si="1"/>
        <v>4.2 (3.8 - 4.6)</v>
      </c>
      <c r="M9" s="157"/>
      <c r="N9" s="127" t="s">
        <v>67</v>
      </c>
      <c r="O9" s="75" t="s">
        <v>282</v>
      </c>
      <c r="P9" s="75" t="s">
        <v>283</v>
      </c>
      <c r="Q9" s="75" t="s">
        <v>284</v>
      </c>
      <c r="R9" s="75" t="s">
        <v>285</v>
      </c>
      <c r="S9" s="75" t="s">
        <v>286</v>
      </c>
      <c r="T9" s="75" t="s">
        <v>287</v>
      </c>
      <c r="U9" s="75" t="s">
        <v>288</v>
      </c>
      <c r="V9" s="75" t="s">
        <v>289</v>
      </c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</row>
    <row r="10" spans="1:40" s="127" customFormat="1" ht="15" customHeight="1" x14ac:dyDescent="0.3">
      <c r="B10" s="131"/>
      <c r="C10" s="131" t="s">
        <v>68</v>
      </c>
      <c r="D10" s="131"/>
      <c r="E10" s="158" t="str">
        <f t="shared" si="1"/>
        <v>6.7 (6.6 - 6.8)</v>
      </c>
      <c r="F10" s="158" t="str">
        <f t="shared" si="1"/>
        <v>5.3 (5.1 - 5.4)</v>
      </c>
      <c r="G10" s="158" t="str">
        <f t="shared" si="1"/>
        <v>8.4 (8.1 - 8.7)</v>
      </c>
      <c r="H10" s="158" t="str">
        <f t="shared" si="1"/>
        <v>8.2 (7.9 - 8.5)</v>
      </c>
      <c r="I10" s="158" t="str">
        <f t="shared" si="1"/>
        <v>6.3 (5.9 - 6.6)</v>
      </c>
      <c r="J10" s="158" t="str">
        <f t="shared" si="1"/>
        <v>6.6 (6.1 - 7.0)</v>
      </c>
      <c r="K10" s="158" t="str">
        <f t="shared" si="1"/>
        <v>7.8 (7.5 - 8.2)</v>
      </c>
      <c r="L10" s="158" t="str">
        <f t="shared" si="1"/>
        <v>6.1 (5.7 - 6.6)</v>
      </c>
      <c r="M10" s="159"/>
      <c r="N10" s="131" t="s">
        <v>68</v>
      </c>
      <c r="O10" s="75" t="s">
        <v>290</v>
      </c>
      <c r="P10" s="75" t="s">
        <v>291</v>
      </c>
      <c r="Q10" s="75" t="s">
        <v>292</v>
      </c>
      <c r="R10" s="75" t="s">
        <v>293</v>
      </c>
      <c r="S10" s="75" t="s">
        <v>294</v>
      </c>
      <c r="T10" s="75" t="s">
        <v>295</v>
      </c>
      <c r="U10" s="75" t="s">
        <v>296</v>
      </c>
      <c r="V10" s="75" t="s">
        <v>297</v>
      </c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</row>
    <row r="11" spans="1:40" s="134" customFormat="1" ht="15" customHeight="1" x14ac:dyDescent="0.3">
      <c r="B11" s="121" t="s">
        <v>69</v>
      </c>
      <c r="C11" s="122"/>
      <c r="D11" s="122"/>
      <c r="E11" s="123" t="str">
        <f t="shared" ref="E11:L11" si="2">"(n = "&amp;FIXED(O11,0,FALSE)&amp;")"</f>
        <v>(n = 988,195)</v>
      </c>
      <c r="F11" s="123" t="str">
        <f t="shared" si="2"/>
        <v>(n = 457,306)</v>
      </c>
      <c r="G11" s="123" t="str">
        <f t="shared" si="2"/>
        <v>(n = 190,616)</v>
      </c>
      <c r="H11" s="123" t="str">
        <f t="shared" si="2"/>
        <v>(n = 110,104)</v>
      </c>
      <c r="I11" s="123" t="str">
        <f t="shared" si="2"/>
        <v>(n = 60,457)</v>
      </c>
      <c r="J11" s="123" t="str">
        <f t="shared" si="2"/>
        <v>(n = 45,764)</v>
      </c>
      <c r="K11" s="123" t="str">
        <f t="shared" si="2"/>
        <v>(n = 90,096)</v>
      </c>
      <c r="L11" s="123" t="str">
        <f t="shared" si="2"/>
        <v>(n = 33,852)</v>
      </c>
      <c r="M11" s="123"/>
      <c r="N11" s="121" t="s">
        <v>69</v>
      </c>
      <c r="O11" s="75">
        <v>988195</v>
      </c>
      <c r="P11" s="75">
        <v>457306</v>
      </c>
      <c r="Q11" s="75">
        <v>190616</v>
      </c>
      <c r="R11" s="75">
        <v>110104</v>
      </c>
      <c r="S11" s="75">
        <v>60457</v>
      </c>
      <c r="T11" s="75">
        <v>45764</v>
      </c>
      <c r="U11" s="75">
        <v>90096</v>
      </c>
      <c r="V11" s="75">
        <v>33852</v>
      </c>
      <c r="W11" s="156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</row>
    <row r="12" spans="1:40" s="127" customFormat="1" ht="15" customHeight="1" x14ac:dyDescent="0.3">
      <c r="C12" s="129" t="s">
        <v>66</v>
      </c>
      <c r="D12" s="129"/>
      <c r="E12" s="159" t="str">
        <f t="shared" ref="E12:L14" si="3">O12</f>
        <v>2.8 (2.8 - 2.9)</v>
      </c>
      <c r="F12" s="159" t="str">
        <f t="shared" si="3"/>
        <v>1.7 (1.6 - 1.7)</v>
      </c>
      <c r="G12" s="159" t="str">
        <f t="shared" si="3"/>
        <v>3.2 (3.2 - 3.3)</v>
      </c>
      <c r="H12" s="159" t="str">
        <f t="shared" si="3"/>
        <v>5.0 (4.8 - 5.1)</v>
      </c>
      <c r="I12" s="159" t="str">
        <f t="shared" si="3"/>
        <v>3.3 (3.2 - 3.5)</v>
      </c>
      <c r="J12" s="159" t="str">
        <f t="shared" si="3"/>
        <v>4.1 (3.9 - 4.2)</v>
      </c>
      <c r="K12" s="159" t="str">
        <f t="shared" si="3"/>
        <v>3.7 (3.6 - 3.8)</v>
      </c>
      <c r="L12" s="159" t="str">
        <f t="shared" si="3"/>
        <v>4.2 (4.0 - 4.4)</v>
      </c>
      <c r="M12" s="159"/>
      <c r="N12" s="129" t="s">
        <v>66</v>
      </c>
      <c r="O12" s="75" t="s">
        <v>298</v>
      </c>
      <c r="P12" s="75" t="s">
        <v>299</v>
      </c>
      <c r="Q12" s="75" t="s">
        <v>300</v>
      </c>
      <c r="R12" s="75" t="s">
        <v>301</v>
      </c>
      <c r="S12" s="75" t="s">
        <v>302</v>
      </c>
      <c r="T12" s="75" t="s">
        <v>303</v>
      </c>
      <c r="U12" s="75" t="s">
        <v>304</v>
      </c>
      <c r="V12" s="75" t="s">
        <v>305</v>
      </c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</row>
    <row r="13" spans="1:40" s="127" customFormat="1" ht="15" customHeight="1" x14ac:dyDescent="0.3">
      <c r="C13" s="134" t="s">
        <v>67</v>
      </c>
      <c r="D13" s="134"/>
      <c r="E13" s="157" t="str">
        <f t="shared" si="3"/>
        <v>0.7 (0.7 - 0.7)</v>
      </c>
      <c r="F13" s="157" t="str">
        <f t="shared" si="3"/>
        <v>0.3 (0.3 - 0.3)</v>
      </c>
      <c r="G13" s="157" t="str">
        <f t="shared" si="3"/>
        <v>0.5 (0.5 - 0.6)</v>
      </c>
      <c r="H13" s="157" t="str">
        <f t="shared" si="3"/>
        <v>1.6 (1.5 - 1.7)</v>
      </c>
      <c r="I13" s="157" t="str">
        <f t="shared" si="3"/>
        <v>1.0 (0.9 - 1.0)</v>
      </c>
      <c r="J13" s="157" t="str">
        <f t="shared" si="3"/>
        <v>1.5 (1.4 - 1.6)</v>
      </c>
      <c r="K13" s="157" t="str">
        <f t="shared" si="3"/>
        <v>0.9 (0.8 - 0.9)</v>
      </c>
      <c r="L13" s="157" t="str">
        <f t="shared" si="3"/>
        <v>1.4 (1.3 - 1.6)</v>
      </c>
      <c r="M13" s="159"/>
      <c r="N13" s="134" t="s">
        <v>67</v>
      </c>
      <c r="O13" s="75" t="s">
        <v>306</v>
      </c>
      <c r="P13" s="75" t="s">
        <v>307</v>
      </c>
      <c r="Q13" s="75" t="s">
        <v>308</v>
      </c>
      <c r="R13" s="75" t="s">
        <v>283</v>
      </c>
      <c r="S13" s="75" t="s">
        <v>309</v>
      </c>
      <c r="T13" s="75" t="s">
        <v>310</v>
      </c>
      <c r="U13" s="75" t="s">
        <v>311</v>
      </c>
      <c r="V13" s="75" t="s">
        <v>312</v>
      </c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</row>
    <row r="14" spans="1:40" s="134" customFormat="1" ht="15" customHeight="1" x14ac:dyDescent="0.3">
      <c r="B14" s="131"/>
      <c r="C14" s="131" t="s">
        <v>68</v>
      </c>
      <c r="D14" s="131"/>
      <c r="E14" s="158" t="str">
        <f t="shared" si="3"/>
        <v>2.1 (2.1 - 2.2)</v>
      </c>
      <c r="F14" s="158" t="str">
        <f t="shared" si="3"/>
        <v>1.4 (1.3 - 1.4)</v>
      </c>
      <c r="G14" s="158" t="str">
        <f t="shared" si="3"/>
        <v>2.7 (2.6 - 2.8)</v>
      </c>
      <c r="H14" s="158" t="str">
        <f t="shared" si="3"/>
        <v>3.4 (3.2 - 3.5)</v>
      </c>
      <c r="I14" s="158" t="str">
        <f t="shared" si="3"/>
        <v>2.4 (2.2 - 2.5)</v>
      </c>
      <c r="J14" s="158" t="str">
        <f t="shared" si="3"/>
        <v>2.6 (2.4 - 2.7)</v>
      </c>
      <c r="K14" s="158" t="str">
        <f t="shared" si="3"/>
        <v>2.9 (2.8 - 3.0)</v>
      </c>
      <c r="L14" s="158" t="str">
        <f t="shared" si="3"/>
        <v>2.8 (2.6 - 3.0)</v>
      </c>
      <c r="M14" s="159"/>
      <c r="N14" s="131" t="s">
        <v>68</v>
      </c>
      <c r="O14" s="75" t="s">
        <v>313</v>
      </c>
      <c r="P14" s="75" t="s">
        <v>314</v>
      </c>
      <c r="Q14" s="75" t="s">
        <v>315</v>
      </c>
      <c r="R14" s="75" t="s">
        <v>316</v>
      </c>
      <c r="S14" s="75" t="s">
        <v>317</v>
      </c>
      <c r="T14" s="75" t="s">
        <v>318</v>
      </c>
      <c r="U14" s="75" t="s">
        <v>319</v>
      </c>
      <c r="V14" s="75" t="s">
        <v>320</v>
      </c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</row>
    <row r="15" spans="1:40" s="136" customFormat="1" ht="13.9" x14ac:dyDescent="0.3">
      <c r="B15" s="121" t="s">
        <v>70</v>
      </c>
      <c r="C15" s="122"/>
      <c r="D15" s="122"/>
      <c r="E15" s="137" t="str">
        <f t="shared" ref="E15:L15" si="4">"(n = "&amp;FIXED(O15,0,FALSE)&amp;")"</f>
        <v>(n = 215,508)</v>
      </c>
      <c r="F15" s="137" t="str">
        <f t="shared" si="4"/>
        <v>(n = 85,315)</v>
      </c>
      <c r="G15" s="137" t="str">
        <f t="shared" si="4"/>
        <v>(n = 37,296)</v>
      </c>
      <c r="H15" s="137" t="str">
        <f t="shared" si="4"/>
        <v>(n = 30,984)</v>
      </c>
      <c r="I15" s="137" t="str">
        <f t="shared" si="4"/>
        <v>(n = 15,455)</v>
      </c>
      <c r="J15" s="137" t="str">
        <f t="shared" si="4"/>
        <v>(n = 11,955)</v>
      </c>
      <c r="K15" s="137" t="str">
        <f t="shared" si="4"/>
        <v>(n = 23,145)</v>
      </c>
      <c r="L15" s="137" t="str">
        <f t="shared" si="4"/>
        <v>(n = 11,358)</v>
      </c>
      <c r="M15" s="123"/>
      <c r="N15" s="121" t="s">
        <v>70</v>
      </c>
      <c r="O15" s="75">
        <v>215508</v>
      </c>
      <c r="P15" s="75">
        <v>85315</v>
      </c>
      <c r="Q15" s="75">
        <v>37296</v>
      </c>
      <c r="R15" s="75">
        <v>30984</v>
      </c>
      <c r="S15" s="75">
        <v>15455</v>
      </c>
      <c r="T15" s="75">
        <v>11955</v>
      </c>
      <c r="U15" s="75">
        <v>23145</v>
      </c>
      <c r="V15" s="75">
        <v>11358</v>
      </c>
      <c r="W15" s="156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</row>
    <row r="16" spans="1:40" s="134" customFormat="1" ht="15" customHeight="1" x14ac:dyDescent="0.3">
      <c r="C16" s="121" t="s">
        <v>66</v>
      </c>
      <c r="D16" s="121"/>
      <c r="E16" s="157" t="str">
        <f t="shared" ref="E16:L18" si="5">O16</f>
        <v>2.7 (2.6 - 2.8)</v>
      </c>
      <c r="F16" s="157" t="str">
        <f t="shared" si="5"/>
        <v>1.7 (1.6 - 1.7)</v>
      </c>
      <c r="G16" s="157" t="str">
        <f t="shared" si="5"/>
        <v>1.8 (1.6 - 1.9)</v>
      </c>
      <c r="H16" s="157" t="str">
        <f t="shared" si="5"/>
        <v>4.9 (4.7 - 5.2)</v>
      </c>
      <c r="I16" s="157" t="str">
        <f t="shared" si="5"/>
        <v>4.2 (3.9 - 4.5)</v>
      </c>
      <c r="J16" s="157" t="str">
        <f t="shared" si="5"/>
        <v>3.8 (3.5 - 4.1)</v>
      </c>
      <c r="K16" s="157" t="str">
        <f t="shared" si="5"/>
        <v>3.1 (2.9 - 3.3)</v>
      </c>
      <c r="L16" s="157" t="str">
        <f t="shared" si="5"/>
        <v>3.8 (3.5 - 4.2)</v>
      </c>
      <c r="M16" s="159"/>
      <c r="N16" s="121" t="s">
        <v>66</v>
      </c>
      <c r="O16" s="75" t="s">
        <v>315</v>
      </c>
      <c r="P16" s="75" t="s">
        <v>299</v>
      </c>
      <c r="Q16" s="75" t="s">
        <v>321</v>
      </c>
      <c r="R16" s="75" t="s">
        <v>322</v>
      </c>
      <c r="S16" s="75" t="s">
        <v>323</v>
      </c>
      <c r="T16" s="75" t="s">
        <v>324</v>
      </c>
      <c r="U16" s="75" t="s">
        <v>325</v>
      </c>
      <c r="V16" s="75" t="s">
        <v>326</v>
      </c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</row>
    <row r="17" spans="1:40" s="134" customFormat="1" ht="15" customHeight="1" x14ac:dyDescent="0.3">
      <c r="C17" s="134" t="s">
        <v>67</v>
      </c>
      <c r="E17" s="157" t="str">
        <f t="shared" si="5"/>
        <v>1.0 (1.0 - 1.0)</v>
      </c>
      <c r="F17" s="157" t="str">
        <f t="shared" si="5"/>
        <v>0.5 (0.5 - 0.6)</v>
      </c>
      <c r="G17" s="157" t="str">
        <f t="shared" si="5"/>
        <v>0.5 (0.5 - 0.6)</v>
      </c>
      <c r="H17" s="157" t="str">
        <f t="shared" si="5"/>
        <v>2.1 (1.9 - 2.2)</v>
      </c>
      <c r="I17" s="157" t="str">
        <f t="shared" si="5"/>
        <v>1.5 (1.4 - 1.7)</v>
      </c>
      <c r="J17" s="157" t="str">
        <f t="shared" si="5"/>
        <v>1.9 (1.7 - 2.2)</v>
      </c>
      <c r="K17" s="157" t="str">
        <f t="shared" si="5"/>
        <v>1.0 (0.8 - 1.1)</v>
      </c>
      <c r="L17" s="157" t="str">
        <f t="shared" si="5"/>
        <v>1.6 (1.4 - 1.8)</v>
      </c>
      <c r="M17" s="159"/>
      <c r="N17" s="134" t="s">
        <v>67</v>
      </c>
      <c r="O17" s="75" t="s">
        <v>327</v>
      </c>
      <c r="P17" s="75" t="s">
        <v>308</v>
      </c>
      <c r="Q17" s="75" t="s">
        <v>308</v>
      </c>
      <c r="R17" s="75" t="s">
        <v>328</v>
      </c>
      <c r="S17" s="75" t="s">
        <v>329</v>
      </c>
      <c r="T17" s="75" t="s">
        <v>330</v>
      </c>
      <c r="U17" s="75" t="s">
        <v>331</v>
      </c>
      <c r="V17" s="75" t="s">
        <v>332</v>
      </c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</row>
    <row r="18" spans="1:40" s="134" customFormat="1" ht="15" customHeight="1" x14ac:dyDescent="0.3">
      <c r="B18" s="131"/>
      <c r="C18" s="131" t="s">
        <v>68</v>
      </c>
      <c r="D18" s="131"/>
      <c r="E18" s="158" t="str">
        <f t="shared" si="5"/>
        <v>1.7 (1.7 - 1.8)</v>
      </c>
      <c r="F18" s="158" t="str">
        <f t="shared" si="5"/>
        <v>1.1 (1.1 - 1.2)</v>
      </c>
      <c r="G18" s="158" t="str">
        <f t="shared" si="5"/>
        <v>1.2 (1.1 - 1.4)</v>
      </c>
      <c r="H18" s="158" t="str">
        <f t="shared" si="5"/>
        <v>2.8 (2.7 - 3.0)</v>
      </c>
      <c r="I18" s="158" t="str">
        <f t="shared" si="5"/>
        <v>2.6 (2.4 - 2.9)</v>
      </c>
      <c r="J18" s="158" t="str">
        <f t="shared" si="5"/>
        <v>1.9 (1.6 - 2.1)</v>
      </c>
      <c r="K18" s="158" t="str">
        <f t="shared" si="5"/>
        <v>2.1 (1.9 - 2.3)</v>
      </c>
      <c r="L18" s="158" t="str">
        <f t="shared" si="5"/>
        <v>2.2 (2.0 - 2.5)</v>
      </c>
      <c r="M18" s="159"/>
      <c r="N18" s="131" t="s">
        <v>68</v>
      </c>
      <c r="O18" s="75" t="s">
        <v>333</v>
      </c>
      <c r="P18" s="75" t="s">
        <v>334</v>
      </c>
      <c r="Q18" s="75" t="s">
        <v>335</v>
      </c>
      <c r="R18" s="75" t="s">
        <v>336</v>
      </c>
      <c r="S18" s="75" t="s">
        <v>337</v>
      </c>
      <c r="T18" s="75" t="s">
        <v>338</v>
      </c>
      <c r="U18" s="75" t="s">
        <v>339</v>
      </c>
      <c r="V18" s="75" t="s">
        <v>340</v>
      </c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</row>
    <row r="19" spans="1:40" s="134" customFormat="1" ht="15" customHeight="1" x14ac:dyDescent="0.3">
      <c r="B19" s="121" t="s">
        <v>71</v>
      </c>
      <c r="C19" s="122"/>
      <c r="D19" s="122"/>
      <c r="E19" s="137" t="str">
        <f t="shared" ref="E19:L19" si="6">"(n = "&amp;FIXED(O19,0,FALSE)&amp;")"</f>
        <v>(n = 186,607)</v>
      </c>
      <c r="F19" s="137" t="str">
        <f t="shared" si="6"/>
        <v>(n = 79,823)</v>
      </c>
      <c r="G19" s="137" t="str">
        <f t="shared" si="6"/>
        <v>(n = 32,358)</v>
      </c>
      <c r="H19" s="137" t="str">
        <f t="shared" si="6"/>
        <v>(n = 25,204)</v>
      </c>
      <c r="I19" s="137" t="str">
        <f t="shared" si="6"/>
        <v>(n = 12,217)</v>
      </c>
      <c r="J19" s="137" t="str">
        <f t="shared" si="6"/>
        <v>(n = 9,262)</v>
      </c>
      <c r="K19" s="137" t="str">
        <f t="shared" si="6"/>
        <v>(n = 18,846)</v>
      </c>
      <c r="L19" s="137" t="str">
        <f t="shared" si="6"/>
        <v>(n = 8,897)</v>
      </c>
      <c r="M19" s="123"/>
      <c r="N19" s="121" t="s">
        <v>71</v>
      </c>
      <c r="O19" s="75">
        <v>186607</v>
      </c>
      <c r="P19" s="75">
        <v>79823</v>
      </c>
      <c r="Q19" s="75">
        <v>32358</v>
      </c>
      <c r="R19" s="75">
        <v>25204</v>
      </c>
      <c r="S19" s="75">
        <v>12217</v>
      </c>
      <c r="T19" s="75">
        <v>9262</v>
      </c>
      <c r="U19" s="75">
        <v>18846</v>
      </c>
      <c r="V19" s="75">
        <v>8897</v>
      </c>
      <c r="W19" s="156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</row>
    <row r="20" spans="1:40" s="134" customFormat="1" ht="15" customHeight="1" x14ac:dyDescent="0.3">
      <c r="C20" s="121" t="s">
        <v>66</v>
      </c>
      <c r="D20" s="121"/>
      <c r="E20" s="157" t="str">
        <f t="shared" ref="E20:L22" si="7">O20</f>
        <v>2.7 (2.6 - 2.8)</v>
      </c>
      <c r="F20" s="157" t="str">
        <f t="shared" si="7"/>
        <v>1.6 (1.5 - 1.7)</v>
      </c>
      <c r="G20" s="157" t="str">
        <f t="shared" si="7"/>
        <v>2.8 (2.6 - 3.0)</v>
      </c>
      <c r="H20" s="157" t="str">
        <f t="shared" si="7"/>
        <v>4.4 (4.1 - 4.6)</v>
      </c>
      <c r="I20" s="157" t="str">
        <f t="shared" si="7"/>
        <v>3.1 (2.8 - 3.4)</v>
      </c>
      <c r="J20" s="157" t="str">
        <f t="shared" si="7"/>
        <v>4.2 (3.8 - 4.6)</v>
      </c>
      <c r="K20" s="157" t="str">
        <f t="shared" si="7"/>
        <v>3.1 (2.9 - 3.4)</v>
      </c>
      <c r="L20" s="157" t="str">
        <f t="shared" si="7"/>
        <v>4.0 (3.6 - 4.4)</v>
      </c>
      <c r="M20" s="159"/>
      <c r="N20" s="121" t="s">
        <v>66</v>
      </c>
      <c r="O20" s="75" t="s">
        <v>315</v>
      </c>
      <c r="P20" s="75" t="s">
        <v>283</v>
      </c>
      <c r="Q20" s="75" t="s">
        <v>320</v>
      </c>
      <c r="R20" s="75" t="s">
        <v>341</v>
      </c>
      <c r="S20" s="75" t="s">
        <v>342</v>
      </c>
      <c r="T20" s="75" t="s">
        <v>289</v>
      </c>
      <c r="U20" s="75" t="s">
        <v>343</v>
      </c>
      <c r="V20" s="75" t="s">
        <v>344</v>
      </c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</row>
    <row r="21" spans="1:40" s="134" customFormat="1" ht="15" customHeight="1" x14ac:dyDescent="0.3">
      <c r="C21" s="134" t="s">
        <v>67</v>
      </c>
      <c r="E21" s="157" t="str">
        <f t="shared" si="7"/>
        <v>0.8 (0.7 - 0.8)</v>
      </c>
      <c r="F21" s="157" t="str">
        <f t="shared" si="7"/>
        <v>0.3 (0.2 - 0.3)</v>
      </c>
      <c r="G21" s="157" t="str">
        <f t="shared" si="7"/>
        <v>0.9 (0.8 - 1.0)</v>
      </c>
      <c r="H21" s="157" t="str">
        <f t="shared" si="7"/>
        <v>1.5 (1.4 - 1.7)</v>
      </c>
      <c r="I21" s="157" t="str">
        <f t="shared" si="7"/>
        <v>0.8 (0.7 - 1.0)</v>
      </c>
      <c r="J21" s="157" t="str">
        <f t="shared" si="7"/>
        <v>1.7 (1.4 - 2.0)</v>
      </c>
      <c r="K21" s="157" t="str">
        <f t="shared" si="7"/>
        <v>0.8 (0.6 - 0.9)</v>
      </c>
      <c r="L21" s="157" t="str">
        <f t="shared" si="7"/>
        <v>1.5 (1.3 - 1.8)</v>
      </c>
      <c r="M21" s="159"/>
      <c r="N21" s="134" t="s">
        <v>67</v>
      </c>
      <c r="O21" s="75" t="s">
        <v>345</v>
      </c>
      <c r="P21" s="75" t="s">
        <v>346</v>
      </c>
      <c r="Q21" s="75" t="s">
        <v>347</v>
      </c>
      <c r="R21" s="75" t="s">
        <v>329</v>
      </c>
      <c r="S21" s="75" t="s">
        <v>348</v>
      </c>
      <c r="T21" s="75" t="s">
        <v>349</v>
      </c>
      <c r="U21" s="75" t="s">
        <v>350</v>
      </c>
      <c r="V21" s="75" t="s">
        <v>351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</row>
    <row r="22" spans="1:40" s="134" customFormat="1" ht="15" customHeight="1" x14ac:dyDescent="0.3">
      <c r="B22" s="131"/>
      <c r="C22" s="131" t="s">
        <v>68</v>
      </c>
      <c r="D22" s="131"/>
      <c r="E22" s="158" t="str">
        <f t="shared" si="7"/>
        <v>1.9 (1.9 - 2.0)</v>
      </c>
      <c r="F22" s="158" t="str">
        <f t="shared" si="7"/>
        <v>1.4 (1.3 - 1.4)</v>
      </c>
      <c r="G22" s="158" t="str">
        <f t="shared" si="7"/>
        <v>2.0 (1.8 - 2.1)</v>
      </c>
      <c r="H22" s="158" t="str">
        <f t="shared" si="7"/>
        <v>2.8 (2.6 - 3.1)</v>
      </c>
      <c r="I22" s="158" t="str">
        <f t="shared" si="7"/>
        <v>2.3 (2.0 - 2.5)</v>
      </c>
      <c r="J22" s="158" t="str">
        <f t="shared" si="7"/>
        <v>2.5 (2.2 - 2.8)</v>
      </c>
      <c r="K22" s="158" t="str">
        <f t="shared" si="7"/>
        <v>2.4 (2.2 - 2.6)</v>
      </c>
      <c r="L22" s="158" t="str">
        <f t="shared" si="7"/>
        <v>2.5 (2.2 - 2.8)</v>
      </c>
      <c r="M22" s="159"/>
      <c r="N22" s="131" t="s">
        <v>68</v>
      </c>
      <c r="O22" s="75" t="s">
        <v>352</v>
      </c>
      <c r="P22" s="75" t="s">
        <v>314</v>
      </c>
      <c r="Q22" s="75" t="s">
        <v>353</v>
      </c>
      <c r="R22" s="75" t="s">
        <v>354</v>
      </c>
      <c r="S22" s="75" t="s">
        <v>355</v>
      </c>
      <c r="T22" s="75" t="s">
        <v>356</v>
      </c>
      <c r="U22" s="75" t="s">
        <v>357</v>
      </c>
      <c r="V22" s="75" t="s">
        <v>356</v>
      </c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</row>
    <row r="23" spans="1:40" s="136" customFormat="1" ht="13.9" x14ac:dyDescent="0.3">
      <c r="B23" s="121" t="s">
        <v>72</v>
      </c>
      <c r="C23" s="122"/>
      <c r="D23" s="122"/>
      <c r="E23" s="137" t="str">
        <f t="shared" ref="E23:L23" si="8">"(n = "&amp;FIXED(O23,0,FALSE)&amp;")"</f>
        <v>(n = 586,080)</v>
      </c>
      <c r="F23" s="137" t="str">
        <f t="shared" si="8"/>
        <v>(n = 292,168)</v>
      </c>
      <c r="G23" s="137" t="str">
        <f t="shared" si="8"/>
        <v>(n = 120,962)</v>
      </c>
      <c r="H23" s="137" t="str">
        <f t="shared" si="8"/>
        <v>(n = 53,916)</v>
      </c>
      <c r="I23" s="137" t="str">
        <f t="shared" si="8"/>
        <v>(n = 32,785)</v>
      </c>
      <c r="J23" s="137" t="str">
        <f t="shared" si="8"/>
        <v>(n = 24,547)</v>
      </c>
      <c r="K23" s="137" t="str">
        <f t="shared" si="8"/>
        <v>(n = 48,105)</v>
      </c>
      <c r="L23" s="137" t="str">
        <f t="shared" si="8"/>
        <v>(n = 13,597)</v>
      </c>
      <c r="M23" s="123"/>
      <c r="N23" s="121" t="s">
        <v>72</v>
      </c>
      <c r="O23" s="75">
        <v>586080</v>
      </c>
      <c r="P23" s="75">
        <v>292168</v>
      </c>
      <c r="Q23" s="75">
        <v>120962</v>
      </c>
      <c r="R23" s="75">
        <v>53916</v>
      </c>
      <c r="S23" s="75">
        <v>32785</v>
      </c>
      <c r="T23" s="75">
        <v>24547</v>
      </c>
      <c r="U23" s="75">
        <v>48105</v>
      </c>
      <c r="V23" s="75">
        <v>13597</v>
      </c>
      <c r="W23" s="156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</row>
    <row r="24" spans="1:40" s="134" customFormat="1" ht="15" customHeight="1" x14ac:dyDescent="0.3">
      <c r="C24" s="121" t="s">
        <v>66</v>
      </c>
      <c r="D24" s="121"/>
      <c r="E24" s="157" t="str">
        <f t="shared" ref="E24:L26" si="9">O24</f>
        <v>2.9 (2.9 - 3.0)</v>
      </c>
      <c r="F24" s="157" t="str">
        <f t="shared" si="9"/>
        <v>1.7 (1.6 - 1.7)</v>
      </c>
      <c r="G24" s="157" t="str">
        <f t="shared" si="9"/>
        <v>3.8 (3.7 - 3.9)</v>
      </c>
      <c r="H24" s="157" t="str">
        <f t="shared" si="9"/>
        <v>5.2 (5.1 - 5.4)</v>
      </c>
      <c r="I24" s="157" t="str">
        <f t="shared" si="9"/>
        <v>3.0 (2.8 - 3.2)</v>
      </c>
      <c r="J24" s="157" t="str">
        <f t="shared" si="9"/>
        <v>4.1 (3.9 - 4.4)</v>
      </c>
      <c r="K24" s="157" t="str">
        <f t="shared" si="9"/>
        <v>4.3 (4.1 - 4.4)</v>
      </c>
      <c r="L24" s="157" t="str">
        <f t="shared" si="9"/>
        <v>4.7 (4.3 - 5.1)</v>
      </c>
      <c r="M24" s="159"/>
      <c r="N24" s="121" t="s">
        <v>66</v>
      </c>
      <c r="O24" s="75" t="s">
        <v>358</v>
      </c>
      <c r="P24" s="75" t="s">
        <v>299</v>
      </c>
      <c r="Q24" s="75" t="s">
        <v>359</v>
      </c>
      <c r="R24" s="75" t="s">
        <v>360</v>
      </c>
      <c r="S24" s="75" t="s">
        <v>361</v>
      </c>
      <c r="T24" s="75" t="s">
        <v>362</v>
      </c>
      <c r="U24" s="75" t="s">
        <v>363</v>
      </c>
      <c r="V24" s="75" t="s">
        <v>364</v>
      </c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</row>
    <row r="25" spans="1:40" s="134" customFormat="1" ht="15" customHeight="1" x14ac:dyDescent="0.3">
      <c r="C25" s="134" t="s">
        <v>67</v>
      </c>
      <c r="E25" s="157" t="str">
        <f t="shared" si="9"/>
        <v>0.5 (0.5 - 0.6)</v>
      </c>
      <c r="F25" s="157" t="str">
        <f t="shared" si="9"/>
        <v>0.3 (0.2 - 0.3)</v>
      </c>
      <c r="G25" s="157" t="str">
        <f t="shared" si="9"/>
        <v>0.5 (0.4 - 0.5)</v>
      </c>
      <c r="H25" s="157" t="str">
        <f t="shared" si="9"/>
        <v>1.4 (1.3 - 1.5)</v>
      </c>
      <c r="I25" s="157" t="str">
        <f t="shared" si="9"/>
        <v>0.7 (0.6 - 0.8)</v>
      </c>
      <c r="J25" s="157" t="str">
        <f t="shared" si="9"/>
        <v>1.2 (1.0 - 1.3)</v>
      </c>
      <c r="K25" s="157" t="str">
        <f t="shared" si="9"/>
        <v>0.8 (0.7 - 0.9)</v>
      </c>
      <c r="L25" s="157" t="str">
        <f t="shared" si="9"/>
        <v>1.2 (1.1 - 1.4)</v>
      </c>
      <c r="M25" s="159"/>
      <c r="N25" s="134" t="s">
        <v>67</v>
      </c>
      <c r="O25" s="75" t="s">
        <v>308</v>
      </c>
      <c r="P25" s="75" t="s">
        <v>346</v>
      </c>
      <c r="Q25" s="75" t="s">
        <v>365</v>
      </c>
      <c r="R25" s="75" t="s">
        <v>366</v>
      </c>
      <c r="S25" s="75" t="s">
        <v>367</v>
      </c>
      <c r="T25" s="75" t="s">
        <v>368</v>
      </c>
      <c r="U25" s="75" t="s">
        <v>369</v>
      </c>
      <c r="V25" s="75" t="s">
        <v>335</v>
      </c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</row>
    <row r="26" spans="1:40" s="134" customFormat="1" ht="15" customHeight="1" x14ac:dyDescent="0.3">
      <c r="A26" s="131"/>
      <c r="B26" s="131"/>
      <c r="C26" s="131" t="s">
        <v>68</v>
      </c>
      <c r="D26" s="131"/>
      <c r="E26" s="158" t="str">
        <f t="shared" si="9"/>
        <v>2.4 (2.3 - 2.4)</v>
      </c>
      <c r="F26" s="158" t="str">
        <f t="shared" si="9"/>
        <v>1.4 (1.4 - 1.5)</v>
      </c>
      <c r="G26" s="158" t="str">
        <f t="shared" si="9"/>
        <v>3.3 (3.2 - 3.4)</v>
      </c>
      <c r="H26" s="158" t="str">
        <f t="shared" si="9"/>
        <v>3.9 (3.7 - 4.1)</v>
      </c>
      <c r="I26" s="158" t="str">
        <f t="shared" si="9"/>
        <v>2.3 (2.1 - 2.4)</v>
      </c>
      <c r="J26" s="158" t="str">
        <f t="shared" si="9"/>
        <v>2.9 (2.7 - 3.2)</v>
      </c>
      <c r="K26" s="158" t="str">
        <f t="shared" si="9"/>
        <v>3.4 (3.3 - 3.6)</v>
      </c>
      <c r="L26" s="158" t="str">
        <f t="shared" si="9"/>
        <v>3.5 (3.1 - 3.8)</v>
      </c>
      <c r="M26" s="159"/>
      <c r="N26" s="131" t="s">
        <v>68</v>
      </c>
      <c r="O26" s="75" t="s">
        <v>370</v>
      </c>
      <c r="P26" s="75" t="s">
        <v>371</v>
      </c>
      <c r="Q26" s="75" t="s">
        <v>372</v>
      </c>
      <c r="R26" s="75" t="s">
        <v>373</v>
      </c>
      <c r="S26" s="75" t="s">
        <v>374</v>
      </c>
      <c r="T26" s="75" t="s">
        <v>375</v>
      </c>
      <c r="U26" s="75" t="s">
        <v>376</v>
      </c>
      <c r="V26" s="75" t="s">
        <v>377</v>
      </c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</row>
    <row r="27" spans="1:40" s="127" customFormat="1" ht="13.9" x14ac:dyDescent="0.3">
      <c r="A27" s="127" t="s">
        <v>73</v>
      </c>
      <c r="E27" s="160"/>
      <c r="F27" s="160"/>
    </row>
    <row r="28" spans="1:40" s="75" customFormat="1" ht="13.9" x14ac:dyDescent="0.3">
      <c r="A28" s="75" t="s">
        <v>74</v>
      </c>
    </row>
    <row r="29" spans="1:40" s="75" customFormat="1" x14ac:dyDescent="0.25">
      <c r="A29" s="75" t="s">
        <v>75</v>
      </c>
    </row>
  </sheetData>
  <mergeCells count="2">
    <mergeCell ref="A2:L3"/>
    <mergeCell ref="E4:L4"/>
  </mergeCells>
  <pageMargins left="1" right="1" top="1" bottom="1" header="0.5" footer="0.5"/>
  <pageSetup scale="69" orientation="landscape" r:id="rId1"/>
  <ignoredErrors>
    <ignoredError sqref="E11:L23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98"/>
  <sheetViews>
    <sheetView showGridLines="0" view="pageBreakPreview" zoomScale="90" zoomScaleNormal="100" zoomScaleSheetLayoutView="90" workbookViewId="0">
      <selection activeCell="H52" sqref="H52"/>
    </sheetView>
  </sheetViews>
  <sheetFormatPr defaultColWidth="2.85546875" defaultRowHeight="12.75" customHeight="1" x14ac:dyDescent="0.2"/>
  <cols>
    <col min="1" max="2" width="2.85546875" style="3" customWidth="1"/>
    <col min="3" max="3" width="2.85546875" style="40" customWidth="1"/>
    <col min="4" max="4" width="2.85546875" style="3" customWidth="1"/>
    <col min="5" max="5" width="41.42578125" style="3" customWidth="1"/>
    <col min="6" max="6" width="14.5703125" style="50" customWidth="1"/>
    <col min="7" max="7" width="0.85546875" style="50" customWidth="1"/>
    <col min="8" max="8" width="14.5703125" style="50" customWidth="1"/>
    <col min="9" max="9" width="15" style="50" customWidth="1"/>
    <col min="10" max="10" width="14.5703125" style="50" customWidth="1"/>
    <col min="11" max="11" width="0.85546875" style="50" customWidth="1"/>
    <col min="12" max="13" width="14.5703125" style="50" customWidth="1"/>
    <col min="14" max="14" width="0.85546875" style="50" customWidth="1"/>
    <col min="15" max="17" width="14.5703125" style="50" customWidth="1"/>
    <col min="18" max="18" width="0.85546875" style="50" customWidth="1"/>
    <col min="19" max="19" width="14.5703125" style="50" customWidth="1"/>
    <col min="20" max="20" width="0.85546875" style="50" customWidth="1"/>
    <col min="21" max="23" width="14.5703125" style="50" customWidth="1"/>
    <col min="24" max="24" width="0.85546875" style="50" customWidth="1"/>
    <col min="25" max="27" width="14.5703125" style="50" customWidth="1"/>
    <col min="28" max="28" width="16" style="50" customWidth="1"/>
    <col min="29" max="29" width="11.42578125" style="54" customWidth="1"/>
    <col min="30" max="45" width="13.85546875" style="3" customWidth="1"/>
    <col min="46" max="254" width="9.140625" style="3" customWidth="1"/>
    <col min="255" max="16384" width="2.85546875" style="3"/>
  </cols>
  <sheetData>
    <row r="1" spans="1:45" ht="6" customHeight="1" x14ac:dyDescent="0.3">
      <c r="A1" s="1"/>
      <c r="B1" s="2"/>
      <c r="C1" s="2"/>
      <c r="D1" s="2"/>
      <c r="E1" s="2"/>
      <c r="F1" s="2"/>
      <c r="G1" s="2"/>
      <c r="H1" s="2"/>
      <c r="I1" s="2"/>
      <c r="J1" s="2" t="s">
        <v>53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45" ht="15" customHeight="1" x14ac:dyDescent="0.2">
      <c r="A2" s="185" t="s">
        <v>650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20"/>
    </row>
    <row r="3" spans="1:45" x14ac:dyDescent="0.2">
      <c r="A3" s="186"/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20"/>
    </row>
    <row r="4" spans="1:45" s="99" customFormat="1" ht="15" customHeight="1" x14ac:dyDescent="0.2">
      <c r="B4" s="100"/>
      <c r="C4" s="100"/>
      <c r="D4" s="100"/>
      <c r="E4" s="100"/>
      <c r="F4" s="91" t="s">
        <v>0</v>
      </c>
      <c r="G4" s="92"/>
      <c r="H4" s="187" t="s">
        <v>1</v>
      </c>
      <c r="I4" s="187"/>
      <c r="J4" s="187"/>
      <c r="K4" s="101"/>
      <c r="L4" s="187" t="s">
        <v>2</v>
      </c>
      <c r="M4" s="187"/>
      <c r="N4" s="101"/>
      <c r="O4" s="187" t="s">
        <v>3</v>
      </c>
      <c r="P4" s="187"/>
      <c r="Q4" s="187"/>
      <c r="R4" s="66"/>
      <c r="S4" s="93" t="s">
        <v>4</v>
      </c>
      <c r="T4" s="66"/>
      <c r="U4" s="188" t="s">
        <v>199</v>
      </c>
      <c r="V4" s="188"/>
      <c r="W4" s="188"/>
      <c r="X4" s="65"/>
      <c r="Y4" s="188" t="s">
        <v>60</v>
      </c>
      <c r="Z4" s="188"/>
      <c r="AA4" s="188"/>
      <c r="AB4" s="66"/>
      <c r="AC4" s="102"/>
      <c r="AD4" s="103" t="s">
        <v>0</v>
      </c>
      <c r="AE4" s="191" t="s">
        <v>1</v>
      </c>
      <c r="AF4" s="192"/>
      <c r="AG4" s="192"/>
      <c r="AH4" s="194" t="s">
        <v>2</v>
      </c>
      <c r="AI4" s="189"/>
      <c r="AJ4" s="194" t="s">
        <v>3</v>
      </c>
      <c r="AK4" s="189"/>
      <c r="AL4" s="189"/>
      <c r="AM4" s="104" t="s">
        <v>4</v>
      </c>
      <c r="AN4" s="191" t="s">
        <v>55</v>
      </c>
      <c r="AO4" s="192"/>
      <c r="AP4" s="192"/>
      <c r="AQ4" s="191" t="s">
        <v>56</v>
      </c>
      <c r="AR4" s="192"/>
      <c r="AS4" s="193"/>
    </row>
    <row r="5" spans="1:45" ht="15" customHeight="1" x14ac:dyDescent="0.3">
      <c r="A5" s="12"/>
      <c r="B5" s="105"/>
      <c r="C5" s="105"/>
      <c r="D5" s="105"/>
      <c r="E5" s="105"/>
      <c r="F5" s="14" t="s">
        <v>57</v>
      </c>
      <c r="G5" s="14"/>
      <c r="H5" s="95" t="s">
        <v>9</v>
      </c>
      <c r="I5" s="95" t="s">
        <v>11</v>
      </c>
      <c r="J5" s="95" t="s">
        <v>13</v>
      </c>
      <c r="K5" s="95"/>
      <c r="L5" s="95" t="s">
        <v>12</v>
      </c>
      <c r="M5" s="95" t="s">
        <v>14</v>
      </c>
      <c r="N5" s="95"/>
      <c r="O5" s="95" t="s">
        <v>9</v>
      </c>
      <c r="P5" s="95" t="s">
        <v>10</v>
      </c>
      <c r="Q5" s="95" t="s">
        <v>13</v>
      </c>
      <c r="R5" s="95"/>
      <c r="S5" s="95" t="s">
        <v>15</v>
      </c>
      <c r="T5" s="95"/>
      <c r="U5" s="95" t="s">
        <v>12</v>
      </c>
      <c r="V5" s="106" t="s">
        <v>13</v>
      </c>
      <c r="W5" s="106" t="s">
        <v>14</v>
      </c>
      <c r="X5" s="106"/>
      <c r="Y5" s="106" t="s">
        <v>9</v>
      </c>
      <c r="Z5" s="106" t="s">
        <v>10</v>
      </c>
      <c r="AA5" s="106" t="s">
        <v>13</v>
      </c>
      <c r="AB5" s="107"/>
      <c r="AC5" s="108"/>
      <c r="AD5" s="109"/>
      <c r="AE5" s="110" t="s">
        <v>9</v>
      </c>
      <c r="AF5" s="91" t="s">
        <v>11</v>
      </c>
      <c r="AG5" s="111" t="s">
        <v>13</v>
      </c>
      <c r="AH5" s="110" t="s">
        <v>12</v>
      </c>
      <c r="AI5" s="111" t="s">
        <v>14</v>
      </c>
      <c r="AJ5" s="110" t="s">
        <v>9</v>
      </c>
      <c r="AK5" s="17" t="s">
        <v>10</v>
      </c>
      <c r="AL5" s="111" t="s">
        <v>13</v>
      </c>
      <c r="AM5" s="112" t="s">
        <v>15</v>
      </c>
      <c r="AN5" s="110" t="s">
        <v>12</v>
      </c>
      <c r="AO5" s="91" t="s">
        <v>13</v>
      </c>
      <c r="AP5" s="91" t="s">
        <v>14</v>
      </c>
      <c r="AQ5" s="110" t="s">
        <v>9</v>
      </c>
      <c r="AR5" s="91" t="s">
        <v>10</v>
      </c>
      <c r="AS5" s="111" t="s">
        <v>13</v>
      </c>
    </row>
    <row r="6" spans="1:45" ht="13.9" x14ac:dyDescent="0.3">
      <c r="A6" s="113" t="s">
        <v>63</v>
      </c>
      <c r="B6" s="114"/>
      <c r="C6" s="114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51" t="s">
        <v>64</v>
      </c>
      <c r="AD6" s="115"/>
      <c r="AE6" s="116"/>
      <c r="AF6" s="116"/>
      <c r="AG6" s="116"/>
      <c r="AH6" s="116"/>
      <c r="AI6" s="117"/>
      <c r="AJ6" s="116"/>
      <c r="AK6" s="116"/>
      <c r="AL6" s="118"/>
      <c r="AM6" s="118"/>
      <c r="AN6" s="118"/>
      <c r="AO6" s="118"/>
      <c r="AP6" s="118"/>
      <c r="AQ6" s="118"/>
      <c r="AR6" s="118"/>
      <c r="AS6" s="119"/>
    </row>
    <row r="7" spans="1:45" ht="13.9" x14ac:dyDescent="0.3">
      <c r="A7" s="120"/>
      <c r="B7" s="121" t="s">
        <v>65</v>
      </c>
      <c r="C7" s="122"/>
      <c r="D7" s="61"/>
      <c r="E7" s="61"/>
      <c r="F7" s="123" t="str">
        <f>"(n = "&amp;FIXED(AD7,0,FALSE)&amp;")"</f>
        <v>(n = 215,508)</v>
      </c>
      <c r="G7" s="61"/>
      <c r="H7" s="123" t="str">
        <f>"(n = "&amp;FIXED(AE7,0,FALSE)&amp;")"</f>
        <v>(n = 16,478)</v>
      </c>
      <c r="I7" s="123" t="str">
        <f>"(n = "&amp;FIXED(AF7,0,FALSE)&amp;")"</f>
        <v>(n = 67,959)</v>
      </c>
      <c r="J7" s="123" t="str">
        <f>"(n = "&amp;FIXED(AG7,0,FALSE)&amp;")"</f>
        <v>(n = 739)</v>
      </c>
      <c r="K7" s="61"/>
      <c r="L7" s="123" t="str">
        <f>"(n = "&amp;FIXED(AH7,0,FALSE)&amp;")"</f>
        <v>(n = 32,218)</v>
      </c>
      <c r="M7" s="123" t="str">
        <f>"(n = "&amp;FIXED(AI7,0,FALSE)&amp;")"</f>
        <v>(n = 28,146)</v>
      </c>
      <c r="N7" s="61"/>
      <c r="O7" s="123" t="str">
        <f>"(n = "&amp;FIXED(AJ7,0,FALSE)&amp;")"</f>
        <v>(n = 22,218)</v>
      </c>
      <c r="P7" s="123" t="str">
        <f>"(n = "&amp;FIXED(AK7,0,FALSE)&amp;")"</f>
        <v>(n = 8,434)</v>
      </c>
      <c r="Q7" s="123" t="str">
        <f>"(n = "&amp;FIXED(AL7,0,FALSE)&amp;")"</f>
        <v>(n = 834)</v>
      </c>
      <c r="R7" s="61"/>
      <c r="S7" s="123" t="str">
        <f>"(n = "&amp;FIXED(AM7,0,FALSE)&amp;")"</f>
        <v>(n = 13,970)</v>
      </c>
      <c r="T7" s="61"/>
      <c r="U7" s="123" t="str">
        <f>"(n = "&amp;FIXED(AN7,0,FALSE)&amp;")"</f>
        <v>(n = 6,390)</v>
      </c>
      <c r="V7" s="123" t="str">
        <f>"(n = "&amp;FIXED(AO7,0,FALSE)&amp;")"</f>
        <v>(n = 2,597)</v>
      </c>
      <c r="W7" s="123" t="str">
        <f>"(n = "&amp;FIXED(AP7,0,FALSE)&amp;")"</f>
        <v>(n = 5,155)</v>
      </c>
      <c r="X7" s="61"/>
      <c r="Y7" s="123" t="str">
        <f>"(n = "&amp;FIXED(AQ7,0,FALSE)&amp;")"</f>
        <v>(n = 17,557)</v>
      </c>
      <c r="Z7" s="123" t="str">
        <f>"(n = "&amp;FIXED(AR7,0,FALSE)&amp;")"</f>
        <v>(n = 4,462)</v>
      </c>
      <c r="AA7" s="123" t="str">
        <f>"(n = "&amp;FIXED(AS7,0,FALSE)&amp;")"</f>
        <v>(n = 1,884)</v>
      </c>
      <c r="AB7" s="3"/>
      <c r="AD7" s="124">
        <v>215508</v>
      </c>
      <c r="AE7" s="124">
        <v>16478</v>
      </c>
      <c r="AF7" s="124">
        <v>67959</v>
      </c>
      <c r="AG7" s="124">
        <v>739</v>
      </c>
      <c r="AH7" s="124">
        <v>32218</v>
      </c>
      <c r="AI7" s="49">
        <v>28146</v>
      </c>
      <c r="AJ7" s="124">
        <v>22218</v>
      </c>
      <c r="AK7" s="124">
        <v>8434</v>
      </c>
      <c r="AL7" s="125">
        <v>834</v>
      </c>
      <c r="AM7" s="125">
        <v>13970</v>
      </c>
      <c r="AN7" s="125">
        <v>6390</v>
      </c>
      <c r="AO7" s="125">
        <v>2597</v>
      </c>
      <c r="AP7" s="125">
        <v>5155</v>
      </c>
      <c r="AQ7" s="125">
        <v>17557</v>
      </c>
      <c r="AR7" s="125">
        <v>4462</v>
      </c>
      <c r="AS7" s="126">
        <v>1884</v>
      </c>
    </row>
    <row r="8" spans="1:45" ht="13.9" x14ac:dyDescent="0.3">
      <c r="A8" s="127"/>
      <c r="B8" s="128"/>
      <c r="C8" s="129" t="s">
        <v>66</v>
      </c>
      <c r="D8" s="61"/>
      <c r="E8" s="61"/>
      <c r="F8" s="130" t="str">
        <f>AD8</f>
        <v>9.7 (9.6 - 9.8)</v>
      </c>
      <c r="G8" s="61"/>
      <c r="H8" s="130" t="str">
        <f t="shared" ref="H8:J10" si="0">AE8</f>
        <v>12.4 (11.9 - 12.9)</v>
      </c>
      <c r="I8" s="130" t="str">
        <f t="shared" si="0"/>
        <v>5.5 (5.3 - 5.6)</v>
      </c>
      <c r="J8" s="130" t="str">
        <f t="shared" si="0"/>
        <v>11.6 (9.3 - 14.0)</v>
      </c>
      <c r="K8" s="61"/>
      <c r="L8" s="130" t="str">
        <f t="shared" ref="L8:M10" si="1">AH8</f>
        <v>11.1 (10.8 - 11.5)</v>
      </c>
      <c r="M8" s="130" t="str">
        <f t="shared" si="1"/>
        <v>11.3 (10.9 - 11.7)</v>
      </c>
      <c r="N8" s="61"/>
      <c r="O8" s="130" t="str">
        <f t="shared" ref="O8:Q10" si="2">AJ8</f>
        <v>15.3 (14.8 - 15.7)</v>
      </c>
      <c r="P8" s="130" t="str">
        <f t="shared" si="2"/>
        <v>9.8 (9.1 - 10.4)</v>
      </c>
      <c r="Q8" s="130" t="str">
        <f t="shared" si="2"/>
        <v>14.6 (12.2 - 17.0)</v>
      </c>
      <c r="R8" s="61"/>
      <c r="S8" s="130" t="str">
        <f>AM8</f>
        <v>9.4 (8.9 - 9.8)</v>
      </c>
      <c r="T8" s="61"/>
      <c r="U8" s="130" t="str">
        <f t="shared" ref="U8:W10" si="3">AN8</f>
        <v>12.0 (11.2 - 12.8)</v>
      </c>
      <c r="V8" s="130" t="str">
        <f t="shared" si="3"/>
        <v>12.5 (11.2 - 13.8)</v>
      </c>
      <c r="W8" s="130" t="str">
        <f t="shared" si="3"/>
        <v>12.0 (11.1 - 12.9)</v>
      </c>
      <c r="X8" s="61"/>
      <c r="Y8" s="130" t="str">
        <f t="shared" ref="Y8:AA10" si="4">AQ8</f>
        <v>10.7 (10.2 - 11.2)</v>
      </c>
      <c r="Z8" s="130" t="str">
        <f t="shared" si="4"/>
        <v>11.7 (10.8 - 12.7)</v>
      </c>
      <c r="AA8" s="130" t="str">
        <f t="shared" si="4"/>
        <v>14.8 (13.2 - 16.4)</v>
      </c>
      <c r="AB8" s="3"/>
      <c r="AD8" s="124" t="s">
        <v>274</v>
      </c>
      <c r="AE8" s="124" t="s">
        <v>378</v>
      </c>
      <c r="AF8" s="124" t="s">
        <v>379</v>
      </c>
      <c r="AG8" s="124" t="s">
        <v>380</v>
      </c>
      <c r="AH8" s="124" t="s">
        <v>381</v>
      </c>
      <c r="AI8" s="49" t="s">
        <v>382</v>
      </c>
      <c r="AJ8" s="124" t="s">
        <v>383</v>
      </c>
      <c r="AK8" s="124" t="s">
        <v>384</v>
      </c>
      <c r="AL8" s="125" t="s">
        <v>385</v>
      </c>
      <c r="AM8" s="125" t="s">
        <v>386</v>
      </c>
      <c r="AN8" s="125" t="s">
        <v>387</v>
      </c>
      <c r="AO8" s="125" t="s">
        <v>388</v>
      </c>
      <c r="AP8" s="125" t="s">
        <v>389</v>
      </c>
      <c r="AQ8" s="125" t="s">
        <v>390</v>
      </c>
      <c r="AR8" s="125" t="s">
        <v>391</v>
      </c>
      <c r="AS8" s="126" t="s">
        <v>392</v>
      </c>
    </row>
    <row r="9" spans="1:45" ht="13.9" x14ac:dyDescent="0.3">
      <c r="A9" s="127"/>
      <c r="B9" s="127"/>
      <c r="C9" s="127" t="s">
        <v>67</v>
      </c>
      <c r="D9" s="61"/>
      <c r="E9" s="61"/>
      <c r="F9" s="130" t="str">
        <f>AD9</f>
        <v>3.0 (2.9 - 3.1)</v>
      </c>
      <c r="G9" s="61"/>
      <c r="H9" s="130" t="str">
        <f t="shared" si="0"/>
        <v>2.8 (2.5 - 3.0)</v>
      </c>
      <c r="I9" s="130" t="str">
        <f t="shared" si="0"/>
        <v>1.3 (1.2 - 1.3)</v>
      </c>
      <c r="J9" s="130" t="str">
        <f t="shared" si="0"/>
        <v>5.0 (3.4 - 6.6)</v>
      </c>
      <c r="K9" s="61"/>
      <c r="L9" s="130" t="str">
        <f t="shared" si="1"/>
        <v>2.7 (2.5 - 2.9)</v>
      </c>
      <c r="M9" s="130" t="str">
        <f t="shared" si="1"/>
        <v>2.5 (2.3 - 2.6)</v>
      </c>
      <c r="N9" s="61"/>
      <c r="O9" s="130" t="str">
        <f t="shared" si="2"/>
        <v>6.0 (5.7 - 6.3)</v>
      </c>
      <c r="P9" s="130" t="str">
        <f t="shared" si="2"/>
        <v>4.3 (3.9 - 4.7)</v>
      </c>
      <c r="Q9" s="130" t="str">
        <f t="shared" si="2"/>
        <v>6.1 (4.5 - 7.7)</v>
      </c>
      <c r="R9" s="61"/>
      <c r="S9" s="130" t="str">
        <f>AM9</f>
        <v>3.5 (3.2 - 3.8)</v>
      </c>
      <c r="T9" s="61"/>
      <c r="U9" s="130" t="str">
        <f t="shared" si="3"/>
        <v>5.1 (4.6 - 5.7)</v>
      </c>
      <c r="V9" s="130" t="str">
        <f t="shared" si="3"/>
        <v>5.9 (5.0 - 6.8)</v>
      </c>
      <c r="W9" s="130" t="str">
        <f t="shared" si="3"/>
        <v>5.0 (4.4 - 5.6)</v>
      </c>
      <c r="X9" s="61"/>
      <c r="Y9" s="130" t="str">
        <f t="shared" si="4"/>
        <v>2.9 (2.7 - 3.1)</v>
      </c>
      <c r="Z9" s="130" t="str">
        <f t="shared" si="4"/>
        <v>4.0 (3.5 - 4.6)</v>
      </c>
      <c r="AA9" s="130" t="str">
        <f t="shared" si="4"/>
        <v>4.7 (3.8 - 5.7)</v>
      </c>
      <c r="AB9" s="3"/>
      <c r="AD9" s="124" t="s">
        <v>282</v>
      </c>
      <c r="AE9" s="124" t="s">
        <v>393</v>
      </c>
      <c r="AF9" s="124" t="s">
        <v>394</v>
      </c>
      <c r="AG9" s="124" t="s">
        <v>395</v>
      </c>
      <c r="AH9" s="124" t="s">
        <v>396</v>
      </c>
      <c r="AI9" s="49" t="s">
        <v>397</v>
      </c>
      <c r="AJ9" s="124" t="s">
        <v>398</v>
      </c>
      <c r="AK9" s="124" t="s">
        <v>399</v>
      </c>
      <c r="AL9" s="125" t="s">
        <v>400</v>
      </c>
      <c r="AM9" s="125" t="s">
        <v>286</v>
      </c>
      <c r="AN9" s="125" t="s">
        <v>401</v>
      </c>
      <c r="AO9" s="125" t="s">
        <v>402</v>
      </c>
      <c r="AP9" s="125" t="s">
        <v>403</v>
      </c>
      <c r="AQ9" s="125" t="s">
        <v>404</v>
      </c>
      <c r="AR9" s="125" t="s">
        <v>405</v>
      </c>
      <c r="AS9" s="126" t="s">
        <v>406</v>
      </c>
    </row>
    <row r="10" spans="1:45" ht="13.9" x14ac:dyDescent="0.3">
      <c r="A10" s="127"/>
      <c r="B10" s="131"/>
      <c r="C10" s="131" t="s">
        <v>68</v>
      </c>
      <c r="D10" s="132"/>
      <c r="E10" s="132"/>
      <c r="F10" s="133" t="str">
        <f>AD10</f>
        <v>6.7 (6.6 - 6.8)</v>
      </c>
      <c r="G10" s="132"/>
      <c r="H10" s="133" t="str">
        <f t="shared" si="0"/>
        <v>9.6 (9.1 - 10.0)</v>
      </c>
      <c r="I10" s="133" t="str">
        <f t="shared" si="0"/>
        <v>4.2 (4.1 - 4.4)</v>
      </c>
      <c r="J10" s="133" t="str">
        <f t="shared" si="0"/>
        <v>6.6 (4.8 - 8.4)</v>
      </c>
      <c r="K10" s="132"/>
      <c r="L10" s="133" t="str">
        <f t="shared" si="1"/>
        <v>8.4 (8.1 - 8.7)</v>
      </c>
      <c r="M10" s="133" t="str">
        <f t="shared" si="1"/>
        <v>8.8 (8.5 - 9.2)</v>
      </c>
      <c r="N10" s="132"/>
      <c r="O10" s="133" t="str">
        <f t="shared" si="2"/>
        <v>9.3 (8.9 - 9.7)</v>
      </c>
      <c r="P10" s="133" t="str">
        <f t="shared" si="2"/>
        <v>5.5 (5.0 - 6.0)</v>
      </c>
      <c r="Q10" s="133" t="str">
        <f t="shared" si="2"/>
        <v>8.5 (6.6 - 10.4)</v>
      </c>
      <c r="R10" s="132"/>
      <c r="S10" s="133" t="str">
        <f>AM10</f>
        <v>5.9 (5.5 - 6.3)</v>
      </c>
      <c r="T10" s="132"/>
      <c r="U10" s="133" t="str">
        <f t="shared" si="3"/>
        <v>6.9 (6.3 - 7.5)</v>
      </c>
      <c r="V10" s="133" t="str">
        <f t="shared" si="3"/>
        <v>6.6 (5.7 - 7.6)</v>
      </c>
      <c r="W10" s="133" t="str">
        <f t="shared" si="3"/>
        <v>7.0 (6.3 - 7.7)</v>
      </c>
      <c r="X10" s="132"/>
      <c r="Y10" s="133" t="str">
        <f t="shared" si="4"/>
        <v>7.8 (7.4 - 8.2)</v>
      </c>
      <c r="Z10" s="133" t="str">
        <f t="shared" si="4"/>
        <v>7.7 (6.9 - 8.5)</v>
      </c>
      <c r="AA10" s="133" t="str">
        <f t="shared" si="4"/>
        <v>10.0 (8.7 - 11.4)</v>
      </c>
      <c r="AB10" s="3"/>
      <c r="AD10" s="124" t="s">
        <v>290</v>
      </c>
      <c r="AE10" s="124" t="s">
        <v>407</v>
      </c>
      <c r="AF10" s="124" t="s">
        <v>408</v>
      </c>
      <c r="AG10" s="124" t="s">
        <v>409</v>
      </c>
      <c r="AH10" s="124" t="s">
        <v>292</v>
      </c>
      <c r="AI10" s="49" t="s">
        <v>410</v>
      </c>
      <c r="AJ10" s="124" t="s">
        <v>411</v>
      </c>
      <c r="AK10" s="124" t="s">
        <v>412</v>
      </c>
      <c r="AL10" s="125" t="s">
        <v>413</v>
      </c>
      <c r="AM10" s="125" t="s">
        <v>414</v>
      </c>
      <c r="AN10" s="125" t="s">
        <v>415</v>
      </c>
      <c r="AO10" s="125" t="s">
        <v>416</v>
      </c>
      <c r="AP10" s="125" t="s">
        <v>417</v>
      </c>
      <c r="AQ10" s="125" t="s">
        <v>418</v>
      </c>
      <c r="AR10" s="125" t="s">
        <v>419</v>
      </c>
      <c r="AS10" s="126" t="s">
        <v>420</v>
      </c>
    </row>
    <row r="11" spans="1:45" ht="13.9" x14ac:dyDescent="0.3">
      <c r="A11" s="134"/>
      <c r="B11" s="121" t="s">
        <v>69</v>
      </c>
      <c r="C11" s="122"/>
      <c r="D11" s="61"/>
      <c r="E11" s="61"/>
      <c r="F11" s="123" t="str">
        <f>"(n = "&amp;FIXED(AD11,0,FALSE)&amp;")"</f>
        <v>(n = 988,195)</v>
      </c>
      <c r="G11" s="61"/>
      <c r="H11" s="123" t="str">
        <f>"(n = "&amp;FIXED(AE11,0,FALSE)&amp;")"</f>
        <v>(n = 80,748)</v>
      </c>
      <c r="I11" s="123" t="str">
        <f>"(n = "&amp;FIXED(AF11,0,FALSE)&amp;")"</f>
        <v>(n = 373,262)</v>
      </c>
      <c r="J11" s="123" t="str">
        <f>"(n = "&amp;FIXED(AG11,0,FALSE)&amp;")"</f>
        <v>(n = 2,711)</v>
      </c>
      <c r="K11" s="61"/>
      <c r="L11" s="123" t="str">
        <f>"(n = "&amp;FIXED(AH11,0,FALSE)&amp;")"</f>
        <v>(n = 168,047)</v>
      </c>
      <c r="M11" s="123" t="str">
        <f>"(n = "&amp;FIXED(AI11,0,FALSE)&amp;")"</f>
        <v>(n = 155,431)</v>
      </c>
      <c r="N11" s="61"/>
      <c r="O11" s="123" t="str">
        <f>"(n = "&amp;FIXED(AJ11,0,FALSE)&amp;")"</f>
        <v>(n = 81,508)</v>
      </c>
      <c r="P11" s="123" t="str">
        <f>"(n = "&amp;FIXED(AK11,0,FALSE)&amp;")"</f>
        <v>(n = 27,618)</v>
      </c>
      <c r="Q11" s="123" t="str">
        <f>"(n = "&amp;FIXED(AL11,0,FALSE)&amp;")"</f>
        <v>(n = 1,979)</v>
      </c>
      <c r="R11" s="61"/>
      <c r="S11" s="123" t="str">
        <f>"(n = "&amp;FIXED(AM11,0,FALSE)&amp;")"</f>
        <v>(n = 55,303)</v>
      </c>
      <c r="T11" s="61"/>
      <c r="U11" s="123" t="str">
        <f>"(n = "&amp;FIXED(AN11,0,FALSE)&amp;")"</f>
        <v>(n = 24,834)</v>
      </c>
      <c r="V11" s="123" t="str">
        <f>"(n = "&amp;FIXED(AO11,0,FALSE)&amp;")"</f>
        <v>(n = 11,040)</v>
      </c>
      <c r="W11" s="123" t="str">
        <f>"(n = "&amp;FIXED(AP11,0,FALSE)&amp;")"</f>
        <v>(n = 21,381)</v>
      </c>
      <c r="X11" s="61"/>
      <c r="Y11" s="123" t="str">
        <f>"(n = "&amp;FIXED(AQ11,0,FALSE)&amp;")"</f>
        <v>(n = 73,535)</v>
      </c>
      <c r="Z11" s="123" t="str">
        <f>"(n = "&amp;FIXED(AR11,0,FALSE)&amp;")"</f>
        <v>(n = 13,104)</v>
      </c>
      <c r="AA11" s="123" t="str">
        <f>"(n = "&amp;FIXED(AS11,0,FALSE)&amp;")"</f>
        <v>(n = 4,930)</v>
      </c>
      <c r="AB11" s="3"/>
      <c r="AD11" s="124">
        <v>988195</v>
      </c>
      <c r="AE11" s="124">
        <v>80748</v>
      </c>
      <c r="AF11" s="124">
        <v>373262</v>
      </c>
      <c r="AG11" s="124">
        <v>2711</v>
      </c>
      <c r="AH11" s="124">
        <v>168047</v>
      </c>
      <c r="AI11" s="49">
        <v>155431</v>
      </c>
      <c r="AJ11" s="124">
        <v>81508</v>
      </c>
      <c r="AK11" s="124">
        <v>27618</v>
      </c>
      <c r="AL11" s="125">
        <v>1979</v>
      </c>
      <c r="AM11" s="125">
        <v>55303</v>
      </c>
      <c r="AN11" s="125">
        <v>24834</v>
      </c>
      <c r="AO11" s="125">
        <v>11040</v>
      </c>
      <c r="AP11" s="125">
        <v>21381</v>
      </c>
      <c r="AQ11" s="125">
        <v>73535</v>
      </c>
      <c r="AR11" s="125">
        <v>13104</v>
      </c>
      <c r="AS11" s="126">
        <v>4930</v>
      </c>
    </row>
    <row r="12" spans="1:45" ht="13.9" x14ac:dyDescent="0.3">
      <c r="A12" s="127"/>
      <c r="B12" s="127"/>
      <c r="C12" s="129" t="s">
        <v>66</v>
      </c>
      <c r="D12" s="61"/>
      <c r="E12" s="61"/>
      <c r="F12" s="135" t="str">
        <f>AD12</f>
        <v>2.8 (2.8 - 2.9)</v>
      </c>
      <c r="G12" s="61"/>
      <c r="H12" s="135" t="str">
        <f t="shared" ref="H12:J14" si="5">AE12</f>
        <v>3.5 (3.4 - 3.6)</v>
      </c>
      <c r="I12" s="135" t="str">
        <f t="shared" si="5"/>
        <v>1.3 (1.2 - 1.3)</v>
      </c>
      <c r="J12" s="135" t="str">
        <f t="shared" si="5"/>
        <v>4.1 (3.4 - 4.9)</v>
      </c>
      <c r="K12" s="61"/>
      <c r="L12" s="135" t="str">
        <f t="shared" ref="L12:M14" si="6">AH12</f>
        <v>3.2 (3.1 - 3.3)</v>
      </c>
      <c r="M12" s="135" t="str">
        <f t="shared" si="6"/>
        <v>3.2 (3.1 - 3.3)</v>
      </c>
      <c r="N12" s="61"/>
      <c r="O12" s="135" t="str">
        <f t="shared" ref="O12:Q14" si="7">AJ12</f>
        <v>5.4 (5.2 - 5.5)</v>
      </c>
      <c r="P12" s="135" t="str">
        <f t="shared" si="7"/>
        <v>3.8 (3.5 - 4.0)</v>
      </c>
      <c r="Q12" s="135" t="str">
        <f t="shared" si="7"/>
        <v>7.4 (6.2 - 8.5)</v>
      </c>
      <c r="R12" s="61"/>
      <c r="S12" s="135" t="str">
        <f>AM12</f>
        <v>3.1 (2.9 - 3.2)</v>
      </c>
      <c r="T12" s="61"/>
      <c r="U12" s="135" t="str">
        <f t="shared" ref="U12:W14" si="8">AN12</f>
        <v>4.0 (3.8 - 4.3)</v>
      </c>
      <c r="V12" s="135" t="str">
        <f t="shared" si="8"/>
        <v>4.0 (3.6 - 4.4)</v>
      </c>
      <c r="W12" s="135" t="str">
        <f t="shared" si="8"/>
        <v>3.8 (3.6 - 4.1)</v>
      </c>
      <c r="X12" s="61"/>
      <c r="Y12" s="135" t="str">
        <f t="shared" ref="Y12:AA14" si="9">AQ12</f>
        <v>3.4 (3.3 - 3.6)</v>
      </c>
      <c r="Z12" s="135" t="str">
        <f t="shared" si="9"/>
        <v>4.9 (4.6 - 5.3)</v>
      </c>
      <c r="AA12" s="135" t="str">
        <f t="shared" si="9"/>
        <v>6.9 (6.2 - 7.6)</v>
      </c>
      <c r="AB12" s="3"/>
      <c r="AD12" s="124" t="s">
        <v>298</v>
      </c>
      <c r="AE12" s="124" t="s">
        <v>421</v>
      </c>
      <c r="AF12" s="124" t="s">
        <v>394</v>
      </c>
      <c r="AG12" s="124" t="s">
        <v>422</v>
      </c>
      <c r="AH12" s="124" t="s">
        <v>423</v>
      </c>
      <c r="AI12" s="49" t="s">
        <v>423</v>
      </c>
      <c r="AJ12" s="124" t="s">
        <v>424</v>
      </c>
      <c r="AK12" s="124" t="s">
        <v>425</v>
      </c>
      <c r="AL12" s="125" t="s">
        <v>426</v>
      </c>
      <c r="AM12" s="125" t="s">
        <v>427</v>
      </c>
      <c r="AN12" s="125" t="s">
        <v>428</v>
      </c>
      <c r="AO12" s="125" t="s">
        <v>344</v>
      </c>
      <c r="AP12" s="125" t="s">
        <v>429</v>
      </c>
      <c r="AQ12" s="125" t="s">
        <v>376</v>
      </c>
      <c r="AR12" s="125" t="s">
        <v>430</v>
      </c>
      <c r="AS12" s="126" t="s">
        <v>431</v>
      </c>
    </row>
    <row r="13" spans="1:45" ht="13.9" x14ac:dyDescent="0.3">
      <c r="A13" s="127"/>
      <c r="B13" s="127"/>
      <c r="C13" s="134" t="s">
        <v>67</v>
      </c>
      <c r="D13" s="61"/>
      <c r="E13" s="61"/>
      <c r="F13" s="130" t="str">
        <f>AD13</f>
        <v>0.7 (0.7 - 0.7)</v>
      </c>
      <c r="G13" s="61"/>
      <c r="H13" s="130" t="str">
        <f t="shared" si="5"/>
        <v>0.6 (0.6 - 0.7)</v>
      </c>
      <c r="I13" s="130" t="str">
        <f t="shared" si="5"/>
        <v>0.2 (0.2 - 0.3)</v>
      </c>
      <c r="J13" s="130" t="str">
        <f t="shared" si="5"/>
        <v>1.4 (0.9 - 1.8)</v>
      </c>
      <c r="K13" s="61"/>
      <c r="L13" s="130" t="str">
        <f t="shared" si="6"/>
        <v>0.5 (0.5 - 0.6)</v>
      </c>
      <c r="M13" s="130" t="str">
        <f t="shared" si="6"/>
        <v>0.5 (0.4 - 0.5)</v>
      </c>
      <c r="N13" s="61"/>
      <c r="O13" s="130" t="str">
        <f t="shared" si="7"/>
        <v>1.7 (1.6 - 1.8)</v>
      </c>
      <c r="P13" s="130" t="str">
        <f t="shared" si="7"/>
        <v>1.3 (1.2 - 1.5)</v>
      </c>
      <c r="Q13" s="130" t="str">
        <f t="shared" si="7"/>
        <v>2.6 (1.9 - 3.3)</v>
      </c>
      <c r="R13" s="61"/>
      <c r="S13" s="130" t="str">
        <f>AM13</f>
        <v>0.9 (0.8 - 1.0)</v>
      </c>
      <c r="T13" s="61"/>
      <c r="U13" s="130" t="str">
        <f t="shared" si="8"/>
        <v>1.4 (1.3 - 1.5)</v>
      </c>
      <c r="V13" s="130" t="str">
        <f t="shared" si="8"/>
        <v>1.5 (1.2 - 1.7)</v>
      </c>
      <c r="W13" s="130" t="str">
        <f t="shared" si="8"/>
        <v>1.3 (1.1 - 1.4)</v>
      </c>
      <c r="X13" s="61"/>
      <c r="Y13" s="130" t="str">
        <f t="shared" si="9"/>
        <v>0.7 (0.7 - 0.8)</v>
      </c>
      <c r="Z13" s="130" t="str">
        <f t="shared" si="9"/>
        <v>1.4 (1.2 - 1.6)</v>
      </c>
      <c r="AA13" s="130" t="str">
        <f t="shared" si="9"/>
        <v>1.9 (1.5 - 2.3)</v>
      </c>
      <c r="AB13" s="3"/>
      <c r="AD13" s="124" t="s">
        <v>306</v>
      </c>
      <c r="AE13" s="124" t="s">
        <v>432</v>
      </c>
      <c r="AF13" s="124" t="s">
        <v>433</v>
      </c>
      <c r="AG13" s="124" t="s">
        <v>434</v>
      </c>
      <c r="AH13" s="124" t="s">
        <v>308</v>
      </c>
      <c r="AI13" s="49" t="s">
        <v>365</v>
      </c>
      <c r="AJ13" s="124" t="s">
        <v>435</v>
      </c>
      <c r="AK13" s="124" t="s">
        <v>436</v>
      </c>
      <c r="AL13" s="125" t="s">
        <v>437</v>
      </c>
      <c r="AM13" s="125" t="s">
        <v>347</v>
      </c>
      <c r="AN13" s="125" t="s">
        <v>366</v>
      </c>
      <c r="AO13" s="125" t="s">
        <v>438</v>
      </c>
      <c r="AP13" s="125" t="s">
        <v>439</v>
      </c>
      <c r="AQ13" s="125" t="s">
        <v>440</v>
      </c>
      <c r="AR13" s="125" t="s">
        <v>441</v>
      </c>
      <c r="AS13" s="126" t="s">
        <v>442</v>
      </c>
    </row>
    <row r="14" spans="1:45" ht="13.9" x14ac:dyDescent="0.3">
      <c r="A14" s="134"/>
      <c r="B14" s="131"/>
      <c r="C14" s="131" t="s">
        <v>68</v>
      </c>
      <c r="D14" s="132"/>
      <c r="E14" s="132"/>
      <c r="F14" s="133" t="str">
        <f>AD14</f>
        <v>2.1 (2.1 - 2.2)</v>
      </c>
      <c r="G14" s="132"/>
      <c r="H14" s="133" t="str">
        <f t="shared" si="5"/>
        <v>2.9 (2.8 - 3.0)</v>
      </c>
      <c r="I14" s="133" t="str">
        <f t="shared" si="5"/>
        <v>1.0 (1.0 - 1.1)</v>
      </c>
      <c r="J14" s="133" t="str">
        <f t="shared" si="5"/>
        <v>2.8 (2.1 - 3.4)</v>
      </c>
      <c r="K14" s="132"/>
      <c r="L14" s="133" t="str">
        <f t="shared" si="6"/>
        <v>2.7 (2.6 - 2.7)</v>
      </c>
      <c r="M14" s="133" t="str">
        <f t="shared" si="6"/>
        <v>2.7 (2.7 - 2.8)</v>
      </c>
      <c r="N14" s="132"/>
      <c r="O14" s="133" t="str">
        <f t="shared" si="7"/>
        <v>3.7 (3.6 - 3.8)</v>
      </c>
      <c r="P14" s="133" t="str">
        <f t="shared" si="7"/>
        <v>2.4 (2.2 - 2.6)</v>
      </c>
      <c r="Q14" s="133" t="str">
        <f t="shared" si="7"/>
        <v>4.7 (3.8 - 5.7)</v>
      </c>
      <c r="R14" s="132"/>
      <c r="S14" s="133" t="str">
        <f>AM14</f>
        <v>2.2 (2.0 - 2.3)</v>
      </c>
      <c r="T14" s="132"/>
      <c r="U14" s="133" t="str">
        <f t="shared" si="8"/>
        <v>2.6 (2.4 - 2.8)</v>
      </c>
      <c r="V14" s="133" t="str">
        <f t="shared" si="8"/>
        <v>2.5 (2.2 - 2.8)</v>
      </c>
      <c r="W14" s="133" t="str">
        <f t="shared" si="8"/>
        <v>2.6 (2.4 - 2.8)</v>
      </c>
      <c r="X14" s="132"/>
      <c r="Y14" s="133" t="str">
        <f t="shared" si="9"/>
        <v>2.7 (2.6 - 2.8)</v>
      </c>
      <c r="Z14" s="133" t="str">
        <f t="shared" si="9"/>
        <v>3.5 (3.2 - 3.8)</v>
      </c>
      <c r="AA14" s="133" t="str">
        <f t="shared" si="9"/>
        <v>5.0 (4.4 - 5.6)</v>
      </c>
      <c r="AB14" s="3"/>
      <c r="AD14" s="124" t="s">
        <v>313</v>
      </c>
      <c r="AE14" s="124" t="s">
        <v>319</v>
      </c>
      <c r="AF14" s="124" t="s">
        <v>443</v>
      </c>
      <c r="AG14" s="124" t="s">
        <v>444</v>
      </c>
      <c r="AH14" s="124" t="s">
        <v>445</v>
      </c>
      <c r="AI14" s="49" t="s">
        <v>446</v>
      </c>
      <c r="AJ14" s="124" t="s">
        <v>304</v>
      </c>
      <c r="AK14" s="124" t="s">
        <v>357</v>
      </c>
      <c r="AL14" s="125" t="s">
        <v>406</v>
      </c>
      <c r="AM14" s="125" t="s">
        <v>447</v>
      </c>
      <c r="AN14" s="125" t="s">
        <v>448</v>
      </c>
      <c r="AO14" s="125" t="s">
        <v>356</v>
      </c>
      <c r="AP14" s="125" t="s">
        <v>448</v>
      </c>
      <c r="AQ14" s="125" t="s">
        <v>315</v>
      </c>
      <c r="AR14" s="125" t="s">
        <v>286</v>
      </c>
      <c r="AS14" s="126" t="s">
        <v>403</v>
      </c>
    </row>
    <row r="15" spans="1:45" ht="13.9" x14ac:dyDescent="0.3">
      <c r="A15" s="136"/>
      <c r="B15" s="121" t="s">
        <v>70</v>
      </c>
      <c r="C15" s="122"/>
      <c r="D15" s="61"/>
      <c r="E15" s="61"/>
      <c r="F15" s="137" t="str">
        <f>"(n = "&amp;FIXED(AD15,0,FALSE)&amp;")"</f>
        <v>(n = 215,508)</v>
      </c>
      <c r="G15" s="61"/>
      <c r="H15" s="137" t="str">
        <f>"(n = "&amp;FIXED(AE15,0,FALSE)&amp;")"</f>
        <v>(n = 16,478)</v>
      </c>
      <c r="I15" s="137" t="str">
        <f>"(n = "&amp;FIXED(AF15,0,FALSE)&amp;")"</f>
        <v>(n = 67,959)</v>
      </c>
      <c r="J15" s="137" t="str">
        <f>"(n = "&amp;FIXED(AG15,0,FALSE)&amp;")"</f>
        <v>(n = 739)</v>
      </c>
      <c r="K15" s="61"/>
      <c r="L15" s="137" t="str">
        <f>"(n = "&amp;FIXED(AH15,0,FALSE)&amp;")"</f>
        <v>(n = 32,218)</v>
      </c>
      <c r="M15" s="137" t="str">
        <f>"(n = "&amp;FIXED(AI15,0,FALSE)&amp;")"</f>
        <v>(n = 28,146)</v>
      </c>
      <c r="N15" s="61"/>
      <c r="O15" s="137" t="str">
        <f>"(n = "&amp;FIXED(AJ15,0,FALSE)&amp;")"</f>
        <v>(n = 22,218)</v>
      </c>
      <c r="P15" s="137" t="str">
        <f>"(n = "&amp;FIXED(AK15,0,FALSE)&amp;")"</f>
        <v>(n = 8,434)</v>
      </c>
      <c r="Q15" s="137" t="str">
        <f>"(n = "&amp;FIXED(AL15,0,FALSE)&amp;")"</f>
        <v>(n = 834)</v>
      </c>
      <c r="R15" s="61"/>
      <c r="S15" s="137" t="str">
        <f>"(n = "&amp;FIXED(AM15,0,FALSE)&amp;")"</f>
        <v>(n = 13,970)</v>
      </c>
      <c r="T15" s="61"/>
      <c r="U15" s="137" t="str">
        <f>"(n = "&amp;FIXED(AN15,0,FALSE)&amp;")"</f>
        <v>(n = 6,390)</v>
      </c>
      <c r="V15" s="137" t="str">
        <f>"(n = "&amp;FIXED(AO15,0,FALSE)&amp;")"</f>
        <v>(n = 2,597)</v>
      </c>
      <c r="W15" s="137" t="str">
        <f>"(n = "&amp;FIXED(AP15,0,FALSE)&amp;")"</f>
        <v>(n = 5,155)</v>
      </c>
      <c r="X15" s="61"/>
      <c r="Y15" s="137" t="str">
        <f>"(n = "&amp;FIXED(AQ15,0,FALSE)&amp;")"</f>
        <v>(n = 17,557)</v>
      </c>
      <c r="Z15" s="137" t="str">
        <f>"(n = "&amp;FIXED(AR15,0,FALSE)&amp;")"</f>
        <v>(n = 4,462)</v>
      </c>
      <c r="AA15" s="137" t="str">
        <f>"(n = "&amp;FIXED(AS15,0,FALSE)&amp;")"</f>
        <v>(n = 1,884)</v>
      </c>
      <c r="AB15" s="3"/>
      <c r="AD15" s="124">
        <v>215508</v>
      </c>
      <c r="AE15" s="124">
        <v>16478</v>
      </c>
      <c r="AF15" s="124">
        <v>67959</v>
      </c>
      <c r="AG15" s="124">
        <v>739</v>
      </c>
      <c r="AH15" s="124">
        <v>32218</v>
      </c>
      <c r="AI15" s="49">
        <v>28146</v>
      </c>
      <c r="AJ15" s="124">
        <v>22218</v>
      </c>
      <c r="AK15" s="124">
        <v>8434</v>
      </c>
      <c r="AL15" s="125">
        <v>834</v>
      </c>
      <c r="AM15" s="125">
        <v>13970</v>
      </c>
      <c r="AN15" s="125">
        <v>6390</v>
      </c>
      <c r="AO15" s="125">
        <v>2597</v>
      </c>
      <c r="AP15" s="125">
        <v>5155</v>
      </c>
      <c r="AQ15" s="125">
        <v>17557</v>
      </c>
      <c r="AR15" s="125">
        <v>4462</v>
      </c>
      <c r="AS15" s="126">
        <v>1884</v>
      </c>
    </row>
    <row r="16" spans="1:45" ht="13.9" x14ac:dyDescent="0.3">
      <c r="A16" s="134"/>
      <c r="B16" s="134"/>
      <c r="C16" s="121" t="s">
        <v>66</v>
      </c>
      <c r="D16" s="61"/>
      <c r="E16" s="61"/>
      <c r="F16" s="130" t="str">
        <f>AD16</f>
        <v>2.7 (2.6 - 2.8)</v>
      </c>
      <c r="G16" s="61"/>
      <c r="H16" s="130" t="str">
        <f t="shared" ref="H16:J18" si="10">AE16</f>
        <v>2.7 (2.5 - 3.0)</v>
      </c>
      <c r="I16" s="130" t="str">
        <f t="shared" si="10"/>
        <v>1.3 (1.3 - 1.4)</v>
      </c>
      <c r="J16" s="130" t="str">
        <f t="shared" si="10"/>
        <v>6.8 (5.0 - 8.6)</v>
      </c>
      <c r="K16" s="61"/>
      <c r="L16" s="130" t="str">
        <f t="shared" ref="L16:M18" si="11">AH16</f>
        <v>1.7 (1.6 - 1.8)</v>
      </c>
      <c r="M16" s="130" t="str">
        <f t="shared" si="11"/>
        <v>1.3 (1.1 - 1.4)</v>
      </c>
      <c r="N16" s="61"/>
      <c r="O16" s="130" t="str">
        <f t="shared" ref="O16:Q18" si="12">AJ16</f>
        <v>5.3 (5.0 - 5.6)</v>
      </c>
      <c r="P16" s="130" t="str">
        <f t="shared" si="12"/>
        <v>3.9 (3.5 - 4.3)</v>
      </c>
      <c r="Q16" s="130" t="str">
        <f t="shared" si="12"/>
        <v>8.8 (6.8 - 10.7)</v>
      </c>
      <c r="R16" s="61"/>
      <c r="S16" s="130" t="str">
        <f>AM16</f>
        <v>4.0 (3.7 - 4.3)</v>
      </c>
      <c r="T16" s="61"/>
      <c r="U16" s="130" t="str">
        <f t="shared" ref="U16:W18" si="13">AN16</f>
        <v>3.3 (2.8 - 3.7)</v>
      </c>
      <c r="V16" s="130" t="str">
        <f t="shared" si="13"/>
        <v>5.4 (4.5 - 6.2)</v>
      </c>
      <c r="W16" s="130" t="str">
        <f t="shared" si="13"/>
        <v>2.9 (2.5 - 3.4)</v>
      </c>
      <c r="X16" s="61"/>
      <c r="Y16" s="130" t="str">
        <f t="shared" ref="Y16:AA18" si="14">AQ16</f>
        <v>2.5 (2.3 - 2.8)</v>
      </c>
      <c r="Z16" s="130" t="str">
        <f t="shared" si="14"/>
        <v>4.4 (3.8 - 5.0)</v>
      </c>
      <c r="AA16" s="130" t="str">
        <f t="shared" si="14"/>
        <v>8.2 (6.9 - 9.4)</v>
      </c>
      <c r="AB16" s="3"/>
      <c r="AD16" s="124" t="s">
        <v>315</v>
      </c>
      <c r="AE16" s="124" t="s">
        <v>449</v>
      </c>
      <c r="AF16" s="124" t="s">
        <v>450</v>
      </c>
      <c r="AG16" s="124" t="s">
        <v>451</v>
      </c>
      <c r="AH16" s="124" t="s">
        <v>435</v>
      </c>
      <c r="AI16" s="49" t="s">
        <v>439</v>
      </c>
      <c r="AJ16" s="124" t="s">
        <v>452</v>
      </c>
      <c r="AK16" s="124" t="s">
        <v>453</v>
      </c>
      <c r="AL16" s="125" t="s">
        <v>454</v>
      </c>
      <c r="AM16" s="125" t="s">
        <v>455</v>
      </c>
      <c r="AN16" s="125" t="s">
        <v>456</v>
      </c>
      <c r="AO16" s="125" t="s">
        <v>457</v>
      </c>
      <c r="AP16" s="125" t="s">
        <v>458</v>
      </c>
      <c r="AQ16" s="125" t="s">
        <v>459</v>
      </c>
      <c r="AR16" s="125" t="s">
        <v>460</v>
      </c>
      <c r="AS16" s="126" t="s">
        <v>461</v>
      </c>
    </row>
    <row r="17" spans="1:224" ht="13.9" x14ac:dyDescent="0.3">
      <c r="A17" s="134"/>
      <c r="B17" s="134"/>
      <c r="C17" s="134" t="s">
        <v>67</v>
      </c>
      <c r="D17" s="61"/>
      <c r="E17" s="61"/>
      <c r="F17" s="130" t="str">
        <f>AD17</f>
        <v>1.0 (1.0 - 1.0)</v>
      </c>
      <c r="G17" s="61"/>
      <c r="H17" s="130" t="str">
        <f t="shared" si="10"/>
        <v>0.9 (0.8 - 1.0)</v>
      </c>
      <c r="I17" s="130" t="str">
        <f t="shared" si="10"/>
        <v>0.4 (0.3 - 0.4)</v>
      </c>
      <c r="J17" s="130" t="str">
        <f t="shared" si="10"/>
        <v>2.8 (1.6 - 4.0)</v>
      </c>
      <c r="K17" s="61"/>
      <c r="L17" s="130" t="str">
        <f t="shared" si="11"/>
        <v>0.5 (0.4 - 0.6)</v>
      </c>
      <c r="M17" s="130" t="str">
        <f t="shared" si="11"/>
        <v>0.3 (0.3 - 0.4)</v>
      </c>
      <c r="N17" s="61"/>
      <c r="O17" s="130" t="str">
        <f t="shared" si="12"/>
        <v>2.2 (2.0 - 2.4)</v>
      </c>
      <c r="P17" s="130" t="str">
        <f t="shared" si="12"/>
        <v>1.7 (1.4 - 2.0)</v>
      </c>
      <c r="Q17" s="130" t="str">
        <f t="shared" si="12"/>
        <v>3.8 (2.5 - 5.1)</v>
      </c>
      <c r="R17" s="61"/>
      <c r="S17" s="130" t="str">
        <f>AM17</f>
        <v>1.5 (1.3 - 1.7)</v>
      </c>
      <c r="T17" s="61"/>
      <c r="U17" s="130" t="str">
        <f t="shared" si="13"/>
        <v>1.7 (1.3 - 2.0)</v>
      </c>
      <c r="V17" s="130" t="str">
        <f t="shared" si="13"/>
        <v>2.8 (2.1 - 3.4)</v>
      </c>
      <c r="W17" s="130" t="str">
        <f t="shared" si="13"/>
        <v>1.4 (1.1 - 1.7)</v>
      </c>
      <c r="X17" s="61"/>
      <c r="Y17" s="130" t="str">
        <f t="shared" si="14"/>
        <v>0.7 (0.6 - 0.8)</v>
      </c>
      <c r="Z17" s="130" t="str">
        <f t="shared" si="14"/>
        <v>1.8 (1.4 - 2.2)</v>
      </c>
      <c r="AA17" s="130" t="str">
        <f t="shared" si="14"/>
        <v>3.0 (2.3 - 3.8)</v>
      </c>
      <c r="AB17" s="3"/>
      <c r="AD17" s="124" t="s">
        <v>327</v>
      </c>
      <c r="AE17" s="124" t="s">
        <v>347</v>
      </c>
      <c r="AF17" s="124" t="s">
        <v>462</v>
      </c>
      <c r="AG17" s="124" t="s">
        <v>463</v>
      </c>
      <c r="AH17" s="124" t="s">
        <v>464</v>
      </c>
      <c r="AI17" s="49" t="s">
        <v>465</v>
      </c>
      <c r="AJ17" s="124" t="s">
        <v>466</v>
      </c>
      <c r="AK17" s="124" t="s">
        <v>349</v>
      </c>
      <c r="AL17" s="125" t="s">
        <v>467</v>
      </c>
      <c r="AM17" s="125" t="s">
        <v>468</v>
      </c>
      <c r="AN17" s="125" t="s">
        <v>469</v>
      </c>
      <c r="AO17" s="125" t="s">
        <v>444</v>
      </c>
      <c r="AP17" s="125" t="s">
        <v>470</v>
      </c>
      <c r="AQ17" s="125" t="s">
        <v>367</v>
      </c>
      <c r="AR17" s="125" t="s">
        <v>471</v>
      </c>
      <c r="AS17" s="126" t="s">
        <v>472</v>
      </c>
    </row>
    <row r="18" spans="1:224" ht="13.9" x14ac:dyDescent="0.3">
      <c r="A18" s="134"/>
      <c r="B18" s="131"/>
      <c r="C18" s="131" t="s">
        <v>68</v>
      </c>
      <c r="D18" s="132"/>
      <c r="E18" s="132"/>
      <c r="F18" s="133" t="str">
        <f>AD18</f>
        <v>1.7 (1.7 - 1.8)</v>
      </c>
      <c r="G18" s="132"/>
      <c r="H18" s="133" t="str">
        <f t="shared" si="10"/>
        <v>1.8 (1.6 - 2.1)</v>
      </c>
      <c r="I18" s="133" t="str">
        <f t="shared" si="10"/>
        <v>1.0 (0.9 - 1.0)</v>
      </c>
      <c r="J18" s="133" t="str">
        <f t="shared" si="10"/>
        <v>3.9 (2.5 - 5.3)</v>
      </c>
      <c r="K18" s="132"/>
      <c r="L18" s="133" t="str">
        <f t="shared" si="11"/>
        <v>1.2 (1.1 - 1.3)</v>
      </c>
      <c r="M18" s="133" t="str">
        <f t="shared" si="11"/>
        <v>0.9 (0.8 - 1.0)</v>
      </c>
      <c r="N18" s="132"/>
      <c r="O18" s="133" t="str">
        <f t="shared" si="12"/>
        <v>3.1 (2.9 - 3.3)</v>
      </c>
      <c r="P18" s="133" t="str">
        <f t="shared" si="12"/>
        <v>2.2 (1.9 - 2.5)</v>
      </c>
      <c r="Q18" s="133" t="str">
        <f t="shared" si="12"/>
        <v>4.9 (3.4 - 6.4)</v>
      </c>
      <c r="R18" s="132"/>
      <c r="S18" s="133" t="str">
        <f>AM18</f>
        <v>2.5 (2.2 - 2.8)</v>
      </c>
      <c r="T18" s="132"/>
      <c r="U18" s="133" t="str">
        <f t="shared" si="13"/>
        <v>1.6 (1.3 - 1.9)</v>
      </c>
      <c r="V18" s="133" t="str">
        <f t="shared" si="13"/>
        <v>2.6 (2.0 - 3.2)</v>
      </c>
      <c r="W18" s="133" t="str">
        <f t="shared" si="13"/>
        <v>1.5 (1.2 - 1.9)</v>
      </c>
      <c r="X18" s="132"/>
      <c r="Y18" s="133" t="str">
        <f t="shared" si="14"/>
        <v>1.8 (1.6 - 2.0)</v>
      </c>
      <c r="Z18" s="133" t="str">
        <f t="shared" si="14"/>
        <v>2.6 (2.2 - 3.1)</v>
      </c>
      <c r="AA18" s="133" t="str">
        <f t="shared" si="14"/>
        <v>5.1 (4.1 - 6.1)</v>
      </c>
      <c r="AB18" s="3"/>
      <c r="AD18" s="124" t="s">
        <v>333</v>
      </c>
      <c r="AE18" s="124" t="s">
        <v>474</v>
      </c>
      <c r="AF18" s="124" t="s">
        <v>309</v>
      </c>
      <c r="AG18" s="124" t="s">
        <v>475</v>
      </c>
      <c r="AH18" s="124" t="s">
        <v>476</v>
      </c>
      <c r="AI18" s="49" t="s">
        <v>347</v>
      </c>
      <c r="AJ18" s="124" t="s">
        <v>325</v>
      </c>
      <c r="AK18" s="124" t="s">
        <v>477</v>
      </c>
      <c r="AL18" s="125" t="s">
        <v>478</v>
      </c>
      <c r="AM18" s="125" t="s">
        <v>356</v>
      </c>
      <c r="AN18" s="125" t="s">
        <v>479</v>
      </c>
      <c r="AO18" s="125" t="s">
        <v>480</v>
      </c>
      <c r="AP18" s="125" t="s">
        <v>481</v>
      </c>
      <c r="AQ18" s="125" t="s">
        <v>482</v>
      </c>
      <c r="AR18" s="125" t="s">
        <v>483</v>
      </c>
      <c r="AS18" s="126" t="s">
        <v>484</v>
      </c>
    </row>
    <row r="19" spans="1:224" ht="13.9" x14ac:dyDescent="0.3">
      <c r="A19" s="134"/>
      <c r="B19" s="121" t="s">
        <v>71</v>
      </c>
      <c r="C19" s="122"/>
      <c r="D19" s="61"/>
      <c r="E19" s="61"/>
      <c r="F19" s="137" t="str">
        <f>"(n = "&amp;FIXED(AD19,0,FALSE)&amp;")"</f>
        <v>(n = 186,607)</v>
      </c>
      <c r="G19" s="61"/>
      <c r="H19" s="137" t="str">
        <f>"(n = "&amp;FIXED(AE19,0,FALSE)&amp;")"</f>
        <v>(n = 15,127)</v>
      </c>
      <c r="I19" s="137" t="str">
        <f>"(n = "&amp;FIXED(AF19,0,FALSE)&amp;")"</f>
        <v>(n = 64,095)</v>
      </c>
      <c r="J19" s="137" t="str">
        <f>"(n = "&amp;FIXED(AG19,0,FALSE)&amp;")"</f>
        <v>(n = 487)</v>
      </c>
      <c r="K19" s="61"/>
      <c r="L19" s="137" t="str">
        <f>"(n = "&amp;FIXED(AH19,0,FALSE)&amp;")"</f>
        <v>(n = 28,229)</v>
      </c>
      <c r="M19" s="137" t="str">
        <f>"(n = "&amp;FIXED(AI19,0,FALSE)&amp;")"</f>
        <v>(n = 24,980)</v>
      </c>
      <c r="N19" s="61"/>
      <c r="O19" s="137" t="str">
        <f>"(n = "&amp;FIXED(AJ19,0,FALSE)&amp;")"</f>
        <v>(n = 18,187)</v>
      </c>
      <c r="P19" s="137" t="str">
        <f>"(n = "&amp;FIXED(AK19,0,FALSE)&amp;")"</f>
        <v>(n = 6,833)</v>
      </c>
      <c r="Q19" s="137" t="str">
        <f>"(n = "&amp;FIXED(AL19,0,FALSE)&amp;")"</f>
        <v>(n = 442)</v>
      </c>
      <c r="R19" s="61"/>
      <c r="S19" s="137" t="str">
        <f>"(n = "&amp;FIXED(AM19,0,FALSE)&amp;")"</f>
        <v>(n = 11,135)</v>
      </c>
      <c r="T19" s="61"/>
      <c r="U19" s="137" t="str">
        <f>"(n = "&amp;FIXED(AN19,0,FALSE)&amp;")"</f>
        <v>(n = 5,028)</v>
      </c>
      <c r="V19" s="137" t="str">
        <f>"(n = "&amp;FIXED(AO19,0,FALSE)&amp;")"</f>
        <v>(n = 1,939)</v>
      </c>
      <c r="W19" s="137" t="str">
        <f>"(n = "&amp;FIXED(AP19,0,FALSE)&amp;")"</f>
        <v>(n = 4,176)</v>
      </c>
      <c r="X19" s="61"/>
      <c r="Y19" s="137" t="str">
        <f>"(n = "&amp;FIXED(AQ19,0,FALSE)&amp;")"</f>
        <v>(n = 14,864)</v>
      </c>
      <c r="Z19" s="137" t="str">
        <f>"(n = "&amp;FIXED(AR19,0,FALSE)&amp;")"</f>
        <v>(n = 3,320)</v>
      </c>
      <c r="AA19" s="137" t="str">
        <f>"(n = "&amp;FIXED(AS19,0,FALSE)&amp;")"</f>
        <v>(n = 1,065)</v>
      </c>
      <c r="AB19" s="3"/>
      <c r="AD19" s="124">
        <v>186607</v>
      </c>
      <c r="AE19" s="124">
        <v>15127</v>
      </c>
      <c r="AF19" s="124">
        <v>64095</v>
      </c>
      <c r="AG19" s="124">
        <v>487</v>
      </c>
      <c r="AH19" s="124">
        <v>28229</v>
      </c>
      <c r="AI19" s="49">
        <v>24980</v>
      </c>
      <c r="AJ19" s="124">
        <v>18187</v>
      </c>
      <c r="AK19" s="124">
        <v>6833</v>
      </c>
      <c r="AL19" s="125">
        <v>442</v>
      </c>
      <c r="AM19" s="125">
        <v>11135</v>
      </c>
      <c r="AN19" s="125">
        <v>5028</v>
      </c>
      <c r="AO19" s="125">
        <v>1939</v>
      </c>
      <c r="AP19" s="125">
        <v>4176</v>
      </c>
      <c r="AQ19" s="125">
        <v>14864</v>
      </c>
      <c r="AR19" s="125">
        <v>3320</v>
      </c>
      <c r="AS19" s="126">
        <v>1065</v>
      </c>
    </row>
    <row r="20" spans="1:224" ht="13.9" x14ac:dyDescent="0.3">
      <c r="A20" s="134"/>
      <c r="B20" s="134"/>
      <c r="C20" s="121" t="s">
        <v>66</v>
      </c>
      <c r="D20" s="61"/>
      <c r="E20" s="61"/>
      <c r="F20" s="130" t="str">
        <f>AD20</f>
        <v>2.7 (2.6 - 2.8)</v>
      </c>
      <c r="G20" s="61"/>
      <c r="H20" s="130" t="str">
        <f t="shared" ref="H20:J22" si="15">AE20</f>
        <v>3.1 (2.8 - 3.3)</v>
      </c>
      <c r="I20" s="130" t="str">
        <f t="shared" si="15"/>
        <v>1.3 (1.2 - 1.4)</v>
      </c>
      <c r="J20" s="130" t="str">
        <f t="shared" si="15"/>
        <v>3.3 (1.7 - 4.9)</v>
      </c>
      <c r="K20" s="61"/>
      <c r="L20" s="130" t="str">
        <f t="shared" ref="L20:M22" si="16">AH20</f>
        <v>2.8 (2.6 - 3.0)</v>
      </c>
      <c r="M20" s="130" t="str">
        <f t="shared" si="16"/>
        <v>2.2 (2.0 - 2.4)</v>
      </c>
      <c r="N20" s="61"/>
      <c r="O20" s="130" t="str">
        <f t="shared" ref="O20:Q22" si="17">AJ20</f>
        <v>4.7 (4.4 - 5.0)</v>
      </c>
      <c r="P20" s="130" t="str">
        <f t="shared" si="17"/>
        <v>3.4 (3.0 - 3.8)</v>
      </c>
      <c r="Q20" s="130" t="str">
        <f t="shared" si="17"/>
        <v>6.8 (4.4 - 9.1)</v>
      </c>
      <c r="R20" s="61"/>
      <c r="S20" s="130" t="str">
        <f>AM20</f>
        <v>2.8 (2.5 - 3.2)</v>
      </c>
      <c r="T20" s="61"/>
      <c r="U20" s="130" t="str">
        <f t="shared" ref="U20:W22" si="18">AN20</f>
        <v>4.3 (3.7 - 4.8)</v>
      </c>
      <c r="V20" s="130" t="str">
        <f t="shared" si="18"/>
        <v>3.9 (3.1 - 4.8)</v>
      </c>
      <c r="W20" s="130" t="str">
        <f t="shared" si="18"/>
        <v>3.7 (3.1 - 4.2)</v>
      </c>
      <c r="X20" s="61"/>
      <c r="Y20" s="130" t="str">
        <f t="shared" ref="Y20:AA22" si="19">AQ20</f>
        <v>2.8 (2.5 - 3.0)</v>
      </c>
      <c r="Z20" s="130" t="str">
        <f t="shared" si="19"/>
        <v>4.4 (3.7 - 5.1)</v>
      </c>
      <c r="AA20" s="130" t="str">
        <f t="shared" si="19"/>
        <v>6.8 (5.3 - 8.3)</v>
      </c>
      <c r="AB20" s="3"/>
      <c r="AD20" s="124" t="s">
        <v>315</v>
      </c>
      <c r="AE20" s="124" t="s">
        <v>485</v>
      </c>
      <c r="AF20" s="124" t="s">
        <v>486</v>
      </c>
      <c r="AG20" s="124" t="s">
        <v>487</v>
      </c>
      <c r="AH20" s="124" t="s">
        <v>320</v>
      </c>
      <c r="AI20" s="49" t="s">
        <v>466</v>
      </c>
      <c r="AJ20" s="124" t="s">
        <v>488</v>
      </c>
      <c r="AK20" s="124" t="s">
        <v>489</v>
      </c>
      <c r="AL20" s="125" t="s">
        <v>490</v>
      </c>
      <c r="AM20" s="125" t="s">
        <v>491</v>
      </c>
      <c r="AN20" s="125" t="s">
        <v>492</v>
      </c>
      <c r="AO20" s="125" t="s">
        <v>493</v>
      </c>
      <c r="AP20" s="125" t="s">
        <v>494</v>
      </c>
      <c r="AQ20" s="125" t="s">
        <v>393</v>
      </c>
      <c r="AR20" s="125" t="s">
        <v>495</v>
      </c>
      <c r="AS20" s="126" t="s">
        <v>496</v>
      </c>
    </row>
    <row r="21" spans="1:224" ht="13.9" x14ac:dyDescent="0.3">
      <c r="A21" s="134"/>
      <c r="B21" s="134"/>
      <c r="C21" s="134" t="s">
        <v>67</v>
      </c>
      <c r="D21" s="61"/>
      <c r="E21" s="61"/>
      <c r="F21" s="130" t="str">
        <f>AD21</f>
        <v>0.8 (0.7 - 0.8)</v>
      </c>
      <c r="G21" s="61"/>
      <c r="H21" s="130" t="str">
        <f t="shared" si="15"/>
        <v>0.5 (0.4 - 0.6)</v>
      </c>
      <c r="I21" s="130" t="str">
        <f t="shared" si="15"/>
        <v>0.2 (0.2 - 0.3)</v>
      </c>
      <c r="J21" s="130" t="str">
        <f t="shared" si="15"/>
        <v>0.8 (0.0 - 1.6)</v>
      </c>
      <c r="K21" s="61"/>
      <c r="L21" s="130" t="str">
        <f t="shared" si="16"/>
        <v>0.9 (0.7 - 1.0)</v>
      </c>
      <c r="M21" s="130" t="str">
        <f t="shared" si="16"/>
        <v>0.5 (0.4 - 0.6)</v>
      </c>
      <c r="N21" s="61"/>
      <c r="O21" s="130" t="str">
        <f t="shared" si="17"/>
        <v>1.7 (1.5 - 1.9)</v>
      </c>
      <c r="P21" s="130" t="str">
        <f t="shared" si="17"/>
        <v>1.2 (0.9 - 1.4)</v>
      </c>
      <c r="Q21" s="130" t="str">
        <f t="shared" si="17"/>
        <v>1.6 (0.4 - 2.8)</v>
      </c>
      <c r="R21" s="61"/>
      <c r="S21" s="130" t="str">
        <f>AM21</f>
        <v>0.8 (0.6 - 1.0)</v>
      </c>
      <c r="T21" s="61"/>
      <c r="U21" s="130" t="str">
        <f t="shared" si="18"/>
        <v>1.7 (1.4 - 2.1)</v>
      </c>
      <c r="V21" s="130" t="str">
        <f t="shared" si="18"/>
        <v>1.4 (0.9 - 1.9)</v>
      </c>
      <c r="W21" s="130" t="str">
        <f t="shared" si="18"/>
        <v>1.6 (1.2 - 2.0)</v>
      </c>
      <c r="X21" s="61"/>
      <c r="Y21" s="130" t="str">
        <f t="shared" si="19"/>
        <v>0.7 (0.5 - 0.8)</v>
      </c>
      <c r="Z21" s="130" t="str">
        <f t="shared" si="19"/>
        <v>1.0 (0.6 - 1.3)</v>
      </c>
      <c r="AA21" s="130" t="str">
        <f t="shared" si="19"/>
        <v>1.6 (0.8 - 2.4)</v>
      </c>
      <c r="AB21" s="3"/>
      <c r="AD21" s="124" t="s">
        <v>345</v>
      </c>
      <c r="AE21" s="124" t="s">
        <v>464</v>
      </c>
      <c r="AF21" s="124" t="s">
        <v>433</v>
      </c>
      <c r="AG21" s="124" t="s">
        <v>497</v>
      </c>
      <c r="AH21" s="124" t="s">
        <v>498</v>
      </c>
      <c r="AI21" s="49" t="s">
        <v>464</v>
      </c>
      <c r="AJ21" s="124" t="s">
        <v>473</v>
      </c>
      <c r="AK21" s="124" t="s">
        <v>499</v>
      </c>
      <c r="AL21" s="125" t="s">
        <v>500</v>
      </c>
      <c r="AM21" s="125" t="s">
        <v>501</v>
      </c>
      <c r="AN21" s="125" t="s">
        <v>502</v>
      </c>
      <c r="AO21" s="125" t="s">
        <v>503</v>
      </c>
      <c r="AP21" s="125" t="s">
        <v>504</v>
      </c>
      <c r="AQ21" s="125" t="s">
        <v>505</v>
      </c>
      <c r="AR21" s="125" t="s">
        <v>506</v>
      </c>
      <c r="AS21" s="126" t="s">
        <v>507</v>
      </c>
    </row>
    <row r="22" spans="1:224" ht="13.9" x14ac:dyDescent="0.3">
      <c r="A22" s="134"/>
      <c r="B22" s="131"/>
      <c r="C22" s="131" t="s">
        <v>68</v>
      </c>
      <c r="D22" s="132"/>
      <c r="E22" s="132"/>
      <c r="F22" s="133" t="str">
        <f>AD22</f>
        <v>1.9 (1.9 - 2.0)</v>
      </c>
      <c r="G22" s="132"/>
      <c r="H22" s="133" t="str">
        <f t="shared" si="15"/>
        <v>2.6 (2.3 - 2.8)</v>
      </c>
      <c r="I22" s="133" t="str">
        <f t="shared" si="15"/>
        <v>1.1 (1.0 - 1.1)</v>
      </c>
      <c r="J22" s="133" t="str">
        <f t="shared" si="15"/>
        <v>2.5 (1.1 - 3.8)</v>
      </c>
      <c r="K22" s="132"/>
      <c r="L22" s="133" t="str">
        <f t="shared" si="16"/>
        <v>1.9 (1.8 - 2.1)</v>
      </c>
      <c r="M22" s="133" t="str">
        <f t="shared" si="16"/>
        <v>1.7 (1.5 - 1.9)</v>
      </c>
      <c r="N22" s="132"/>
      <c r="O22" s="133" t="str">
        <f t="shared" si="17"/>
        <v>3.1 (2.8 - 3.3)</v>
      </c>
      <c r="P22" s="133" t="str">
        <f t="shared" si="17"/>
        <v>2.2 (1.9 - 2.6)</v>
      </c>
      <c r="Q22" s="133" t="str">
        <f t="shared" si="17"/>
        <v>5.2 (3.1 - 7.3)</v>
      </c>
      <c r="R22" s="132"/>
      <c r="S22" s="133" t="str">
        <f>AM22</f>
        <v>2.0 (1.8 - 2.3)</v>
      </c>
      <c r="T22" s="132"/>
      <c r="U22" s="133" t="str">
        <f t="shared" si="18"/>
        <v>2.5 (2.1 - 3.0)</v>
      </c>
      <c r="V22" s="133" t="str">
        <f t="shared" si="18"/>
        <v>2.5 (1.8 - 3.2)</v>
      </c>
      <c r="W22" s="133" t="str">
        <f t="shared" si="18"/>
        <v>2.1 (1.6 - 2.5)</v>
      </c>
      <c r="X22" s="132"/>
      <c r="Y22" s="133" t="str">
        <f t="shared" si="19"/>
        <v>2.1 (1.9 - 2.3)</v>
      </c>
      <c r="Z22" s="133" t="str">
        <f t="shared" si="19"/>
        <v>3.4 (2.8 - 4.1)</v>
      </c>
      <c r="AA22" s="133" t="str">
        <f t="shared" si="19"/>
        <v>5.2 (3.8 - 6.5)</v>
      </c>
      <c r="AB22" s="3"/>
      <c r="AD22" s="124" t="s">
        <v>352</v>
      </c>
      <c r="AE22" s="124" t="s">
        <v>508</v>
      </c>
      <c r="AF22" s="124" t="s">
        <v>509</v>
      </c>
      <c r="AG22" s="124" t="s">
        <v>510</v>
      </c>
      <c r="AH22" s="124" t="s">
        <v>511</v>
      </c>
      <c r="AI22" s="49" t="s">
        <v>473</v>
      </c>
      <c r="AJ22" s="124" t="s">
        <v>485</v>
      </c>
      <c r="AK22" s="124" t="s">
        <v>512</v>
      </c>
      <c r="AL22" s="125" t="s">
        <v>513</v>
      </c>
      <c r="AM22" s="125" t="s">
        <v>514</v>
      </c>
      <c r="AN22" s="125" t="s">
        <v>515</v>
      </c>
      <c r="AO22" s="125" t="s">
        <v>516</v>
      </c>
      <c r="AP22" s="125" t="s">
        <v>517</v>
      </c>
      <c r="AQ22" s="125" t="s">
        <v>339</v>
      </c>
      <c r="AR22" s="125" t="s">
        <v>518</v>
      </c>
      <c r="AS22" s="126" t="s">
        <v>519</v>
      </c>
    </row>
    <row r="23" spans="1:224" ht="13.9" x14ac:dyDescent="0.3">
      <c r="A23" s="136"/>
      <c r="B23" s="121" t="s">
        <v>72</v>
      </c>
      <c r="C23" s="122"/>
      <c r="D23" s="61"/>
      <c r="E23" s="61"/>
      <c r="F23" s="137" t="str">
        <f>"(n = "&amp;FIXED(AD23,0,FALSE)&amp;")"</f>
        <v>(n = 586,080)</v>
      </c>
      <c r="G23" s="61"/>
      <c r="H23" s="137" t="str">
        <f>"(n = "&amp;FIXED(AE23,0,FALSE)&amp;")"</f>
        <v>(n = 49,143)</v>
      </c>
      <c r="I23" s="137" t="str">
        <f>"(n = "&amp;FIXED(AF23,0,FALSE)&amp;")"</f>
        <v>(n = 241,208)</v>
      </c>
      <c r="J23" s="137" t="str">
        <f>"(n = "&amp;FIXED(AG23,0,FALSE)&amp;")"</f>
        <v>(n = 1,485)</v>
      </c>
      <c r="K23" s="61"/>
      <c r="L23" s="137" t="str">
        <f>"(n = "&amp;FIXED(AH23,0,FALSE)&amp;")"</f>
        <v>(n = 107,600)</v>
      </c>
      <c r="M23" s="137" t="str">
        <f>"(n = "&amp;FIXED(AI23,0,FALSE)&amp;")"</f>
        <v>(n = 102,305)</v>
      </c>
      <c r="N23" s="61"/>
      <c r="O23" s="137" t="str">
        <f>"(n = "&amp;FIXED(AJ23,0,FALSE)&amp;")"</f>
        <v>(n = 41,103)</v>
      </c>
      <c r="P23" s="137" t="str">
        <f>"(n = "&amp;FIXED(AK23,0,FALSE)&amp;")"</f>
        <v>(n = 12,351)</v>
      </c>
      <c r="Q23" s="137" t="str">
        <f>"(n = "&amp;FIXED(AL23,0,FALSE)&amp;")"</f>
        <v>(n = 703)</v>
      </c>
      <c r="R23" s="61"/>
      <c r="S23" s="137" t="str">
        <f>"(n = "&amp;FIXED(AM23,0,FALSE)&amp;")"</f>
        <v>(n = 30,198)</v>
      </c>
      <c r="T23" s="61"/>
      <c r="U23" s="137" t="str">
        <f>"(n = "&amp;FIXED(AN23,0,FALSE)&amp;")"</f>
        <v>(n = 13,416)</v>
      </c>
      <c r="V23" s="137" t="str">
        <f>"(n = "&amp;FIXED(AO23,0,FALSE)&amp;")"</f>
        <v>(n = 6,504)</v>
      </c>
      <c r="W23" s="137" t="str">
        <f>"(n = "&amp;FIXED(AP23,0,FALSE)&amp;")"</f>
        <v>(n = 12,050)</v>
      </c>
      <c r="X23" s="61"/>
      <c r="Y23" s="137" t="str">
        <f>"(n = "&amp;FIXED(AQ23,0,FALSE)&amp;")"</f>
        <v>(n = 41,114)</v>
      </c>
      <c r="Z23" s="137" t="str">
        <f>"(n = "&amp;FIXED(AR23,0,FALSE)&amp;")"</f>
        <v>(n = 5,322)</v>
      </c>
      <c r="AA23" s="137" t="str">
        <f>"(n = "&amp;FIXED(AS23,0,FALSE)&amp;")"</f>
        <v>(n = 1,981)</v>
      </c>
      <c r="AB23" s="3"/>
      <c r="AD23" s="124">
        <v>586080</v>
      </c>
      <c r="AE23" s="124">
        <v>49143</v>
      </c>
      <c r="AF23" s="124">
        <v>241208</v>
      </c>
      <c r="AG23" s="124">
        <v>1485</v>
      </c>
      <c r="AH23" s="124">
        <v>107600</v>
      </c>
      <c r="AI23" s="49">
        <v>102305</v>
      </c>
      <c r="AJ23" s="124">
        <v>41103</v>
      </c>
      <c r="AK23" s="124">
        <v>12351</v>
      </c>
      <c r="AL23" s="125">
        <v>703</v>
      </c>
      <c r="AM23" s="125">
        <v>30198</v>
      </c>
      <c r="AN23" s="125">
        <v>13416</v>
      </c>
      <c r="AO23" s="125">
        <v>6504</v>
      </c>
      <c r="AP23" s="125">
        <v>12050</v>
      </c>
      <c r="AQ23" s="125">
        <v>41114</v>
      </c>
      <c r="AR23" s="125">
        <v>5322</v>
      </c>
      <c r="AS23" s="126">
        <v>1981</v>
      </c>
    </row>
    <row r="24" spans="1:224" ht="13.9" x14ac:dyDescent="0.3">
      <c r="A24" s="134"/>
      <c r="B24" s="134"/>
      <c r="C24" s="121" t="s">
        <v>66</v>
      </c>
      <c r="D24" s="61"/>
      <c r="E24" s="61"/>
      <c r="F24" s="130" t="str">
        <f>AD24</f>
        <v>2.9 (2.9 - 3.0)</v>
      </c>
      <c r="G24" s="61"/>
      <c r="H24" s="130" t="str">
        <f t="shared" ref="H24:J26" si="20">AE24</f>
        <v>3.9 (3.7 - 4.1)</v>
      </c>
      <c r="I24" s="130" t="str">
        <f t="shared" si="20"/>
        <v>1.2 (1.2 - 1.3)</v>
      </c>
      <c r="J24" s="130" t="str">
        <f t="shared" si="20"/>
        <v>3.1 (2.2 - 4.0)</v>
      </c>
      <c r="K24" s="61"/>
      <c r="L24" s="130" t="str">
        <f t="shared" ref="L24:M26" si="21">AH24</f>
        <v>3.7 (3.6 - 3.8)</v>
      </c>
      <c r="M24" s="130" t="str">
        <f t="shared" si="21"/>
        <v>4.0 (3.8 - 4.1)</v>
      </c>
      <c r="N24" s="61"/>
      <c r="O24" s="130" t="str">
        <f t="shared" ref="O24:Q26" si="22">AJ24</f>
        <v>5.7 (5.5 - 5.9)</v>
      </c>
      <c r="P24" s="130" t="str">
        <f t="shared" si="22"/>
        <v>3.8 (3.5 - 4.2)</v>
      </c>
      <c r="Q24" s="130" t="str">
        <f t="shared" si="22"/>
        <v>6.1 (4.3 - 7.9)</v>
      </c>
      <c r="R24" s="61"/>
      <c r="S24" s="130" t="str">
        <f>AM24</f>
        <v>2.7 (2.5 - 2.9)</v>
      </c>
      <c r="T24" s="61"/>
      <c r="U24" s="130" t="str">
        <f t="shared" ref="U24:W26" si="23">AN24</f>
        <v>4.3 (3.9 - 4.6)</v>
      </c>
      <c r="V24" s="130" t="str">
        <f t="shared" si="23"/>
        <v>3.5 (3.0 - 3.9)</v>
      </c>
      <c r="W24" s="130" t="str">
        <f t="shared" si="23"/>
        <v>4.3 (3.9 - 4.7)</v>
      </c>
      <c r="X24" s="61"/>
      <c r="Y24" s="130" t="str">
        <f t="shared" ref="Y24:AA26" si="24">AQ24</f>
        <v>4.1 (3.9 - 4.3)</v>
      </c>
      <c r="Z24" s="130" t="str">
        <f t="shared" si="24"/>
        <v>5.7 (5.1 - 6.3)</v>
      </c>
      <c r="AA24" s="130" t="str">
        <f t="shared" si="24"/>
        <v>5.9 (4.8 - 6.9)</v>
      </c>
      <c r="AB24" s="3"/>
      <c r="AD24" s="124" t="s">
        <v>358</v>
      </c>
      <c r="AE24" s="124" t="s">
        <v>373</v>
      </c>
      <c r="AF24" s="124" t="s">
        <v>520</v>
      </c>
      <c r="AG24" s="124" t="s">
        <v>521</v>
      </c>
      <c r="AH24" s="124" t="s">
        <v>304</v>
      </c>
      <c r="AI24" s="49" t="s">
        <v>522</v>
      </c>
      <c r="AJ24" s="124" t="s">
        <v>523</v>
      </c>
      <c r="AK24" s="124" t="s">
        <v>326</v>
      </c>
      <c r="AL24" s="125" t="s">
        <v>524</v>
      </c>
      <c r="AM24" s="125" t="s">
        <v>396</v>
      </c>
      <c r="AN24" s="125" t="s">
        <v>525</v>
      </c>
      <c r="AO24" s="125" t="s">
        <v>526</v>
      </c>
      <c r="AP24" s="125" t="s">
        <v>399</v>
      </c>
      <c r="AQ24" s="125" t="s">
        <v>527</v>
      </c>
      <c r="AR24" s="125" t="s">
        <v>528</v>
      </c>
      <c r="AS24" s="126" t="s">
        <v>529</v>
      </c>
      <c r="AT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</row>
    <row r="25" spans="1:224" ht="13.9" x14ac:dyDescent="0.3">
      <c r="A25" s="134"/>
      <c r="B25" s="134"/>
      <c r="C25" s="134" t="s">
        <v>67</v>
      </c>
      <c r="D25" s="61"/>
      <c r="E25" s="61"/>
      <c r="F25" s="130" t="str">
        <f>AD25</f>
        <v>0.5 (0.5 - 0.6)</v>
      </c>
      <c r="G25" s="61"/>
      <c r="H25" s="130" t="str">
        <f t="shared" si="20"/>
        <v>0.5 (0.5 - 0.6)</v>
      </c>
      <c r="I25" s="130" t="str">
        <f t="shared" si="20"/>
        <v>0.2 (0.2 - 0.2)</v>
      </c>
      <c r="J25" s="130" t="str">
        <f t="shared" si="20"/>
        <v>0.8 (0.4 - 1.3)</v>
      </c>
      <c r="K25" s="61"/>
      <c r="L25" s="130" t="str">
        <f t="shared" si="21"/>
        <v>0.4 (0.4 - 0.5)</v>
      </c>
      <c r="M25" s="130" t="str">
        <f t="shared" si="21"/>
        <v>0.5 (0.4 - 0.5)</v>
      </c>
      <c r="N25" s="61"/>
      <c r="O25" s="130" t="str">
        <f t="shared" si="22"/>
        <v>1.4 (1.3 - 1.5)</v>
      </c>
      <c r="P25" s="130" t="str">
        <f t="shared" si="22"/>
        <v>1.2 (1.0 - 1.4)</v>
      </c>
      <c r="Q25" s="130" t="str">
        <f t="shared" si="22"/>
        <v>1.8 (0.9 - 2.8)</v>
      </c>
      <c r="R25" s="61"/>
      <c r="S25" s="130" t="str">
        <f>AM25</f>
        <v>0.7 (0.6 - 0.8)</v>
      </c>
      <c r="T25" s="61"/>
      <c r="U25" s="130" t="str">
        <f t="shared" si="23"/>
        <v>1.2 (1.0 - 1.3)</v>
      </c>
      <c r="V25" s="130" t="str">
        <f t="shared" si="23"/>
        <v>1.0 (0.7 - 1.2)</v>
      </c>
      <c r="W25" s="130" t="str">
        <f t="shared" si="23"/>
        <v>1.1 (0.9 - 1.3)</v>
      </c>
      <c r="X25" s="61"/>
      <c r="Y25" s="130" t="str">
        <f t="shared" si="24"/>
        <v>0.7 (0.7 - 0.8)</v>
      </c>
      <c r="Z25" s="130" t="str">
        <f t="shared" si="24"/>
        <v>1.4 (1.1 - 1.7)</v>
      </c>
      <c r="AA25" s="130" t="str">
        <f t="shared" si="24"/>
        <v>1.0 (0.6 - 1.5)</v>
      </c>
      <c r="AB25" s="3"/>
      <c r="AD25" s="124" t="s">
        <v>308</v>
      </c>
      <c r="AE25" s="124" t="s">
        <v>308</v>
      </c>
      <c r="AF25" s="124" t="s">
        <v>530</v>
      </c>
      <c r="AG25" s="124" t="s">
        <v>531</v>
      </c>
      <c r="AH25" s="124" t="s">
        <v>532</v>
      </c>
      <c r="AI25" s="49" t="s">
        <v>365</v>
      </c>
      <c r="AJ25" s="124" t="s">
        <v>366</v>
      </c>
      <c r="AK25" s="124" t="s">
        <v>533</v>
      </c>
      <c r="AL25" s="125" t="s">
        <v>534</v>
      </c>
      <c r="AM25" s="125" t="s">
        <v>367</v>
      </c>
      <c r="AN25" s="125" t="s">
        <v>368</v>
      </c>
      <c r="AO25" s="125" t="s">
        <v>535</v>
      </c>
      <c r="AP25" s="125" t="s">
        <v>536</v>
      </c>
      <c r="AQ25" s="125" t="s">
        <v>440</v>
      </c>
      <c r="AR25" s="125" t="s">
        <v>470</v>
      </c>
      <c r="AS25" s="126" t="s">
        <v>537</v>
      </c>
      <c r="AT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</row>
    <row r="26" spans="1:224" ht="13.9" x14ac:dyDescent="0.3">
      <c r="A26" s="131"/>
      <c r="B26" s="131"/>
      <c r="C26" s="131" t="s">
        <v>68</v>
      </c>
      <c r="D26" s="132"/>
      <c r="E26" s="132"/>
      <c r="F26" s="133" t="str">
        <f>AD26</f>
        <v>2.4 (2.3 - 2.4)</v>
      </c>
      <c r="G26" s="132"/>
      <c r="H26" s="133" t="str">
        <f t="shared" si="20"/>
        <v>3.3 (3.2 - 3.5)</v>
      </c>
      <c r="I26" s="133" t="str">
        <f t="shared" si="20"/>
        <v>1.0 (1.0 - 1.1)</v>
      </c>
      <c r="J26" s="133" t="str">
        <f t="shared" si="20"/>
        <v>2.3 (1.5 - 3.1)</v>
      </c>
      <c r="K26" s="132"/>
      <c r="L26" s="133" t="str">
        <f t="shared" si="21"/>
        <v>3.3 (3.2 - 3.4)</v>
      </c>
      <c r="M26" s="133" t="str">
        <f t="shared" si="21"/>
        <v>3.5 (3.4 - 3.6)</v>
      </c>
      <c r="N26" s="132"/>
      <c r="O26" s="133" t="str">
        <f t="shared" si="22"/>
        <v>4.3 (4.1 - 4.5)</v>
      </c>
      <c r="P26" s="133" t="str">
        <f t="shared" si="22"/>
        <v>2.6 (2.4 - 2.9)</v>
      </c>
      <c r="Q26" s="133" t="str">
        <f t="shared" si="22"/>
        <v>4.3 (2.8 - 5.8)</v>
      </c>
      <c r="R26" s="132"/>
      <c r="S26" s="133" t="str">
        <f>AM26</f>
        <v>2.0 (1.9 - 2.2)</v>
      </c>
      <c r="T26" s="132"/>
      <c r="U26" s="133" t="str">
        <f t="shared" si="23"/>
        <v>3.1 (2.8 - 3.4)</v>
      </c>
      <c r="V26" s="133" t="str">
        <f t="shared" si="23"/>
        <v>2.5 (2.1 - 2.9)</v>
      </c>
      <c r="W26" s="133" t="str">
        <f t="shared" si="23"/>
        <v>3.2 (2.9 - 3.6)</v>
      </c>
      <c r="X26" s="132"/>
      <c r="Y26" s="133" t="str">
        <f t="shared" si="24"/>
        <v>3.3 (3.2 - 3.5)</v>
      </c>
      <c r="Z26" s="133" t="str">
        <f t="shared" si="24"/>
        <v>4.3 (3.8 - 4.8)</v>
      </c>
      <c r="AA26" s="133" t="str">
        <f t="shared" si="24"/>
        <v>4.8 (3.9 - 5.8)</v>
      </c>
      <c r="AB26" s="3"/>
      <c r="AD26" s="138" t="s">
        <v>370</v>
      </c>
      <c r="AE26" s="139" t="s">
        <v>302</v>
      </c>
      <c r="AF26" s="139" t="s">
        <v>443</v>
      </c>
      <c r="AG26" s="139" t="s">
        <v>538</v>
      </c>
      <c r="AH26" s="139" t="s">
        <v>372</v>
      </c>
      <c r="AI26" s="140" t="s">
        <v>421</v>
      </c>
      <c r="AJ26" s="139" t="s">
        <v>539</v>
      </c>
      <c r="AK26" s="139" t="s">
        <v>337</v>
      </c>
      <c r="AL26" s="141" t="s">
        <v>540</v>
      </c>
      <c r="AM26" s="141" t="s">
        <v>541</v>
      </c>
      <c r="AN26" s="141" t="s">
        <v>342</v>
      </c>
      <c r="AO26" s="141" t="s">
        <v>542</v>
      </c>
      <c r="AP26" s="141" t="s">
        <v>543</v>
      </c>
      <c r="AQ26" s="141" t="s">
        <v>302</v>
      </c>
      <c r="AR26" s="141" t="s">
        <v>544</v>
      </c>
      <c r="AS26" s="142" t="s">
        <v>545</v>
      </c>
      <c r="AT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</row>
    <row r="27" spans="1:224" ht="13.9" x14ac:dyDescent="0.3">
      <c r="A27" s="127" t="s">
        <v>638</v>
      </c>
      <c r="B27" s="127"/>
      <c r="C27" s="127"/>
      <c r="D27" s="41"/>
      <c r="E27" s="41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3"/>
      <c r="Y27" s="143"/>
      <c r="Z27" s="143"/>
      <c r="AA27" s="143"/>
      <c r="AB27" s="3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</row>
    <row r="28" spans="1:224" ht="13.9" x14ac:dyDescent="0.3">
      <c r="A28" s="75" t="s">
        <v>74</v>
      </c>
      <c r="B28" s="75"/>
      <c r="C28" s="75"/>
      <c r="D28" s="41"/>
      <c r="E28" s="41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3"/>
      <c r="Y28" s="143"/>
      <c r="Z28" s="143"/>
      <c r="AA28" s="143"/>
      <c r="AB28" s="3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</row>
    <row r="29" spans="1:224" x14ac:dyDescent="0.2">
      <c r="A29" s="75" t="s">
        <v>75</v>
      </c>
      <c r="B29" s="75"/>
      <c r="C29" s="75"/>
      <c r="D29" s="41"/>
      <c r="E29" s="41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3"/>
      <c r="Y29" s="143"/>
      <c r="Z29" s="143"/>
      <c r="AA29" s="143"/>
      <c r="AB29" s="3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</row>
    <row r="30" spans="1:224" ht="13.9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3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</row>
    <row r="31" spans="1:224" ht="13.9" x14ac:dyDescent="0.3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3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</row>
    <row r="32" spans="1:224" ht="13.9" x14ac:dyDescent="0.3">
      <c r="A32" s="61"/>
      <c r="B32" s="61"/>
      <c r="C32" s="61"/>
      <c r="D32" s="61"/>
      <c r="E32" s="61"/>
      <c r="F32" s="61" t="s">
        <v>258</v>
      </c>
      <c r="G32" s="61"/>
      <c r="H32" s="144" t="s">
        <v>259</v>
      </c>
      <c r="I32" s="61" t="s">
        <v>260</v>
      </c>
      <c r="J32" s="61" t="s">
        <v>261</v>
      </c>
      <c r="K32" s="61"/>
      <c r="L32" s="145" t="s">
        <v>262</v>
      </c>
      <c r="M32" s="61" t="s">
        <v>263</v>
      </c>
      <c r="N32" s="61"/>
      <c r="O32" s="145" t="s">
        <v>264</v>
      </c>
      <c r="P32" s="61" t="s">
        <v>265</v>
      </c>
      <c r="Q32" s="61" t="s">
        <v>266</v>
      </c>
      <c r="R32" s="61"/>
      <c r="S32" s="145" t="s">
        <v>267</v>
      </c>
      <c r="T32" s="61"/>
      <c r="U32" s="145" t="s">
        <v>268</v>
      </c>
      <c r="V32" s="132" t="s">
        <v>269</v>
      </c>
      <c r="W32" s="61" t="s">
        <v>270</v>
      </c>
      <c r="X32" s="61"/>
      <c r="Y32" s="145" t="s">
        <v>271</v>
      </c>
      <c r="Z32" s="145" t="s">
        <v>272</v>
      </c>
      <c r="AA32" s="61" t="s">
        <v>273</v>
      </c>
      <c r="AB32" s="3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</row>
    <row r="33" spans="1:224" ht="13.9" x14ac:dyDescent="0.3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3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</row>
    <row r="34" spans="1:224" s="5" customFormat="1" x14ac:dyDescent="0.2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</row>
    <row r="35" spans="1:224" s="5" customFormat="1" x14ac:dyDescent="0.2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</row>
    <row r="36" spans="1:224" x14ac:dyDescent="0.2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3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</row>
    <row r="37" spans="1:224" x14ac:dyDescent="0.2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3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</row>
    <row r="38" spans="1:224" x14ac:dyDescent="0.2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3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</row>
    <row r="39" spans="1:224" x14ac:dyDescent="0.2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3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</row>
    <row r="40" spans="1:224" x14ac:dyDescent="0.2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3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</row>
    <row r="41" spans="1:224" x14ac:dyDescent="0.2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M41" s="42"/>
      <c r="EN41" s="42"/>
      <c r="EO41" s="42"/>
      <c r="EP41" s="42"/>
      <c r="EQ41" s="42"/>
      <c r="ER41" s="42"/>
      <c r="ES41" s="42"/>
      <c r="ET41" s="42"/>
      <c r="EU41" s="42"/>
      <c r="EV41" s="42"/>
      <c r="EW41" s="42"/>
      <c r="EX41" s="42"/>
      <c r="EY41" s="42"/>
      <c r="EZ41" s="42"/>
      <c r="FA41" s="42"/>
      <c r="FB41" s="42"/>
      <c r="FC41" s="42"/>
      <c r="FD41" s="42"/>
      <c r="FE41" s="42"/>
      <c r="FF41" s="42"/>
      <c r="FG41" s="42"/>
      <c r="FH41" s="42"/>
      <c r="FI41" s="42"/>
      <c r="FJ41" s="42"/>
      <c r="FK41" s="42"/>
      <c r="FL41" s="42"/>
      <c r="FM41" s="42"/>
      <c r="FN41" s="42"/>
      <c r="FO41" s="42"/>
      <c r="FP41" s="42"/>
      <c r="FQ41" s="42"/>
      <c r="FR41" s="42"/>
      <c r="FS41" s="42"/>
      <c r="FT41" s="42"/>
      <c r="FU41" s="42"/>
      <c r="FV41" s="42"/>
      <c r="FW41" s="42"/>
      <c r="FX41" s="42"/>
      <c r="FY41" s="42"/>
      <c r="FZ41" s="42"/>
      <c r="GA41" s="42"/>
      <c r="GB41" s="42"/>
      <c r="GC41" s="42"/>
      <c r="GD41" s="42"/>
      <c r="GE41" s="42"/>
      <c r="GF41" s="42"/>
      <c r="GG41" s="42"/>
      <c r="GH41" s="42"/>
      <c r="GI41" s="42"/>
      <c r="GJ41" s="42"/>
      <c r="GK41" s="42"/>
      <c r="GL41" s="42"/>
      <c r="GM41" s="42"/>
      <c r="GN41" s="42"/>
      <c r="GO41" s="42"/>
      <c r="GP41" s="42"/>
      <c r="GQ41" s="42"/>
      <c r="GR41" s="42"/>
      <c r="GS41" s="42"/>
      <c r="GT41" s="42"/>
      <c r="GU41" s="42"/>
      <c r="GV41" s="42"/>
      <c r="GW41" s="42"/>
      <c r="GX41" s="42"/>
      <c r="GY41" s="42"/>
      <c r="GZ41" s="42"/>
      <c r="HA41" s="42"/>
      <c r="HB41" s="42"/>
      <c r="HC41" s="42"/>
      <c r="HD41" s="42"/>
      <c r="HE41" s="42"/>
      <c r="HF41" s="42"/>
      <c r="HG41" s="42"/>
      <c r="HH41" s="42"/>
      <c r="HI41" s="42"/>
      <c r="HJ41" s="42"/>
      <c r="HK41" s="42"/>
      <c r="HL41" s="42"/>
      <c r="HM41" s="42"/>
      <c r="HN41" s="42"/>
      <c r="HO41" s="42"/>
      <c r="HP41" s="42"/>
    </row>
    <row r="42" spans="1:224" x14ac:dyDescent="0.2">
      <c r="A42" s="61"/>
      <c r="B42" s="61"/>
      <c r="C42" s="61"/>
      <c r="D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</row>
    <row r="43" spans="1:224" x14ac:dyDescent="0.25">
      <c r="AC43" s="22"/>
      <c r="AD43" s="51"/>
    </row>
    <row r="44" spans="1:224" x14ac:dyDescent="0.25">
      <c r="AC44" s="53"/>
      <c r="AD44" s="42"/>
    </row>
    <row r="45" spans="1:224" x14ac:dyDescent="0.25">
      <c r="C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53"/>
      <c r="AD45" s="51"/>
    </row>
    <row r="46" spans="1:224" x14ac:dyDescent="0.25">
      <c r="C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53"/>
      <c r="AD46" s="51"/>
    </row>
    <row r="47" spans="1:224" x14ac:dyDescent="0.25">
      <c r="C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53"/>
      <c r="AD47" s="51"/>
    </row>
    <row r="48" spans="1:224" x14ac:dyDescent="0.25">
      <c r="C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53"/>
    </row>
    <row r="49" spans="29:29" s="3" customFormat="1" x14ac:dyDescent="0.25">
      <c r="AC49" s="53"/>
    </row>
    <row r="50" spans="29:29" s="3" customFormat="1" x14ac:dyDescent="0.25">
      <c r="AC50" s="53"/>
    </row>
    <row r="51" spans="29:29" s="3" customFormat="1" x14ac:dyDescent="0.25">
      <c r="AC51" s="22"/>
    </row>
    <row r="52" spans="29:29" s="3" customFormat="1" x14ac:dyDescent="0.25">
      <c r="AC52" s="22"/>
    </row>
    <row r="53" spans="29:29" s="3" customFormat="1" x14ac:dyDescent="0.25">
      <c r="AC53" s="22"/>
    </row>
    <row r="54" spans="29:29" s="3" customFormat="1" x14ac:dyDescent="0.25">
      <c r="AC54" s="22"/>
    </row>
    <row r="55" spans="29:29" s="3" customFormat="1" x14ac:dyDescent="0.25">
      <c r="AC55" s="22"/>
    </row>
    <row r="56" spans="29:29" s="3" customFormat="1" x14ac:dyDescent="0.25">
      <c r="AC56" s="22"/>
    </row>
    <row r="57" spans="29:29" s="3" customFormat="1" x14ac:dyDescent="0.25">
      <c r="AC57" s="22"/>
    </row>
    <row r="58" spans="29:29" s="3" customFormat="1" x14ac:dyDescent="0.25">
      <c r="AC58" s="22"/>
    </row>
    <row r="59" spans="29:29" s="3" customFormat="1" x14ac:dyDescent="0.25">
      <c r="AC59" s="22"/>
    </row>
    <row r="60" spans="29:29" s="3" customFormat="1" x14ac:dyDescent="0.25">
      <c r="AC60" s="22"/>
    </row>
    <row r="61" spans="29:29" s="3" customFormat="1" x14ac:dyDescent="0.25"/>
    <row r="62" spans="29:29" s="3" customFormat="1" x14ac:dyDescent="0.25"/>
    <row r="63" spans="29:29" s="3" customFormat="1" x14ac:dyDescent="0.25"/>
    <row r="64" spans="29:29" s="3" customFormat="1" x14ac:dyDescent="0.25"/>
    <row r="65" spans="3:29" x14ac:dyDescent="0.25">
      <c r="C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3:29" x14ac:dyDescent="0.25">
      <c r="C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3:29" x14ac:dyDescent="0.25">
      <c r="C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3:29" x14ac:dyDescent="0.25">
      <c r="C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3:29" x14ac:dyDescent="0.25">
      <c r="C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3:29" ht="12.75" customHeight="1" x14ac:dyDescent="0.25">
      <c r="AC70" s="22"/>
    </row>
    <row r="71" spans="3:29" ht="12.75" customHeight="1" x14ac:dyDescent="0.25">
      <c r="AC71" s="22"/>
    </row>
    <row r="72" spans="3:29" ht="12.75" customHeight="1" x14ac:dyDescent="0.25">
      <c r="AC72" s="22"/>
    </row>
    <row r="73" spans="3:29" ht="12.75" customHeight="1" x14ac:dyDescent="0.25">
      <c r="AC73" s="22"/>
    </row>
    <row r="74" spans="3:29" ht="12.75" customHeight="1" x14ac:dyDescent="0.25">
      <c r="AC74" s="22"/>
    </row>
    <row r="75" spans="3:29" ht="12.75" customHeight="1" x14ac:dyDescent="0.25">
      <c r="AC75" s="22"/>
    </row>
    <row r="76" spans="3:29" ht="12.75" customHeight="1" x14ac:dyDescent="0.25">
      <c r="AC76" s="22"/>
    </row>
    <row r="77" spans="3:29" ht="12.75" customHeight="1" x14ac:dyDescent="0.25">
      <c r="AC77" s="22"/>
    </row>
    <row r="78" spans="3:29" ht="12.75" customHeight="1" x14ac:dyDescent="0.25">
      <c r="AC78" s="22"/>
    </row>
    <row r="79" spans="3:29" ht="12.75" customHeight="1" x14ac:dyDescent="0.25">
      <c r="AC79" s="22"/>
    </row>
    <row r="80" spans="3:29" ht="12.75" customHeight="1" x14ac:dyDescent="0.25">
      <c r="AC80" s="22"/>
    </row>
    <row r="81" spans="29:29" ht="12.75" customHeight="1" x14ac:dyDescent="0.25">
      <c r="AC81" s="22"/>
    </row>
    <row r="82" spans="29:29" ht="12.75" customHeight="1" x14ac:dyDescent="0.25">
      <c r="AC82" s="22"/>
    </row>
    <row r="83" spans="29:29" ht="12.75" customHeight="1" x14ac:dyDescent="0.25">
      <c r="AC83" s="22"/>
    </row>
    <row r="84" spans="29:29" ht="12.75" customHeight="1" x14ac:dyDescent="0.25">
      <c r="AC84" s="22"/>
    </row>
    <row r="85" spans="29:29" ht="12.75" customHeight="1" x14ac:dyDescent="0.25">
      <c r="AC85" s="22"/>
    </row>
    <row r="86" spans="29:29" ht="12.75" customHeight="1" x14ac:dyDescent="0.25">
      <c r="AC86" s="22"/>
    </row>
    <row r="87" spans="29:29" ht="12.75" customHeight="1" x14ac:dyDescent="0.25">
      <c r="AC87" s="22"/>
    </row>
    <row r="88" spans="29:29" ht="12.75" customHeight="1" x14ac:dyDescent="0.25">
      <c r="AC88" s="22"/>
    </row>
    <row r="89" spans="29:29" ht="12.75" customHeight="1" x14ac:dyDescent="0.25">
      <c r="AC89" s="22"/>
    </row>
    <row r="90" spans="29:29" ht="12.75" customHeight="1" x14ac:dyDescent="0.25">
      <c r="AC90" s="22"/>
    </row>
    <row r="91" spans="29:29" ht="12.75" customHeight="1" x14ac:dyDescent="0.25">
      <c r="AC91" s="22"/>
    </row>
    <row r="92" spans="29:29" ht="12.75" customHeight="1" x14ac:dyDescent="0.25">
      <c r="AC92" s="22"/>
    </row>
    <row r="93" spans="29:29" ht="12.75" customHeight="1" x14ac:dyDescent="0.25">
      <c r="AC93" s="22"/>
    </row>
    <row r="94" spans="29:29" ht="12.75" customHeight="1" x14ac:dyDescent="0.25">
      <c r="AC94" s="22"/>
    </row>
    <row r="95" spans="29:29" ht="12.75" customHeight="1" x14ac:dyDescent="0.25">
      <c r="AC95" s="22"/>
    </row>
    <row r="96" spans="29:29" ht="12.75" customHeight="1" x14ac:dyDescent="0.25">
      <c r="AC96" s="22"/>
    </row>
    <row r="97" spans="29:29" ht="12.75" customHeight="1" x14ac:dyDescent="0.25">
      <c r="AC97" s="22"/>
    </row>
    <row r="98" spans="29:29" ht="12.75" customHeight="1" x14ac:dyDescent="0.25">
      <c r="AC98" s="22"/>
    </row>
  </sheetData>
  <mergeCells count="11">
    <mergeCell ref="AH4:AI4"/>
    <mergeCell ref="AJ4:AL4"/>
    <mergeCell ref="AN4:AP4"/>
    <mergeCell ref="AQ4:AS4"/>
    <mergeCell ref="A2:AA3"/>
    <mergeCell ref="H4:J4"/>
    <mergeCell ref="L4:M4"/>
    <mergeCell ref="O4:Q4"/>
    <mergeCell ref="U4:W4"/>
    <mergeCell ref="Y4:AA4"/>
    <mergeCell ref="AE4:AG4"/>
  </mergeCells>
  <pageMargins left="1" right="1" top="1" bottom="1" header="0.5" footer="0.5"/>
  <pageSetup scale="39" orientation="landscape" cellComments="asDisplayed" r:id="rId1"/>
  <ignoredErrors>
    <ignoredError sqref="F11:AA2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64"/>
  <sheetViews>
    <sheetView showGridLines="0" view="pageBreakPreview" zoomScale="101" zoomScaleNormal="100" zoomScaleSheetLayoutView="100" workbookViewId="0">
      <selection activeCell="G7" sqref="G7"/>
    </sheetView>
  </sheetViews>
  <sheetFormatPr defaultColWidth="9.140625" defaultRowHeight="12.75" x14ac:dyDescent="0.2"/>
  <cols>
    <col min="1" max="4" width="3.28515625" style="61" customWidth="1"/>
    <col min="5" max="6" width="3" style="61" customWidth="1"/>
    <col min="7" max="7" width="66" style="61" customWidth="1"/>
    <col min="8" max="15" width="22.85546875" style="61" customWidth="1"/>
    <col min="16" max="17" width="21.42578125" style="61" customWidth="1"/>
    <col min="18" max="20" width="12.7109375" style="60" customWidth="1"/>
    <col min="21" max="41" width="11.42578125" style="61" bestFit="1" customWidth="1"/>
    <col min="42" max="42" width="9.140625" style="61"/>
    <col min="43" max="43" width="20" style="61" customWidth="1"/>
    <col min="44" max="68" width="9.28515625" style="61" bestFit="1" customWidth="1"/>
    <col min="69" max="16384" width="9.140625" style="61"/>
  </cols>
  <sheetData>
    <row r="1" spans="1:68" ht="6" customHeight="1" x14ac:dyDescent="0.3">
      <c r="A1" s="57"/>
      <c r="B1" s="57"/>
      <c r="C1" s="57"/>
      <c r="D1" s="57"/>
      <c r="E1" s="57"/>
      <c r="F1" s="57"/>
      <c r="G1" s="57"/>
      <c r="H1" s="58"/>
      <c r="I1" s="58"/>
      <c r="J1" s="58"/>
      <c r="K1" s="58"/>
      <c r="L1" s="58"/>
      <c r="M1" s="58"/>
      <c r="N1" s="58"/>
      <c r="O1" s="58"/>
      <c r="P1" s="58"/>
      <c r="Q1" s="59"/>
    </row>
    <row r="2" spans="1:68" ht="12.75" customHeight="1" x14ac:dyDescent="0.2">
      <c r="A2" s="209" t="s">
        <v>651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62"/>
      <c r="Q2" s="62"/>
      <c r="R2" s="63"/>
      <c r="S2" s="63"/>
      <c r="T2" s="63"/>
    </row>
    <row r="3" spans="1:68" ht="12.75" customHeight="1" x14ac:dyDescent="0.2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62"/>
      <c r="Q3" s="62"/>
      <c r="R3" s="63"/>
      <c r="S3" s="63"/>
      <c r="T3" s="63"/>
    </row>
    <row r="4" spans="1:68" s="68" customFormat="1" ht="15" customHeight="1" x14ac:dyDescent="0.2">
      <c r="A4" s="64"/>
      <c r="B4" s="64"/>
      <c r="C4" s="64"/>
      <c r="D4" s="64"/>
      <c r="E4" s="64"/>
      <c r="F4" s="64"/>
      <c r="G4" s="64"/>
      <c r="H4" s="65" t="s">
        <v>0</v>
      </c>
      <c r="I4" s="66" t="s">
        <v>1</v>
      </c>
      <c r="J4" s="66" t="s">
        <v>2</v>
      </c>
      <c r="K4" s="66" t="s">
        <v>3</v>
      </c>
      <c r="L4" s="66" t="s">
        <v>4</v>
      </c>
      <c r="M4" s="65" t="s">
        <v>197</v>
      </c>
      <c r="N4" s="65" t="s">
        <v>645</v>
      </c>
      <c r="O4" s="65" t="s">
        <v>583</v>
      </c>
      <c r="P4" s="65"/>
      <c r="Q4" s="67"/>
      <c r="R4" s="211" t="s">
        <v>0</v>
      </c>
      <c r="S4" s="212"/>
      <c r="T4" s="213"/>
      <c r="U4" s="211" t="s">
        <v>1</v>
      </c>
      <c r="V4" s="212"/>
      <c r="W4" s="213"/>
      <c r="X4" s="211" t="s">
        <v>2</v>
      </c>
      <c r="Y4" s="212"/>
      <c r="Z4" s="213"/>
      <c r="AA4" s="211" t="s">
        <v>3</v>
      </c>
      <c r="AB4" s="212"/>
      <c r="AC4" s="213"/>
      <c r="AD4" s="211" t="s">
        <v>4</v>
      </c>
      <c r="AE4" s="212"/>
      <c r="AF4" s="213"/>
      <c r="AG4" s="211" t="s">
        <v>199</v>
      </c>
      <c r="AH4" s="212"/>
      <c r="AI4" s="213"/>
      <c r="AJ4" s="211" t="s">
        <v>60</v>
      </c>
      <c r="AK4" s="212"/>
      <c r="AL4" s="213"/>
      <c r="AM4" s="211" t="s">
        <v>198</v>
      </c>
      <c r="AN4" s="212"/>
      <c r="AO4" s="213"/>
    </row>
    <row r="5" spans="1:68" s="68" customFormat="1" ht="12.75" customHeight="1" x14ac:dyDescent="0.3">
      <c r="A5" s="69"/>
      <c r="B5" s="69"/>
      <c r="C5" s="69"/>
      <c r="D5" s="69"/>
      <c r="E5" s="69"/>
      <c r="F5" s="69"/>
      <c r="G5" s="69"/>
      <c r="H5" s="70" t="str">
        <f>"(n = "&amp;FIXED(R5,0,FALSE)&amp;")"</f>
        <v>(n = 27,913)</v>
      </c>
      <c r="I5" s="70" t="str">
        <f>"(n = "&amp;FIXED(U5,0,FALSE)&amp;")"</f>
        <v>(n = 7,640)</v>
      </c>
      <c r="J5" s="70" t="str">
        <f>"(n = "&amp;FIXED(X5,0,FALSE)&amp;")"</f>
        <v>(n = 6,173)</v>
      </c>
      <c r="K5" s="70" t="str">
        <f>"(n = "&amp;FIXED(AA5,0,FALSE)&amp;")"</f>
        <v>(n = 5,452)</v>
      </c>
      <c r="L5" s="70" t="str">
        <f>"(n = "&amp;FIXED(AD5,0,FALSE)&amp;")"</f>
        <v>(n = 2,006)</v>
      </c>
      <c r="M5" s="70" t="str">
        <f>"(n = "&amp;FIXED(AG5,0,FALSE)&amp;")"</f>
        <v>(n = 1,855)</v>
      </c>
      <c r="N5" s="70" t="str">
        <f>"(n = "&amp;FIXED(AJ5,0,FALSE)&amp;")"</f>
        <v>(n = 3,354)</v>
      </c>
      <c r="O5" s="70" t="str">
        <f>"(n = "&amp;FIXED(AM5,0,FALSE)&amp;")"</f>
        <v>(n = 1,433)</v>
      </c>
      <c r="P5" s="71"/>
      <c r="R5" s="72">
        <v>27913</v>
      </c>
      <c r="S5" s="72"/>
      <c r="T5" s="72"/>
      <c r="U5" s="72">
        <v>7640</v>
      </c>
      <c r="V5" s="72"/>
      <c r="W5" s="72"/>
      <c r="X5" s="72">
        <v>6173</v>
      </c>
      <c r="Y5" s="72"/>
      <c r="Z5" s="72"/>
      <c r="AA5" s="72">
        <v>5452</v>
      </c>
      <c r="AB5" s="72"/>
      <c r="AC5" s="72"/>
      <c r="AD5" s="72">
        <v>2006</v>
      </c>
      <c r="AE5" s="72"/>
      <c r="AF5" s="72"/>
      <c r="AG5" s="72">
        <v>1855</v>
      </c>
      <c r="AH5" s="72"/>
      <c r="AI5" s="72"/>
      <c r="AJ5" s="72">
        <v>3354</v>
      </c>
      <c r="AK5" s="72"/>
      <c r="AL5" s="72"/>
      <c r="AM5" s="72">
        <v>1433</v>
      </c>
      <c r="AN5" s="72"/>
      <c r="AO5" s="72"/>
      <c r="AQ5" s="68" t="s">
        <v>546</v>
      </c>
      <c r="AR5" s="68">
        <v>1433</v>
      </c>
      <c r="AS5" s="68">
        <v>2.80872712E-2</v>
      </c>
      <c r="AT5" s="68">
        <v>2.6081037500000001E-2</v>
      </c>
      <c r="AU5" s="68">
        <v>3.00935048E-2</v>
      </c>
      <c r="AV5" s="68">
        <v>1.8717277500000001E-2</v>
      </c>
      <c r="AW5" s="68">
        <v>1.5837696299999999E-2</v>
      </c>
      <c r="AX5" s="68">
        <v>2.1989528800000002E-2</v>
      </c>
      <c r="AY5" s="68">
        <v>2.1383444000000001E-2</v>
      </c>
      <c r="AZ5" s="68">
        <v>1.7495545099999999E-2</v>
      </c>
      <c r="BA5" s="68">
        <v>2.52713429E-2</v>
      </c>
      <c r="BB5" s="68">
        <v>3.7967718300000002E-2</v>
      </c>
      <c r="BC5" s="68">
        <v>3.3015407199999999E-2</v>
      </c>
      <c r="BD5" s="68">
        <v>4.3378576699999997E-2</v>
      </c>
      <c r="BE5" s="68">
        <v>3.1405782700000003E-2</v>
      </c>
      <c r="BF5" s="68">
        <v>2.3429710900000001E-2</v>
      </c>
      <c r="BG5" s="68">
        <v>3.9880358900000003E-2</v>
      </c>
      <c r="BH5" s="68">
        <v>5.3369272199999998E-2</v>
      </c>
      <c r="BI5" s="68">
        <v>4.2587601099999997E-2</v>
      </c>
      <c r="BJ5" s="68">
        <v>6.4150943399999993E-2</v>
      </c>
      <c r="BK5" s="68">
        <v>2.5342874200000001E-2</v>
      </c>
      <c r="BL5" s="68">
        <v>1.9677996400000002E-2</v>
      </c>
      <c r="BM5" s="68">
        <v>3.1604054899999998E-2</v>
      </c>
      <c r="BN5" s="68">
        <v>3.83810188E-2</v>
      </c>
      <c r="BO5" s="68">
        <v>2.8611305E-2</v>
      </c>
      <c r="BP5" s="68">
        <v>4.88485694E-2</v>
      </c>
    </row>
    <row r="6" spans="1:68" s="75" customFormat="1" ht="12.75" customHeight="1" x14ac:dyDescent="0.3">
      <c r="A6" s="73" t="s">
        <v>152</v>
      </c>
      <c r="B6" s="73"/>
      <c r="C6" s="73"/>
      <c r="D6" s="73"/>
      <c r="E6" s="73"/>
      <c r="F6" s="73"/>
      <c r="G6" s="73"/>
      <c r="H6" s="74" t="str">
        <f>CONCATENATE(FIXED(R6, 2), " (", FIXED(S6, 2), " - ", FIXED(T6,2),")")</f>
        <v>0.03 (0.03 - 0.03)</v>
      </c>
      <c r="I6" s="74" t="str">
        <f>CONCATENATE(FIXED(U6, 2), " (", FIXED(V6, 2), " - ", FIXED(W6,2),")")</f>
        <v>0.02 (0.02 - 0.02)</v>
      </c>
      <c r="J6" s="74" t="str">
        <f>CONCATENATE(FIXED(X6, 2), " (", FIXED(Y6, 2), " - ", FIXED(Z6,2),")")</f>
        <v>0.02 (0.02 - 0.03)</v>
      </c>
      <c r="K6" s="74" t="str">
        <f>CONCATENATE(FIXED(AA6, 2), " (", FIXED(AB6, 2), " - ", FIXED(AC6,2),")")</f>
        <v>0.04 (0.03 - 0.04)</v>
      </c>
      <c r="L6" s="74" t="str">
        <f>CONCATENATE(FIXED(AD6, 2), " (", FIXED(AE6, 2), " - ", FIXED(AF6,2),")")</f>
        <v>0.03 (0.02 - 0.04)</v>
      </c>
      <c r="M6" s="74" t="str">
        <f>CONCATENATE(FIXED(AG6, 2), " (", FIXED(AH6, 2), " - ", FIXED(AI6,2),")")</f>
        <v>0.05 (0.04 - 0.06)</v>
      </c>
      <c r="N6" s="74" t="str">
        <f>CONCATENATE(FIXED(AJ6, 2), " (", FIXED(AK6, 2), " - ", FIXED(AL6,2),")")</f>
        <v>0.03 (0.02 - 0.03)</v>
      </c>
      <c r="O6" s="74" t="str">
        <f>CONCATENATE(FIXED(AM6, 2), " (", FIXED(AN6, 2), " - ", FIXED(AO6,2),")")</f>
        <v>0.04 (0.03 - 0.05)</v>
      </c>
      <c r="P6" s="74"/>
      <c r="R6" s="72">
        <f>+AS5</f>
        <v>2.80872712E-2</v>
      </c>
      <c r="S6" s="72">
        <f t="shared" ref="S6:AO6" si="0">+AT5</f>
        <v>2.6081037500000001E-2</v>
      </c>
      <c r="T6" s="72">
        <f t="shared" si="0"/>
        <v>3.00935048E-2</v>
      </c>
      <c r="U6" s="72">
        <f t="shared" si="0"/>
        <v>1.8717277500000001E-2</v>
      </c>
      <c r="V6" s="72">
        <f t="shared" si="0"/>
        <v>1.5837696299999999E-2</v>
      </c>
      <c r="W6" s="72">
        <f t="shared" si="0"/>
        <v>2.1989528800000002E-2</v>
      </c>
      <c r="X6" s="72">
        <f t="shared" si="0"/>
        <v>2.1383444000000001E-2</v>
      </c>
      <c r="Y6" s="72">
        <f t="shared" si="0"/>
        <v>1.7495545099999999E-2</v>
      </c>
      <c r="Z6" s="72">
        <f t="shared" si="0"/>
        <v>2.52713429E-2</v>
      </c>
      <c r="AA6" s="72">
        <f t="shared" si="0"/>
        <v>3.7967718300000002E-2</v>
      </c>
      <c r="AB6" s="72">
        <f t="shared" si="0"/>
        <v>3.3015407199999999E-2</v>
      </c>
      <c r="AC6" s="72">
        <f t="shared" si="0"/>
        <v>4.3378576699999997E-2</v>
      </c>
      <c r="AD6" s="72">
        <f t="shared" si="0"/>
        <v>3.1405782700000003E-2</v>
      </c>
      <c r="AE6" s="72">
        <f t="shared" si="0"/>
        <v>2.3429710900000001E-2</v>
      </c>
      <c r="AF6" s="72">
        <f t="shared" si="0"/>
        <v>3.9880358900000003E-2</v>
      </c>
      <c r="AG6" s="72">
        <f t="shared" si="0"/>
        <v>5.3369272199999998E-2</v>
      </c>
      <c r="AH6" s="72">
        <f t="shared" si="0"/>
        <v>4.2587601099999997E-2</v>
      </c>
      <c r="AI6" s="72">
        <f t="shared" si="0"/>
        <v>6.4150943399999993E-2</v>
      </c>
      <c r="AJ6" s="72">
        <f t="shared" si="0"/>
        <v>2.5342874200000001E-2</v>
      </c>
      <c r="AK6" s="72">
        <f t="shared" si="0"/>
        <v>1.9677996400000002E-2</v>
      </c>
      <c r="AL6" s="72">
        <f t="shared" si="0"/>
        <v>3.1604054899999998E-2</v>
      </c>
      <c r="AM6" s="72">
        <f t="shared" si="0"/>
        <v>3.83810188E-2</v>
      </c>
      <c r="AN6" s="72">
        <f t="shared" si="0"/>
        <v>2.8611305E-2</v>
      </c>
      <c r="AO6" s="72">
        <f t="shared" si="0"/>
        <v>4.88485694E-2</v>
      </c>
      <c r="AQ6" s="75" t="s">
        <v>547</v>
      </c>
      <c r="AR6" s="75">
        <v>55</v>
      </c>
      <c r="AS6" s="75">
        <v>4.6479591837000003</v>
      </c>
      <c r="AT6" s="75">
        <v>4.3596938775999998</v>
      </c>
      <c r="AU6" s="75">
        <v>4.9783163264999999</v>
      </c>
      <c r="AV6" s="75">
        <v>3.9090909091000001</v>
      </c>
      <c r="AW6" s="75">
        <v>3.4930069929999998</v>
      </c>
      <c r="AX6" s="75">
        <v>4.3601398601000003</v>
      </c>
      <c r="AY6" s="75">
        <v>4.2878787879000004</v>
      </c>
      <c r="AZ6" s="75">
        <v>3.6590909091000001</v>
      </c>
      <c r="BA6" s="75">
        <v>5.0757575758</v>
      </c>
      <c r="BB6" s="75">
        <v>5.1352657004999998</v>
      </c>
      <c r="BC6" s="75">
        <v>4.5193236714999996</v>
      </c>
      <c r="BD6" s="75">
        <v>5.8043478260999999</v>
      </c>
      <c r="BE6" s="75">
        <v>5.2222222222000001</v>
      </c>
      <c r="BF6" s="75">
        <v>4.1507936507999998</v>
      </c>
      <c r="BG6" s="75">
        <v>6.4682539683</v>
      </c>
      <c r="BH6" s="75">
        <v>4.1818181817999998</v>
      </c>
      <c r="BI6" s="75">
        <v>3.5202020202000002</v>
      </c>
      <c r="BJ6" s="75">
        <v>4.8939393939000002</v>
      </c>
      <c r="BK6" s="75">
        <v>5.2</v>
      </c>
      <c r="BL6" s="75">
        <v>4.2529411765000003</v>
      </c>
      <c r="BM6" s="75">
        <v>6.2235294118000004</v>
      </c>
      <c r="BN6" s="75">
        <v>4.9272727273000001</v>
      </c>
      <c r="BO6" s="75">
        <v>3.9545454544999998</v>
      </c>
      <c r="BP6" s="75">
        <v>5.9727272727000003</v>
      </c>
    </row>
    <row r="7" spans="1:68" s="75" customFormat="1" ht="12.75" customHeight="1" x14ac:dyDescent="0.3">
      <c r="A7" s="73"/>
      <c r="B7" s="73" t="s">
        <v>154</v>
      </c>
      <c r="C7" s="73"/>
      <c r="D7" s="73"/>
      <c r="E7" s="73"/>
      <c r="F7" s="73"/>
      <c r="G7" s="73"/>
      <c r="H7" s="74"/>
      <c r="I7" s="74"/>
      <c r="J7" s="74"/>
      <c r="K7" s="74"/>
      <c r="L7" s="74"/>
      <c r="M7" s="74"/>
      <c r="N7" s="74"/>
      <c r="O7" s="74"/>
      <c r="P7" s="74"/>
      <c r="AQ7" s="75" t="s">
        <v>548</v>
      </c>
      <c r="AR7" s="75">
        <v>29</v>
      </c>
      <c r="AS7" s="75">
        <v>4.7008546999999998E-2</v>
      </c>
      <c r="AT7" s="75">
        <v>2.77777778E-2</v>
      </c>
      <c r="AU7" s="75">
        <v>6.6239316199999995E-2</v>
      </c>
      <c r="AV7" s="75">
        <v>1.13636364E-2</v>
      </c>
      <c r="AW7" s="75">
        <v>0</v>
      </c>
      <c r="AX7" s="75">
        <v>3.4090909099999997E-2</v>
      </c>
      <c r="AY7" s="75">
        <v>2.7027026999999999E-2</v>
      </c>
      <c r="AZ7" s="75">
        <v>0</v>
      </c>
      <c r="BA7" s="75">
        <v>6.7567567600000003E-2</v>
      </c>
      <c r="BB7" s="75">
        <v>9.3023255799999996E-2</v>
      </c>
      <c r="BC7" s="75">
        <v>4.6511627899999998E-2</v>
      </c>
      <c r="BD7" s="75">
        <v>0.14728682169999999</v>
      </c>
      <c r="BE7" s="75">
        <v>2.3255814E-2</v>
      </c>
      <c r="BF7" s="75">
        <v>0</v>
      </c>
      <c r="BG7" s="75">
        <v>6.9767441900000005E-2</v>
      </c>
      <c r="BH7" s="75">
        <v>7.8431372499999999E-2</v>
      </c>
      <c r="BI7" s="75">
        <v>1.9607843100000001E-2</v>
      </c>
      <c r="BJ7" s="75">
        <v>0.15686274510000001</v>
      </c>
      <c r="BK7" s="75">
        <v>1.8518518500000001E-2</v>
      </c>
      <c r="BL7" s="75">
        <v>0</v>
      </c>
      <c r="BM7" s="75">
        <v>5.5555555600000001E-2</v>
      </c>
      <c r="BN7" s="75">
        <v>3.4482758600000003E-2</v>
      </c>
      <c r="BO7" s="75">
        <v>0</v>
      </c>
      <c r="BP7" s="75">
        <v>0.1034482759</v>
      </c>
    </row>
    <row r="8" spans="1:68" s="75" customFormat="1" ht="12.75" customHeight="1" x14ac:dyDescent="0.3">
      <c r="A8" s="73"/>
      <c r="B8" s="73"/>
      <c r="C8" s="73" t="s">
        <v>155</v>
      </c>
      <c r="D8" s="73"/>
      <c r="E8" s="73"/>
      <c r="F8" s="73"/>
      <c r="G8" s="73"/>
      <c r="H8" s="74" t="str">
        <f>CONCATENATE(FIXED(R8, 1), " (", FIXED(S8, 1), " - ", FIXED(T8,1),")")</f>
        <v>4.6 (4.4 - 5.0)</v>
      </c>
      <c r="I8" s="74" t="str">
        <f>CONCATENATE(FIXED(U8, 1), " (", FIXED(V8, 1), " - ", FIXED(W8,1),")")</f>
        <v>3.9 (3.5 - 4.4)</v>
      </c>
      <c r="J8" s="74" t="str">
        <f>CONCATENATE(FIXED(X8, 1), " (", FIXED(Y8, 1), " - ", FIXED(Z8,1),")")</f>
        <v>4.3 (3.7 - 5.1)</v>
      </c>
      <c r="K8" s="74" t="str">
        <f>CONCATENATE(FIXED(AA8, 1), " (", FIXED(AB8, 1), " - ", FIXED(AC8,1),")")</f>
        <v>5.1 (4.5 - 5.8)</v>
      </c>
      <c r="L8" s="74" t="str">
        <f>CONCATENATE(FIXED(AD8, 1), " (", FIXED(AE8, 1), " - ", FIXED(AF8,1),")")</f>
        <v>5.2 (4.2 - 6.5)</v>
      </c>
      <c r="M8" s="74" t="str">
        <f>CONCATENATE(FIXED(AG8, 1), " (", FIXED(AH8, 1), " - ", FIXED(AI8,1),")")</f>
        <v>4.2 (3.5 - 4.9)</v>
      </c>
      <c r="N8" s="74" t="str">
        <f>CONCATENATE(FIXED(AJ8, 1), " (", FIXED(AK8, 1), " - ", FIXED(AL8,1),")")</f>
        <v>5.2 (4.3 - 6.2)</v>
      </c>
      <c r="O8" s="74" t="str">
        <f>CONCATENATE(FIXED(AM8, 1), " (", FIXED(AN8, 1), " - ", FIXED(AO8,1),")")</f>
        <v>4.9 (4.0 - 6.0)</v>
      </c>
      <c r="P8" s="74"/>
      <c r="R8" s="72">
        <f>+AS6</f>
        <v>4.6479591837000003</v>
      </c>
      <c r="S8" s="72">
        <f t="shared" ref="S8:AO8" si="1">+AT6</f>
        <v>4.3596938775999998</v>
      </c>
      <c r="T8" s="72">
        <f t="shared" si="1"/>
        <v>4.9783163264999999</v>
      </c>
      <c r="U8" s="72">
        <f t="shared" si="1"/>
        <v>3.9090909091000001</v>
      </c>
      <c r="V8" s="72">
        <f t="shared" si="1"/>
        <v>3.4930069929999998</v>
      </c>
      <c r="W8" s="72">
        <f t="shared" si="1"/>
        <v>4.3601398601000003</v>
      </c>
      <c r="X8" s="72">
        <f t="shared" si="1"/>
        <v>4.2878787879000004</v>
      </c>
      <c r="Y8" s="72">
        <f t="shared" si="1"/>
        <v>3.6590909091000001</v>
      </c>
      <c r="Z8" s="72">
        <f t="shared" si="1"/>
        <v>5.0757575758</v>
      </c>
      <c r="AA8" s="72">
        <f t="shared" si="1"/>
        <v>5.1352657004999998</v>
      </c>
      <c r="AB8" s="72">
        <f t="shared" si="1"/>
        <v>4.5193236714999996</v>
      </c>
      <c r="AC8" s="72">
        <f t="shared" si="1"/>
        <v>5.8043478260999999</v>
      </c>
      <c r="AD8" s="72">
        <f t="shared" si="1"/>
        <v>5.2222222222000001</v>
      </c>
      <c r="AE8" s="72">
        <f t="shared" si="1"/>
        <v>4.1507936507999998</v>
      </c>
      <c r="AF8" s="72">
        <f t="shared" si="1"/>
        <v>6.4682539683</v>
      </c>
      <c r="AG8" s="72">
        <f t="shared" si="1"/>
        <v>4.1818181817999998</v>
      </c>
      <c r="AH8" s="72">
        <f t="shared" si="1"/>
        <v>3.5202020202000002</v>
      </c>
      <c r="AI8" s="72">
        <f t="shared" si="1"/>
        <v>4.8939393939000002</v>
      </c>
      <c r="AJ8" s="72">
        <f t="shared" si="1"/>
        <v>5.2</v>
      </c>
      <c r="AK8" s="72">
        <f t="shared" si="1"/>
        <v>4.2529411765000003</v>
      </c>
      <c r="AL8" s="72">
        <f t="shared" si="1"/>
        <v>6.2235294118000004</v>
      </c>
      <c r="AM8" s="72">
        <f t="shared" si="1"/>
        <v>4.9272727273000001</v>
      </c>
      <c r="AN8" s="72">
        <f t="shared" si="1"/>
        <v>3.9545454544999998</v>
      </c>
      <c r="AO8" s="72">
        <f t="shared" si="1"/>
        <v>5.9727272727000003</v>
      </c>
      <c r="AQ8" s="75" t="s">
        <v>549</v>
      </c>
      <c r="AR8" s="75">
        <v>55</v>
      </c>
      <c r="AS8" s="75">
        <v>7.6530612200000001E-2</v>
      </c>
      <c r="AT8" s="75">
        <v>5.7397959200000001E-2</v>
      </c>
      <c r="AU8" s="75">
        <v>9.6301020400000006E-2</v>
      </c>
      <c r="AV8" s="75">
        <v>6.2937062899999993E-2</v>
      </c>
      <c r="AW8" s="75">
        <v>2.7972027999999999E-2</v>
      </c>
      <c r="AX8" s="75">
        <v>0.10489510489999999</v>
      </c>
      <c r="AY8" s="75">
        <v>2.2727272699999999E-2</v>
      </c>
      <c r="AZ8" s="75">
        <v>0</v>
      </c>
      <c r="BA8" s="75">
        <v>5.3030303000000001E-2</v>
      </c>
      <c r="BB8" s="75">
        <v>0.11111111110000001</v>
      </c>
      <c r="BC8" s="75">
        <v>7.2463768100000006E-2</v>
      </c>
      <c r="BD8" s="75">
        <v>0.154589372</v>
      </c>
      <c r="BE8" s="75">
        <v>6.3492063500000001E-2</v>
      </c>
      <c r="BF8" s="75">
        <v>1.5873015899999999E-2</v>
      </c>
      <c r="BG8" s="75">
        <v>0.126984127</v>
      </c>
      <c r="BH8" s="75">
        <v>3.0303030299999999E-2</v>
      </c>
      <c r="BI8" s="75">
        <v>0</v>
      </c>
      <c r="BJ8" s="75">
        <v>7.0707070699999999E-2</v>
      </c>
      <c r="BK8" s="75">
        <v>0.18823529410000001</v>
      </c>
      <c r="BL8" s="75">
        <v>0.1058823529</v>
      </c>
      <c r="BM8" s="75">
        <v>0.27058823529999998</v>
      </c>
      <c r="BN8" s="75">
        <v>3.6363636400000003E-2</v>
      </c>
      <c r="BO8" s="75">
        <v>0</v>
      </c>
      <c r="BP8" s="75">
        <v>9.0909090900000003E-2</v>
      </c>
    </row>
    <row r="9" spans="1:68" s="75" customFormat="1" ht="12.75" customHeight="1" x14ac:dyDescent="0.3">
      <c r="A9" s="73"/>
      <c r="B9" s="73"/>
      <c r="C9" s="73" t="s">
        <v>156</v>
      </c>
      <c r="D9" s="73"/>
      <c r="E9" s="73"/>
      <c r="F9" s="73"/>
      <c r="G9" s="73"/>
      <c r="H9" s="74" t="str">
        <f>CONCATENATE(FIXED(R9, 1), " (", FIXED(S9, 1), " - ", FIXED(T9,1),")")</f>
        <v>4.7 (2.8 - 6.6)</v>
      </c>
      <c r="I9" s="74" t="str">
        <f>CONCATENATE(FIXED(U9, 1), " (", FIXED(V9, 1), " - ", FIXED(W9,1),")")</f>
        <v>1.1 (0.0 - 3.4)</v>
      </c>
      <c r="J9" s="74" t="str">
        <f>CONCATENATE(FIXED(X9, 1), " (", FIXED(Y9, 1), " - ", FIXED(Z9,1),")")</f>
        <v>2.7 (0.0 - 6.8)</v>
      </c>
      <c r="K9" s="74" t="str">
        <f>CONCATENATE(FIXED(AA9, 1), " (", FIXED(AB9, 1), " - ", FIXED(AC9,1),")")</f>
        <v>9.3 (4.7 - 14.7)</v>
      </c>
      <c r="L9" s="74" t="str">
        <f>CONCATENATE(FIXED(AD9, 1), " (", FIXED(AE9, 1), " - ", FIXED(AF9,1),")")</f>
        <v>2.3 (0.0 - 7.0)</v>
      </c>
      <c r="M9" s="74" t="str">
        <f>CONCATENATE(FIXED(AG9, 1), " (", FIXED(AH9, 1), " - ", FIXED(AI9,1),")")</f>
        <v>7.8 (2.0 - 15.7)</v>
      </c>
      <c r="N9" s="74" t="str">
        <f>CONCATENATE(FIXED(AJ9, 1), " (", FIXED(AK9, 1), " - ", FIXED(AL9,1),")")</f>
        <v>1.9 (0.0 - 5.6)</v>
      </c>
      <c r="O9" s="74" t="str">
        <f>CONCATENATE(FIXED(AM9, 1), " (", FIXED(AN9, 1), " - ", FIXED(AO9,1),")")</f>
        <v>3.4 (0.0 - 10.3)</v>
      </c>
      <c r="P9" s="74"/>
      <c r="R9" s="76">
        <f>+AS7*100</f>
        <v>4.7008546999999998</v>
      </c>
      <c r="S9" s="76">
        <f t="shared" ref="S9:AO9" si="2">+AT7*100</f>
        <v>2.7777777800000001</v>
      </c>
      <c r="T9" s="76">
        <f t="shared" si="2"/>
        <v>6.6239316199999996</v>
      </c>
      <c r="U9" s="76">
        <f t="shared" si="2"/>
        <v>1.1363636399999999</v>
      </c>
      <c r="V9" s="76">
        <f t="shared" si="2"/>
        <v>0</v>
      </c>
      <c r="W9" s="76">
        <f t="shared" si="2"/>
        <v>3.4090909099999998</v>
      </c>
      <c r="X9" s="76">
        <f t="shared" si="2"/>
        <v>2.7027026999999997</v>
      </c>
      <c r="Y9" s="76">
        <f t="shared" si="2"/>
        <v>0</v>
      </c>
      <c r="Z9" s="76">
        <f t="shared" si="2"/>
        <v>6.75675676</v>
      </c>
      <c r="AA9" s="76">
        <f t="shared" si="2"/>
        <v>9.3023255799999998</v>
      </c>
      <c r="AB9" s="76">
        <f t="shared" si="2"/>
        <v>4.6511627899999999</v>
      </c>
      <c r="AC9" s="76">
        <f t="shared" si="2"/>
        <v>14.728682169999999</v>
      </c>
      <c r="AD9" s="76">
        <f t="shared" si="2"/>
        <v>2.3255813999999999</v>
      </c>
      <c r="AE9" s="76">
        <f t="shared" si="2"/>
        <v>0</v>
      </c>
      <c r="AF9" s="76">
        <f t="shared" si="2"/>
        <v>6.9767441900000007</v>
      </c>
      <c r="AG9" s="76">
        <f t="shared" si="2"/>
        <v>7.8431372499999998</v>
      </c>
      <c r="AH9" s="76">
        <f t="shared" si="2"/>
        <v>1.9607843100000002</v>
      </c>
      <c r="AI9" s="76">
        <f t="shared" si="2"/>
        <v>15.686274510000001</v>
      </c>
      <c r="AJ9" s="76">
        <f t="shared" si="2"/>
        <v>1.8518518500000001</v>
      </c>
      <c r="AK9" s="76">
        <f t="shared" si="2"/>
        <v>0</v>
      </c>
      <c r="AL9" s="76">
        <f t="shared" si="2"/>
        <v>5.5555555600000002</v>
      </c>
      <c r="AM9" s="76">
        <f t="shared" si="2"/>
        <v>3.4482758600000003</v>
      </c>
      <c r="AN9" s="76">
        <f t="shared" si="2"/>
        <v>0</v>
      </c>
      <c r="AO9" s="76">
        <f t="shared" si="2"/>
        <v>10.34482759</v>
      </c>
      <c r="AQ9" s="75" t="s">
        <v>550</v>
      </c>
      <c r="AR9" s="75">
        <v>55</v>
      </c>
      <c r="AS9" s="75">
        <v>0.85204081629999995</v>
      </c>
      <c r="AT9" s="75">
        <v>0.82525510199999996</v>
      </c>
      <c r="AU9" s="75">
        <v>0.87627551020000005</v>
      </c>
      <c r="AV9" s="75">
        <v>0.90209790209999996</v>
      </c>
      <c r="AW9" s="75">
        <v>0.85314685310000005</v>
      </c>
      <c r="AX9" s="75">
        <v>0.94405594410000004</v>
      </c>
      <c r="AY9" s="75">
        <v>0.91666666669999997</v>
      </c>
      <c r="AZ9" s="75">
        <v>0.86363636359999996</v>
      </c>
      <c r="BA9" s="75">
        <v>0.96212121210000001</v>
      </c>
      <c r="BB9" s="75">
        <v>0.81159420289999995</v>
      </c>
      <c r="BC9" s="75">
        <v>0.75362318839999998</v>
      </c>
      <c r="BD9" s="75">
        <v>0.86473429950000003</v>
      </c>
      <c r="BE9" s="75">
        <v>0.85714285710000004</v>
      </c>
      <c r="BF9" s="75">
        <v>0.7619047619</v>
      </c>
      <c r="BG9" s="75">
        <v>0.93650793649999997</v>
      </c>
      <c r="BH9" s="75">
        <v>0.87878787879999998</v>
      </c>
      <c r="BI9" s="75">
        <v>0.81818181820000002</v>
      </c>
      <c r="BJ9" s="75">
        <v>0.93939393940000004</v>
      </c>
      <c r="BK9" s="75">
        <v>0.69411764710000001</v>
      </c>
      <c r="BL9" s="75">
        <v>0.6</v>
      </c>
      <c r="BM9" s="75">
        <v>0.78823529410000004</v>
      </c>
      <c r="BN9" s="75">
        <v>0.90909090910000001</v>
      </c>
      <c r="BO9" s="75">
        <v>0.8363636364</v>
      </c>
      <c r="BP9" s="75">
        <v>0.98181818180000002</v>
      </c>
    </row>
    <row r="10" spans="1:68" s="75" customFormat="1" ht="12.75" customHeight="1" x14ac:dyDescent="0.3">
      <c r="A10" s="73"/>
      <c r="B10" s="73"/>
      <c r="C10" s="73" t="s">
        <v>157</v>
      </c>
      <c r="D10" s="73"/>
      <c r="E10" s="73"/>
      <c r="F10" s="73"/>
      <c r="G10" s="73"/>
      <c r="H10" s="74"/>
      <c r="I10" s="74"/>
      <c r="J10" s="74"/>
      <c r="K10" s="74"/>
      <c r="L10" s="74"/>
      <c r="M10" s="74"/>
      <c r="N10" s="74"/>
      <c r="O10" s="74"/>
      <c r="P10" s="74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Q10" s="75" t="s">
        <v>551</v>
      </c>
      <c r="AR10" s="75">
        <v>55</v>
      </c>
      <c r="AS10" s="75">
        <v>7.1428571400000002E-2</v>
      </c>
      <c r="AT10" s="75">
        <v>5.3571428599999998E-2</v>
      </c>
      <c r="AU10" s="75">
        <v>9.0561224499999995E-2</v>
      </c>
      <c r="AV10" s="75">
        <v>3.4965034999999998E-2</v>
      </c>
      <c r="AW10" s="75">
        <v>6.9930069999999999E-3</v>
      </c>
      <c r="AX10" s="75">
        <v>6.9930069900000003E-2</v>
      </c>
      <c r="AY10" s="75">
        <v>6.0606060599999997E-2</v>
      </c>
      <c r="AZ10" s="75">
        <v>2.2727272699999999E-2</v>
      </c>
      <c r="BA10" s="75">
        <v>0.1060606061</v>
      </c>
      <c r="BB10" s="75">
        <v>7.7294686000000001E-2</v>
      </c>
      <c r="BC10" s="75">
        <v>4.1062801900000001E-2</v>
      </c>
      <c r="BD10" s="75">
        <v>0.115942029</v>
      </c>
      <c r="BE10" s="75">
        <v>7.9365079399999997E-2</v>
      </c>
      <c r="BF10" s="75">
        <v>1.5873015899999999E-2</v>
      </c>
      <c r="BG10" s="75">
        <v>0.14285714290000001</v>
      </c>
      <c r="BH10" s="75">
        <v>9.0909090900000003E-2</v>
      </c>
      <c r="BI10" s="75">
        <v>3.0303030299999999E-2</v>
      </c>
      <c r="BJ10" s="75">
        <v>0.1515151515</v>
      </c>
      <c r="BK10" s="75">
        <v>0.1176470588</v>
      </c>
      <c r="BL10" s="75">
        <v>5.8823529399999998E-2</v>
      </c>
      <c r="BM10" s="75">
        <v>0.18823529410000001</v>
      </c>
      <c r="BN10" s="75">
        <v>5.45454545E-2</v>
      </c>
      <c r="BO10" s="75">
        <v>0</v>
      </c>
      <c r="BP10" s="75">
        <v>0.1272727273</v>
      </c>
    </row>
    <row r="11" spans="1:68" s="75" customFormat="1" ht="12.75" customHeight="1" x14ac:dyDescent="0.3">
      <c r="A11" s="73"/>
      <c r="B11" s="73"/>
      <c r="C11" s="73"/>
      <c r="D11" s="73" t="s">
        <v>158</v>
      </c>
      <c r="E11" s="73"/>
      <c r="F11" s="73"/>
      <c r="G11" s="73"/>
      <c r="H11" s="74" t="str">
        <f>CONCATENATE(FIXED(R11, 1), " (", FIXED(S11, 1), " - ", FIXED(T11,1),")")</f>
        <v>7.7 (5.7 - 9.6)</v>
      </c>
      <c r="I11" s="74" t="str">
        <f>CONCATENATE(FIXED(U11, 1), " (", FIXED(V11, 1), " - ", FIXED(W11,1),")")</f>
        <v>6.3 (2.8 - 10.5)</v>
      </c>
      <c r="J11" s="74" t="str">
        <f>CONCATENATE(FIXED(X11, 1), " (", FIXED(Y11, 1), " - ", FIXED(Z11,1),")")</f>
        <v>2.3 (0.0 - 5.3)</v>
      </c>
      <c r="K11" s="74" t="str">
        <f>CONCATENATE(FIXED(AA11, 1), " (", FIXED(AB11, 1), " - ", FIXED(AC11,1),")")</f>
        <v>11.1 (7.2 - 15.5)</v>
      </c>
      <c r="L11" s="74" t="str">
        <f>CONCATENATE(FIXED(AD11, 1), " (", FIXED(AE11, 1), " - ", FIXED(AF11,1),")")</f>
        <v>6.3 (1.6 - 12.7)</v>
      </c>
      <c r="M11" s="74" t="str">
        <f>CONCATENATE(FIXED(AG11, 1), " (", FIXED(AH11, 1), " - ", FIXED(AI11,1),")")</f>
        <v>3.0 (0.0 - 7.1)</v>
      </c>
      <c r="N11" s="74" t="str">
        <f>CONCATENATE(FIXED(AJ11, 1), " (", FIXED(AK11, 1), " - ", FIXED(AL11,1),")")</f>
        <v>18.8 (10.6 - 27.1)</v>
      </c>
      <c r="O11" s="74" t="str">
        <f>CONCATENATE(FIXED(AM11, 1), " (", FIXED(AN11, 1), " - ", FIXED(AO11,1),")")</f>
        <v>3.6 (0.0 - 9.1)</v>
      </c>
      <c r="P11" s="74"/>
      <c r="R11" s="76">
        <f>+AS8*100</f>
        <v>7.6530612199999997</v>
      </c>
      <c r="S11" s="76">
        <f t="shared" ref="S11:AO11" si="3">+AT8*100</f>
        <v>5.7397959199999997</v>
      </c>
      <c r="T11" s="76">
        <f t="shared" si="3"/>
        <v>9.6301020400000006</v>
      </c>
      <c r="U11" s="76">
        <f t="shared" si="3"/>
        <v>6.2937062899999994</v>
      </c>
      <c r="V11" s="76">
        <f t="shared" si="3"/>
        <v>2.7972028</v>
      </c>
      <c r="W11" s="76">
        <f t="shared" si="3"/>
        <v>10.489510489999999</v>
      </c>
      <c r="X11" s="76">
        <f t="shared" si="3"/>
        <v>2.2727272699999999</v>
      </c>
      <c r="Y11" s="76">
        <f t="shared" si="3"/>
        <v>0</v>
      </c>
      <c r="Z11" s="76">
        <f t="shared" si="3"/>
        <v>5.3030302999999996</v>
      </c>
      <c r="AA11" s="76">
        <f t="shared" si="3"/>
        <v>11.111111110000001</v>
      </c>
      <c r="AB11" s="76">
        <f t="shared" si="3"/>
        <v>7.246376810000001</v>
      </c>
      <c r="AC11" s="76">
        <f t="shared" si="3"/>
        <v>15.458937200000001</v>
      </c>
      <c r="AD11" s="76">
        <f t="shared" si="3"/>
        <v>6.3492063500000002</v>
      </c>
      <c r="AE11" s="76">
        <f t="shared" si="3"/>
        <v>1.5873015899999998</v>
      </c>
      <c r="AF11" s="76">
        <f t="shared" si="3"/>
        <v>12.6984127</v>
      </c>
      <c r="AG11" s="76">
        <f t="shared" si="3"/>
        <v>3.0303030299999998</v>
      </c>
      <c r="AH11" s="76">
        <f t="shared" si="3"/>
        <v>0</v>
      </c>
      <c r="AI11" s="76">
        <f t="shared" si="3"/>
        <v>7.0707070700000001</v>
      </c>
      <c r="AJ11" s="76">
        <f t="shared" si="3"/>
        <v>18.823529409999999</v>
      </c>
      <c r="AK11" s="76">
        <f t="shared" si="3"/>
        <v>10.58823529</v>
      </c>
      <c r="AL11" s="76">
        <f t="shared" si="3"/>
        <v>27.058823529999998</v>
      </c>
      <c r="AM11" s="76">
        <f t="shared" si="3"/>
        <v>3.6363636400000003</v>
      </c>
      <c r="AN11" s="76">
        <f t="shared" si="3"/>
        <v>0</v>
      </c>
      <c r="AO11" s="76">
        <f t="shared" si="3"/>
        <v>9.0909090900000002</v>
      </c>
      <c r="AQ11" s="75" t="s">
        <v>552</v>
      </c>
      <c r="AR11" s="75">
        <v>55</v>
      </c>
      <c r="AS11" s="75">
        <v>36448.39948</v>
      </c>
      <c r="AT11" s="75">
        <v>32332.371522000001</v>
      </c>
      <c r="AU11" s="75">
        <v>41330.779527999999</v>
      </c>
      <c r="AV11" s="75">
        <v>25286.681947000001</v>
      </c>
      <c r="AW11" s="75">
        <v>20575.613734999999</v>
      </c>
      <c r="AX11" s="75">
        <v>30703.468955</v>
      </c>
      <c r="AY11" s="75">
        <v>31961.791438</v>
      </c>
      <c r="AZ11" s="75">
        <v>22163.523159</v>
      </c>
      <c r="BA11" s="75">
        <v>45121.373284000001</v>
      </c>
      <c r="BB11" s="75">
        <v>38810.924493999999</v>
      </c>
      <c r="BC11" s="75">
        <v>30418.764547999999</v>
      </c>
      <c r="BD11" s="75">
        <v>49062.600122999997</v>
      </c>
      <c r="BE11" s="75">
        <v>47067.959983000001</v>
      </c>
      <c r="BF11" s="75">
        <v>27119.348312999999</v>
      </c>
      <c r="BG11" s="75">
        <v>73973.356795999993</v>
      </c>
      <c r="BH11" s="75">
        <v>39534.896668000001</v>
      </c>
      <c r="BI11" s="75">
        <v>28354.623958</v>
      </c>
      <c r="BJ11" s="75">
        <v>54036.970024000002</v>
      </c>
      <c r="BK11" s="75">
        <v>39364.084505999999</v>
      </c>
      <c r="BL11" s="75">
        <v>29960.235031</v>
      </c>
      <c r="BM11" s="75">
        <v>50510.829341999997</v>
      </c>
      <c r="BN11" s="75">
        <v>45119.061848999998</v>
      </c>
      <c r="BO11" s="75">
        <v>29755.977911000002</v>
      </c>
      <c r="BP11" s="75">
        <v>63286.00275</v>
      </c>
    </row>
    <row r="12" spans="1:68" s="75" customFormat="1" ht="12.75" customHeight="1" x14ac:dyDescent="0.3">
      <c r="A12" s="73"/>
      <c r="B12" s="73"/>
      <c r="C12" s="73"/>
      <c r="D12" s="73" t="s">
        <v>159</v>
      </c>
      <c r="E12" s="73"/>
      <c r="F12" s="73"/>
      <c r="G12" s="73"/>
      <c r="H12" s="74" t="str">
        <f>CONCATENATE(FIXED(R12, 1), " (", FIXED(S12, 1), " - ", FIXED(T12,1),")")</f>
        <v>85.2 (82.5 - 87.6)</v>
      </c>
      <c r="I12" s="74" t="str">
        <f>CONCATENATE(FIXED(U12, 1), " (", FIXED(V12, 1), " - ", FIXED(W12,1),")")</f>
        <v>90.2 (85.3 - 94.4)</v>
      </c>
      <c r="J12" s="74" t="str">
        <f>CONCATENATE(FIXED(X12, 1), " (", FIXED(Y12, 1), " - ", FIXED(Z12,1),")")</f>
        <v>91.7 (86.4 - 96.2)</v>
      </c>
      <c r="K12" s="74" t="str">
        <f>CONCATENATE(FIXED(AA12, 1), " (", FIXED(AB12, 1), " - ", FIXED(AC12,1),")")</f>
        <v>81.2 (75.4 - 86.5)</v>
      </c>
      <c r="L12" s="74" t="str">
        <f>CONCATENATE(FIXED(AD12, 1), " (", FIXED(AE12, 1), " - ", FIXED(AF12,1),")")</f>
        <v>85.7 (76.2 - 93.7)</v>
      </c>
      <c r="M12" s="74" t="str">
        <f>CONCATENATE(FIXED(AG12, 1), " (", FIXED(AH12, 1), " - ", FIXED(AI12,1),")")</f>
        <v>87.9 (81.8 - 93.9)</v>
      </c>
      <c r="N12" s="74" t="str">
        <f>CONCATENATE(FIXED(AJ12, 1), " (", FIXED(AK12, 1), " - ", FIXED(AL12,1),")")</f>
        <v>69.4 (60.0 - 78.8)</v>
      </c>
      <c r="O12" s="74" t="str">
        <f>CONCATENATE(FIXED(AM12, 1), " (", FIXED(AN12, 1), " - ", FIXED(AO12,1),")")</f>
        <v>90.9 (83.6 - 98.2)</v>
      </c>
      <c r="P12" s="74"/>
      <c r="R12" s="76">
        <f>+AS9*100</f>
        <v>85.20408162999999</v>
      </c>
      <c r="S12" s="76">
        <f t="shared" ref="S12:AO12" si="4">+AT9*100</f>
        <v>82.525510199999999</v>
      </c>
      <c r="T12" s="76">
        <f t="shared" si="4"/>
        <v>87.627551019999999</v>
      </c>
      <c r="U12" s="76">
        <f t="shared" si="4"/>
        <v>90.209790209999994</v>
      </c>
      <c r="V12" s="76">
        <f t="shared" si="4"/>
        <v>85.314685310000002</v>
      </c>
      <c r="W12" s="76">
        <f t="shared" si="4"/>
        <v>94.405594410000006</v>
      </c>
      <c r="X12" s="76">
        <f t="shared" si="4"/>
        <v>91.666666669999998</v>
      </c>
      <c r="Y12" s="76">
        <f t="shared" si="4"/>
        <v>86.363636360000001</v>
      </c>
      <c r="Z12" s="76">
        <f t="shared" si="4"/>
        <v>96.212121210000006</v>
      </c>
      <c r="AA12" s="76">
        <f t="shared" si="4"/>
        <v>81.15942029</v>
      </c>
      <c r="AB12" s="76">
        <f t="shared" si="4"/>
        <v>75.36231884</v>
      </c>
      <c r="AC12" s="76">
        <f t="shared" si="4"/>
        <v>86.473429949999996</v>
      </c>
      <c r="AD12" s="76">
        <f t="shared" si="4"/>
        <v>85.714285709999999</v>
      </c>
      <c r="AE12" s="76">
        <f t="shared" si="4"/>
        <v>76.190476189999998</v>
      </c>
      <c r="AF12" s="76">
        <f t="shared" si="4"/>
        <v>93.650793649999997</v>
      </c>
      <c r="AG12" s="76">
        <f t="shared" si="4"/>
        <v>87.878787880000004</v>
      </c>
      <c r="AH12" s="76">
        <f t="shared" si="4"/>
        <v>81.818181820000007</v>
      </c>
      <c r="AI12" s="76">
        <f t="shared" si="4"/>
        <v>93.939393940000002</v>
      </c>
      <c r="AJ12" s="76">
        <f t="shared" si="4"/>
        <v>69.41176471</v>
      </c>
      <c r="AK12" s="76">
        <f t="shared" si="4"/>
        <v>60</v>
      </c>
      <c r="AL12" s="76">
        <f t="shared" si="4"/>
        <v>78.823529410000006</v>
      </c>
      <c r="AM12" s="76">
        <f t="shared" si="4"/>
        <v>90.909090910000003</v>
      </c>
      <c r="AN12" s="76">
        <f t="shared" si="4"/>
        <v>83.636363639999999</v>
      </c>
      <c r="AO12" s="76">
        <f t="shared" si="4"/>
        <v>98.181818180000008</v>
      </c>
      <c r="AQ12" s="75" t="s">
        <v>547</v>
      </c>
      <c r="AR12" s="75">
        <v>1433</v>
      </c>
      <c r="AS12" s="75">
        <v>0.13054848999999999</v>
      </c>
      <c r="AT12" s="75">
        <v>0.118511088</v>
      </c>
      <c r="AU12" s="75">
        <v>0.1427829327</v>
      </c>
      <c r="AV12" s="75">
        <v>7.3167539300000001E-2</v>
      </c>
      <c r="AW12" s="75">
        <v>5.9031413599999999E-2</v>
      </c>
      <c r="AX12" s="75">
        <v>8.8154450300000006E-2</v>
      </c>
      <c r="AY12" s="75">
        <v>9.1689616099999996E-2</v>
      </c>
      <c r="AZ12" s="75">
        <v>6.9253199400000007E-2</v>
      </c>
      <c r="BA12" s="75">
        <v>0.1161509801</v>
      </c>
      <c r="BB12" s="75">
        <v>0.1949743213</v>
      </c>
      <c r="BC12" s="75">
        <v>0.1599413059</v>
      </c>
      <c r="BD12" s="75">
        <v>0.23468451940000001</v>
      </c>
      <c r="BE12" s="75">
        <v>0.16400797610000001</v>
      </c>
      <c r="BF12" s="75">
        <v>0.11191425720000001</v>
      </c>
      <c r="BG12" s="75">
        <v>0.22681954139999999</v>
      </c>
      <c r="BH12" s="75">
        <v>0.22318059300000001</v>
      </c>
      <c r="BI12" s="75">
        <v>0.16469002699999999</v>
      </c>
      <c r="BJ12" s="75">
        <v>0.28706199459999998</v>
      </c>
      <c r="BK12" s="75">
        <v>0.13178294569999999</v>
      </c>
      <c r="BL12" s="75">
        <v>9.0787119900000005E-2</v>
      </c>
      <c r="BM12" s="75">
        <v>0.17829457360000001</v>
      </c>
      <c r="BN12" s="75">
        <v>0.1891137474</v>
      </c>
      <c r="BO12" s="75">
        <v>0.12735519889999999</v>
      </c>
      <c r="BP12" s="75">
        <v>0.25645498950000001</v>
      </c>
    </row>
    <row r="13" spans="1:68" s="75" customFormat="1" ht="12.75" customHeight="1" x14ac:dyDescent="0.3">
      <c r="A13" s="73"/>
      <c r="B13" s="73"/>
      <c r="C13" s="73"/>
      <c r="D13" s="73" t="s">
        <v>160</v>
      </c>
      <c r="E13" s="73"/>
      <c r="F13" s="73"/>
      <c r="G13" s="73"/>
      <c r="H13" s="74" t="str">
        <f>CONCATENATE(FIXED(R13, 1), " (", FIXED(S13, 1), " - ", FIXED(T13,1),")")</f>
        <v>7.1 (5.4 - 9.1)</v>
      </c>
      <c r="I13" s="74" t="str">
        <f>CONCATENATE(FIXED(U13, 1), " (", FIXED(V13, 1), " - ", FIXED(W13,1),")")</f>
        <v>3.5 (0.7 - 7.0)</v>
      </c>
      <c r="J13" s="74" t="str">
        <f>CONCATENATE(FIXED(X13, 1), " (", FIXED(Y13, 1), " - ", FIXED(Z13,1),")")</f>
        <v>6.1 (2.3 - 10.6)</v>
      </c>
      <c r="K13" s="74" t="str">
        <f>CONCATENATE(FIXED(AA13, 1), " (", FIXED(AB13, 1), " - ", FIXED(AC13,1),")")</f>
        <v>7.7 (4.1 - 11.6)</v>
      </c>
      <c r="L13" s="74" t="str">
        <f>CONCATENATE(FIXED(AD13, 1), " (", FIXED(AE13, 1), " - ", FIXED(AF13,1),")")</f>
        <v>7.9 (1.6 - 14.3)</v>
      </c>
      <c r="M13" s="74" t="str">
        <f>CONCATENATE(FIXED(AG13, 1), " (", FIXED(AH13, 1), " - ", FIXED(AI13,1),")")</f>
        <v>9.1 (3.0 - 15.2)</v>
      </c>
      <c r="N13" s="74" t="str">
        <f>CONCATENATE(FIXED(AJ13, 1), " (", FIXED(AK13, 1), " - ", FIXED(AL13,1),")")</f>
        <v>11.8 (5.9 - 18.8)</v>
      </c>
      <c r="O13" s="74" t="str">
        <f>CONCATENATE(FIXED(AM13, 1), " (", FIXED(AN13, 1), " - ", FIXED(AO13,1),")")</f>
        <v>5.5 (0.0 - 12.7)</v>
      </c>
      <c r="P13" s="74"/>
      <c r="R13" s="76">
        <f>+AS10*100</f>
        <v>7.1428571400000003</v>
      </c>
      <c r="S13" s="76">
        <f t="shared" ref="S13:AO13" si="5">+AT10*100</f>
        <v>5.3571428599999997</v>
      </c>
      <c r="T13" s="76">
        <f t="shared" si="5"/>
        <v>9.0561224500000002</v>
      </c>
      <c r="U13" s="76">
        <f t="shared" si="5"/>
        <v>3.4965034999999998</v>
      </c>
      <c r="V13" s="76">
        <f t="shared" si="5"/>
        <v>0.6993007</v>
      </c>
      <c r="W13" s="76">
        <f t="shared" si="5"/>
        <v>6.9930069900000005</v>
      </c>
      <c r="X13" s="76">
        <f t="shared" si="5"/>
        <v>6.0606060599999996</v>
      </c>
      <c r="Y13" s="76">
        <f t="shared" si="5"/>
        <v>2.2727272699999999</v>
      </c>
      <c r="Z13" s="76">
        <f t="shared" si="5"/>
        <v>10.60606061</v>
      </c>
      <c r="AA13" s="76">
        <f t="shared" si="5"/>
        <v>7.7294686000000006</v>
      </c>
      <c r="AB13" s="76">
        <f t="shared" si="5"/>
        <v>4.1062801899999997</v>
      </c>
      <c r="AC13" s="76">
        <f t="shared" si="5"/>
        <v>11.594202900000001</v>
      </c>
      <c r="AD13" s="76">
        <f t="shared" si="5"/>
        <v>7.9365079399999994</v>
      </c>
      <c r="AE13" s="76">
        <f t="shared" si="5"/>
        <v>1.5873015899999998</v>
      </c>
      <c r="AF13" s="76">
        <f t="shared" si="5"/>
        <v>14.285714290000001</v>
      </c>
      <c r="AG13" s="76">
        <f t="shared" si="5"/>
        <v>9.0909090900000002</v>
      </c>
      <c r="AH13" s="76">
        <f t="shared" si="5"/>
        <v>3.0303030299999998</v>
      </c>
      <c r="AI13" s="76">
        <f t="shared" si="5"/>
        <v>15.15151515</v>
      </c>
      <c r="AJ13" s="76">
        <f t="shared" si="5"/>
        <v>11.764705879999999</v>
      </c>
      <c r="AK13" s="76">
        <f t="shared" si="5"/>
        <v>5.8823529399999996</v>
      </c>
      <c r="AL13" s="76">
        <f t="shared" si="5"/>
        <v>18.823529409999999</v>
      </c>
      <c r="AM13" s="76">
        <f t="shared" si="5"/>
        <v>5.4545454500000004</v>
      </c>
      <c r="AN13" s="76">
        <f t="shared" si="5"/>
        <v>0</v>
      </c>
      <c r="AO13" s="76">
        <f t="shared" si="5"/>
        <v>12.727272729999999</v>
      </c>
      <c r="AQ13" s="75" t="s">
        <v>552</v>
      </c>
      <c r="AR13" s="75">
        <v>1433</v>
      </c>
      <c r="AS13" s="75">
        <v>1023.7360797</v>
      </c>
      <c r="AT13" s="75">
        <v>881.25448302999996</v>
      </c>
      <c r="AU13" s="75">
        <v>1166.6814073999999</v>
      </c>
      <c r="AV13" s="75">
        <v>473.29784273000001</v>
      </c>
      <c r="AW13" s="75">
        <v>363.09490190999998</v>
      </c>
      <c r="AX13" s="75">
        <v>603.81045362999998</v>
      </c>
      <c r="AY13" s="75">
        <v>683.45317833000001</v>
      </c>
      <c r="AZ13" s="75">
        <v>435.89804048000002</v>
      </c>
      <c r="BA13" s="75">
        <v>1004.1954379</v>
      </c>
      <c r="BB13" s="75">
        <v>1473.5622469</v>
      </c>
      <c r="BC13" s="75">
        <v>1115.6936544</v>
      </c>
      <c r="BD13" s="75">
        <v>1910.7834422000001</v>
      </c>
      <c r="BE13" s="75">
        <v>1478.2061211</v>
      </c>
      <c r="BF13" s="75">
        <v>773.26005710000004</v>
      </c>
      <c r="BG13" s="75">
        <v>2472.4808189</v>
      </c>
      <c r="BH13" s="75">
        <v>2109.9486631999998</v>
      </c>
      <c r="BI13" s="75">
        <v>1387.9425377</v>
      </c>
      <c r="BJ13" s="75">
        <v>2945.7967444999999</v>
      </c>
      <c r="BK13" s="75">
        <v>997.59904085000005</v>
      </c>
      <c r="BL13" s="75">
        <v>683.55333452000002</v>
      </c>
      <c r="BM13" s="75">
        <v>1369.4010209999999</v>
      </c>
      <c r="BN13" s="75">
        <v>1731.7155628999999</v>
      </c>
      <c r="BO13" s="75">
        <v>1082.1253925999999</v>
      </c>
      <c r="BP13" s="75">
        <v>2566.7118073000001</v>
      </c>
    </row>
    <row r="14" spans="1:68" s="75" customFormat="1" ht="12.75" customHeight="1" x14ac:dyDescent="0.3">
      <c r="A14" s="73"/>
      <c r="B14" s="73"/>
      <c r="C14" s="73" t="s">
        <v>161</v>
      </c>
      <c r="D14" s="73"/>
      <c r="E14" s="73"/>
      <c r="F14" s="73"/>
      <c r="G14" s="73"/>
      <c r="H14" s="74" t="str">
        <f>CONCATENATE(FIXED(R14, 0), " (", FIXED(S14, 0), " - ", FIXED(T14,0),")")</f>
        <v>36,448 (32,332 - 41,331)</v>
      </c>
      <c r="I14" s="74" t="str">
        <f>CONCATENATE(FIXED(U14, 0), " (", FIXED(V14, 0), " - ", FIXED(W14,0),")")</f>
        <v>25,287 (20,576 - 30,703)</v>
      </c>
      <c r="J14" s="74" t="str">
        <f>CONCATENATE(FIXED(X14, 0), " (", FIXED(Y14, 0), " - ", FIXED(Z14,0),")")</f>
        <v>31,962 (22,164 - 45,121)</v>
      </c>
      <c r="K14" s="74" t="str">
        <f>CONCATENATE(FIXED(AA14, 0), " (", FIXED(AB14, 0), " - ", FIXED(AC14,0),")")</f>
        <v>38,811 (30,419 - 49,063)</v>
      </c>
      <c r="L14" s="74" t="str">
        <f>CONCATENATE(FIXED(AD14, 0), " (", FIXED(AE14, 0), " - ", FIXED(AF14,0),")")</f>
        <v>47,068 (27,119 - 73,973)</v>
      </c>
      <c r="M14" s="74" t="str">
        <f>CONCATENATE(FIXED(AG14, 0), " (", FIXED(AH14, 0), " - ", FIXED(AI14,0),")")</f>
        <v>39,535 (28,355 - 54,037)</v>
      </c>
      <c r="N14" s="74" t="str">
        <f>CONCATENATE(FIXED(AJ14, 0), " (", FIXED(AK14, 0), " - ", FIXED(AL14,0),")")</f>
        <v>39,364 (29,960 - 50,511)</v>
      </c>
      <c r="O14" s="74" t="str">
        <f>CONCATENATE(FIXED(AM14, 0), " (", FIXED(AN14, 0), " - ", FIXED(AO14,0),")")</f>
        <v>45,119 (29,756 - 63,286)</v>
      </c>
      <c r="P14" s="74"/>
      <c r="R14" s="76">
        <f t="shared" ref="R14:AA17" si="6">+AS11</f>
        <v>36448.39948</v>
      </c>
      <c r="S14" s="76">
        <f t="shared" si="6"/>
        <v>32332.371522000001</v>
      </c>
      <c r="T14" s="76">
        <f t="shared" si="6"/>
        <v>41330.779527999999</v>
      </c>
      <c r="U14" s="76">
        <f t="shared" si="6"/>
        <v>25286.681947000001</v>
      </c>
      <c r="V14" s="76">
        <f t="shared" si="6"/>
        <v>20575.613734999999</v>
      </c>
      <c r="W14" s="76">
        <f t="shared" si="6"/>
        <v>30703.468955</v>
      </c>
      <c r="X14" s="76">
        <f t="shared" si="6"/>
        <v>31961.791438</v>
      </c>
      <c r="Y14" s="76">
        <f t="shared" si="6"/>
        <v>22163.523159</v>
      </c>
      <c r="Z14" s="76">
        <f t="shared" si="6"/>
        <v>45121.373284000001</v>
      </c>
      <c r="AA14" s="76">
        <f t="shared" si="6"/>
        <v>38810.924493999999</v>
      </c>
      <c r="AB14" s="76">
        <f t="shared" ref="AB14:AK17" si="7">+BC11</f>
        <v>30418.764547999999</v>
      </c>
      <c r="AC14" s="76">
        <f t="shared" si="7"/>
        <v>49062.600122999997</v>
      </c>
      <c r="AD14" s="76">
        <f t="shared" si="7"/>
        <v>47067.959983000001</v>
      </c>
      <c r="AE14" s="76">
        <f t="shared" si="7"/>
        <v>27119.348312999999</v>
      </c>
      <c r="AF14" s="76">
        <f t="shared" si="7"/>
        <v>73973.356795999993</v>
      </c>
      <c r="AG14" s="76">
        <f t="shared" si="7"/>
        <v>39534.896668000001</v>
      </c>
      <c r="AH14" s="76">
        <f t="shared" si="7"/>
        <v>28354.623958</v>
      </c>
      <c r="AI14" s="76">
        <f t="shared" si="7"/>
        <v>54036.970024000002</v>
      </c>
      <c r="AJ14" s="76">
        <f t="shared" si="7"/>
        <v>39364.084505999999</v>
      </c>
      <c r="AK14" s="76">
        <f t="shared" si="7"/>
        <v>29960.235031</v>
      </c>
      <c r="AL14" s="76">
        <f t="shared" ref="AL14:AO17" si="8">+BM11</f>
        <v>50510.829341999997</v>
      </c>
      <c r="AM14" s="76">
        <f t="shared" si="8"/>
        <v>45119.061848999998</v>
      </c>
      <c r="AN14" s="76">
        <f t="shared" si="8"/>
        <v>29755.977911000002</v>
      </c>
      <c r="AO14" s="76">
        <f t="shared" si="8"/>
        <v>63286.00275</v>
      </c>
      <c r="AQ14" s="75" t="s">
        <v>553</v>
      </c>
      <c r="AR14" s="75">
        <v>1433</v>
      </c>
      <c r="AS14" s="75">
        <v>3.7407659512999998</v>
      </c>
      <c r="AT14" s="75">
        <v>3.7097409808999999</v>
      </c>
      <c r="AU14" s="75">
        <v>3.7684949665</v>
      </c>
      <c r="AV14" s="75">
        <v>3.3641361257</v>
      </c>
      <c r="AW14" s="75">
        <v>3.3213350785000002</v>
      </c>
      <c r="AX14" s="75">
        <v>3.4072643979000001</v>
      </c>
      <c r="AY14" s="75">
        <v>3.0839138182000001</v>
      </c>
      <c r="AZ14" s="75">
        <v>3.0296452291999998</v>
      </c>
      <c r="BA14" s="75">
        <v>3.1359144662</v>
      </c>
      <c r="BB14" s="75">
        <v>4.3140132062000003</v>
      </c>
      <c r="BC14" s="75">
        <v>4.2398202494000001</v>
      </c>
      <c r="BD14" s="75">
        <v>4.3915077036000003</v>
      </c>
      <c r="BE14" s="75">
        <v>4.6480558324999999</v>
      </c>
      <c r="BF14" s="75">
        <v>4.4950149551000003</v>
      </c>
      <c r="BG14" s="75">
        <v>4.8150548354999998</v>
      </c>
      <c r="BH14" s="75">
        <v>3.6566037736000001</v>
      </c>
      <c r="BI14" s="75">
        <v>3.5231805930000002</v>
      </c>
      <c r="BJ14" s="75">
        <v>3.7929919136999999</v>
      </c>
      <c r="BK14" s="75">
        <v>4.0721526534999999</v>
      </c>
      <c r="BL14" s="75">
        <v>3.9852415027000001</v>
      </c>
      <c r="BM14" s="75">
        <v>4.1583184258000001</v>
      </c>
      <c r="BN14" s="75">
        <v>4.4605722261</v>
      </c>
      <c r="BO14" s="75">
        <v>4.3070481507</v>
      </c>
      <c r="BP14" s="75">
        <v>4.6217725052</v>
      </c>
    </row>
    <row r="15" spans="1:68" s="75" customFormat="1" ht="12.75" customHeight="1" x14ac:dyDescent="0.3">
      <c r="A15" s="73" t="s">
        <v>162</v>
      </c>
      <c r="B15" s="73"/>
      <c r="C15" s="73"/>
      <c r="D15" s="73"/>
      <c r="E15" s="73"/>
      <c r="F15" s="73"/>
      <c r="G15" s="73"/>
      <c r="H15" s="74" t="str">
        <f>CONCATENATE(FIXED(R15, 2), " (", FIXED(S15, 2), " - ", FIXED(T15,2),")")</f>
        <v>0.13 (0.12 - 0.14)</v>
      </c>
      <c r="I15" s="74" t="str">
        <f>CONCATENATE(FIXED(U15, 2), " (", FIXED(V15, 2), " - ", FIXED(W15,2),")")</f>
        <v>0.07 (0.06 - 0.09)</v>
      </c>
      <c r="J15" s="74" t="str">
        <f>CONCATENATE(FIXED(X15, 2), " (", FIXED(Y15, 2), " - ", FIXED(Z15,2),")")</f>
        <v>0.09 (0.07 - 0.12)</v>
      </c>
      <c r="K15" s="74" t="str">
        <f>CONCATENATE(FIXED(AA15, 2), " (", FIXED(AB15, 2), " - ", FIXED(AC15,2),")")</f>
        <v>0.19 (0.16 - 0.23)</v>
      </c>
      <c r="L15" s="74" t="str">
        <f>CONCATENATE(FIXED(AD15, 2), " (", FIXED(AE15, 2), " - ", FIXED(AF15,2),")")</f>
        <v>0.16 (0.11 - 0.23)</v>
      </c>
      <c r="M15" s="74" t="str">
        <f>CONCATENATE(FIXED(AG15, 2), " (", FIXED(AH15, 2), " - ", FIXED(AI15,2),")")</f>
        <v>0.22 (0.16 - 0.29)</v>
      </c>
      <c r="N15" s="74" t="str">
        <f>CONCATENATE(FIXED(AJ15, 2), " (", FIXED(AK15, 2), " - ", FIXED(AL15,2),")")</f>
        <v>0.13 (0.09 - 0.18)</v>
      </c>
      <c r="O15" s="74" t="str">
        <f>CONCATENATE(FIXED(AM15, 2), " (", FIXED(AN15, 2), " - ", FIXED(AO15,2),")")</f>
        <v>0.19 (0.13 - 0.26)</v>
      </c>
      <c r="P15" s="74"/>
      <c r="R15" s="76">
        <f t="shared" si="6"/>
        <v>0.13054848999999999</v>
      </c>
      <c r="S15" s="76">
        <f t="shared" si="6"/>
        <v>0.118511088</v>
      </c>
      <c r="T15" s="76">
        <f t="shared" si="6"/>
        <v>0.1427829327</v>
      </c>
      <c r="U15" s="76">
        <f t="shared" si="6"/>
        <v>7.3167539300000001E-2</v>
      </c>
      <c r="V15" s="76">
        <f t="shared" si="6"/>
        <v>5.9031413599999999E-2</v>
      </c>
      <c r="W15" s="76">
        <f t="shared" si="6"/>
        <v>8.8154450300000006E-2</v>
      </c>
      <c r="X15" s="76">
        <f t="shared" si="6"/>
        <v>9.1689616099999996E-2</v>
      </c>
      <c r="Y15" s="76">
        <f t="shared" si="6"/>
        <v>6.9253199400000007E-2</v>
      </c>
      <c r="Z15" s="76">
        <f t="shared" si="6"/>
        <v>0.1161509801</v>
      </c>
      <c r="AA15" s="76">
        <f t="shared" si="6"/>
        <v>0.1949743213</v>
      </c>
      <c r="AB15" s="76">
        <f t="shared" si="7"/>
        <v>0.1599413059</v>
      </c>
      <c r="AC15" s="76">
        <f t="shared" si="7"/>
        <v>0.23468451940000001</v>
      </c>
      <c r="AD15" s="76">
        <f t="shared" si="7"/>
        <v>0.16400797610000001</v>
      </c>
      <c r="AE15" s="76">
        <f t="shared" si="7"/>
        <v>0.11191425720000001</v>
      </c>
      <c r="AF15" s="76">
        <f t="shared" si="7"/>
        <v>0.22681954139999999</v>
      </c>
      <c r="AG15" s="76">
        <f t="shared" si="7"/>
        <v>0.22318059300000001</v>
      </c>
      <c r="AH15" s="76">
        <f t="shared" si="7"/>
        <v>0.16469002699999999</v>
      </c>
      <c r="AI15" s="76">
        <f t="shared" si="7"/>
        <v>0.28706199459999998</v>
      </c>
      <c r="AJ15" s="76">
        <f t="shared" si="7"/>
        <v>0.13178294569999999</v>
      </c>
      <c r="AK15" s="76">
        <f t="shared" si="7"/>
        <v>9.0787119900000005E-2</v>
      </c>
      <c r="AL15" s="76">
        <f t="shared" si="8"/>
        <v>0.17829457360000001</v>
      </c>
      <c r="AM15" s="76">
        <f t="shared" si="8"/>
        <v>0.1891137474</v>
      </c>
      <c r="AN15" s="76">
        <f t="shared" si="8"/>
        <v>0.12735519889999999</v>
      </c>
      <c r="AO15" s="76">
        <f t="shared" si="8"/>
        <v>0.25645498950000001</v>
      </c>
      <c r="AQ15" s="75" t="s">
        <v>554</v>
      </c>
      <c r="AR15" s="75">
        <v>6410</v>
      </c>
      <c r="AS15" s="75">
        <v>0.44597204429999998</v>
      </c>
      <c r="AT15" s="75">
        <v>0.44313249329999999</v>
      </c>
      <c r="AU15" s="75">
        <v>0.44917968530000002</v>
      </c>
      <c r="AV15" s="75">
        <v>0.48344473809999999</v>
      </c>
      <c r="AW15" s="75">
        <v>0.4768770403</v>
      </c>
      <c r="AX15" s="75">
        <v>0.48904088289999997</v>
      </c>
      <c r="AY15" s="75">
        <v>0.46936422239999998</v>
      </c>
      <c r="AZ15" s="75">
        <v>0.46202631170000003</v>
      </c>
      <c r="BA15" s="75">
        <v>0.47612558310000003</v>
      </c>
      <c r="BB15" s="75">
        <v>0.47378698479999998</v>
      </c>
      <c r="BC15" s="75">
        <v>0.46720719960000001</v>
      </c>
      <c r="BD15" s="75">
        <v>0.48036677</v>
      </c>
      <c r="BE15" s="75">
        <v>0.41115990149999998</v>
      </c>
      <c r="BF15" s="75">
        <v>0.40093177679999997</v>
      </c>
      <c r="BG15" s="75">
        <v>0.42154867730000001</v>
      </c>
      <c r="BH15" s="75">
        <v>0.37753303960000001</v>
      </c>
      <c r="BI15" s="75">
        <v>0.36607929519999999</v>
      </c>
      <c r="BJ15" s="75">
        <v>0.38891336269999999</v>
      </c>
      <c r="BK15" s="75">
        <v>0.37954495570000002</v>
      </c>
      <c r="BL15" s="75">
        <v>0.37186334040000002</v>
      </c>
      <c r="BM15" s="75">
        <v>0.3873363084</v>
      </c>
      <c r="BN15" s="75">
        <v>0.38876755070000002</v>
      </c>
      <c r="BO15" s="75">
        <v>0.37652106079999997</v>
      </c>
      <c r="BP15" s="75">
        <v>0.39953198130000001</v>
      </c>
    </row>
    <row r="16" spans="1:68" s="75" customFormat="1" ht="12.75" customHeight="1" x14ac:dyDescent="0.3">
      <c r="A16" s="77" t="s">
        <v>163</v>
      </c>
      <c r="B16" s="77"/>
      <c r="C16" s="77"/>
      <c r="D16" s="77"/>
      <c r="E16" s="77"/>
      <c r="F16" s="77"/>
      <c r="G16" s="77"/>
      <c r="H16" s="78" t="str">
        <f>CONCATENATE(FIXED(R16, 0), " (", FIXED(S16, 0), " - ", FIXED(T16,0),")")</f>
        <v>1,024 (881 - 1,167)</v>
      </c>
      <c r="I16" s="78" t="str">
        <f>CONCATENATE(FIXED(U16, 0), " (", FIXED(V16, 0), " - ", FIXED(W16,0),")")</f>
        <v>473 (363 - 604)</v>
      </c>
      <c r="J16" s="78" t="str">
        <f>CONCATENATE(FIXED(X16, 0), " (", FIXED(Y16, 0), " - ", FIXED(Z16,0),")")</f>
        <v>683 (436 - 1,004)</v>
      </c>
      <c r="K16" s="78" t="str">
        <f>CONCATENATE(FIXED(AA16, 0), " (", FIXED(AB16, 0), " - ", FIXED(AC16,0),")")</f>
        <v>1,474 (1,116 - 1,911)</v>
      </c>
      <c r="L16" s="78" t="str">
        <f>CONCATENATE(FIXED(AD16, 0), " (", FIXED(AE16, 0), " - ", FIXED(AF16,0),")")</f>
        <v>1,478 (773 - 2,472)</v>
      </c>
      <c r="M16" s="78" t="str">
        <f>CONCATENATE(FIXED(AG16, 0), " (", FIXED(AH16, 0), " - ", FIXED(AI16,0),")")</f>
        <v>2,110 (1,388 - 2,946)</v>
      </c>
      <c r="N16" s="78" t="str">
        <f>CONCATENATE(FIXED(AJ16, 0), " (", FIXED(AK16, 0), " - ", FIXED(AL16,0),")")</f>
        <v>998 (684 - 1,369)</v>
      </c>
      <c r="O16" s="78" t="str">
        <f>CONCATENATE(FIXED(AM16, 0), " (", FIXED(AN16, 0), " - ", FIXED(AO16,0),")")</f>
        <v>1,732 (1,082 - 2,567)</v>
      </c>
      <c r="P16" s="74"/>
      <c r="R16" s="76">
        <f t="shared" si="6"/>
        <v>1023.7360797</v>
      </c>
      <c r="S16" s="76">
        <f t="shared" si="6"/>
        <v>881.25448302999996</v>
      </c>
      <c r="T16" s="76">
        <f t="shared" si="6"/>
        <v>1166.6814073999999</v>
      </c>
      <c r="U16" s="76">
        <f t="shared" si="6"/>
        <v>473.29784273000001</v>
      </c>
      <c r="V16" s="76">
        <f t="shared" si="6"/>
        <v>363.09490190999998</v>
      </c>
      <c r="W16" s="76">
        <f t="shared" si="6"/>
        <v>603.81045362999998</v>
      </c>
      <c r="X16" s="76">
        <f t="shared" si="6"/>
        <v>683.45317833000001</v>
      </c>
      <c r="Y16" s="76">
        <f t="shared" si="6"/>
        <v>435.89804048000002</v>
      </c>
      <c r="Z16" s="76">
        <f t="shared" si="6"/>
        <v>1004.1954379</v>
      </c>
      <c r="AA16" s="76">
        <f t="shared" si="6"/>
        <v>1473.5622469</v>
      </c>
      <c r="AB16" s="76">
        <f t="shared" si="7"/>
        <v>1115.6936544</v>
      </c>
      <c r="AC16" s="76">
        <f t="shared" si="7"/>
        <v>1910.7834422000001</v>
      </c>
      <c r="AD16" s="76">
        <f t="shared" si="7"/>
        <v>1478.2061211</v>
      </c>
      <c r="AE16" s="76">
        <f t="shared" si="7"/>
        <v>773.26005710000004</v>
      </c>
      <c r="AF16" s="76">
        <f t="shared" si="7"/>
        <v>2472.4808189</v>
      </c>
      <c r="AG16" s="76">
        <f t="shared" si="7"/>
        <v>2109.9486631999998</v>
      </c>
      <c r="AH16" s="76">
        <f t="shared" si="7"/>
        <v>1387.9425377</v>
      </c>
      <c r="AI16" s="76">
        <f t="shared" si="7"/>
        <v>2945.7967444999999</v>
      </c>
      <c r="AJ16" s="76">
        <f t="shared" si="7"/>
        <v>997.59904085000005</v>
      </c>
      <c r="AK16" s="76">
        <f t="shared" si="7"/>
        <v>683.55333452000002</v>
      </c>
      <c r="AL16" s="76">
        <f t="shared" si="8"/>
        <v>1369.4010209999999</v>
      </c>
      <c r="AM16" s="76">
        <f t="shared" si="8"/>
        <v>1731.7155628999999</v>
      </c>
      <c r="AN16" s="76">
        <f t="shared" si="8"/>
        <v>1082.1253925999999</v>
      </c>
      <c r="AO16" s="76">
        <f t="shared" si="8"/>
        <v>2566.7118073000001</v>
      </c>
      <c r="AQ16" s="75" t="s">
        <v>555</v>
      </c>
      <c r="AR16" s="75">
        <v>6410</v>
      </c>
      <c r="AS16" s="75">
        <v>2.1989789100000001E-2</v>
      </c>
      <c r="AT16" s="75">
        <v>2.1105417099999999E-2</v>
      </c>
      <c r="AU16" s="75">
        <v>2.28072356E-2</v>
      </c>
      <c r="AV16" s="75">
        <v>2.39002021E-2</v>
      </c>
      <c r="AW16" s="75">
        <v>2.1957096200000002E-2</v>
      </c>
      <c r="AX16" s="75">
        <v>2.5765583700000001E-2</v>
      </c>
      <c r="AY16" s="75">
        <v>2.16992505E-2</v>
      </c>
      <c r="AZ16" s="75">
        <v>1.9759945500000001E-2</v>
      </c>
      <c r="BA16" s="75">
        <v>2.3900623700000002E-2</v>
      </c>
      <c r="BB16" s="75">
        <v>2.2923122600000002E-2</v>
      </c>
      <c r="BC16" s="75">
        <v>2.1140213099999999E-2</v>
      </c>
      <c r="BD16" s="75">
        <v>2.5003183799999999E-2</v>
      </c>
      <c r="BE16" s="75">
        <v>1.7243225899999999E-2</v>
      </c>
      <c r="BF16" s="75">
        <v>1.4672807100000001E-2</v>
      </c>
      <c r="BG16" s="75">
        <v>2.0242047799999999E-2</v>
      </c>
      <c r="BH16" s="75">
        <v>2.27606461E-2</v>
      </c>
      <c r="BI16" s="75">
        <v>1.9456681399999998E-2</v>
      </c>
      <c r="BJ16" s="75">
        <v>2.6284875199999998E-2</v>
      </c>
      <c r="BK16" s="75">
        <v>1.9679566900000001E-2</v>
      </c>
      <c r="BL16" s="75">
        <v>1.72287658E-2</v>
      </c>
      <c r="BM16" s="75">
        <v>2.20206306E-2</v>
      </c>
      <c r="BN16" s="75">
        <v>2.2776911100000002E-2</v>
      </c>
      <c r="BO16" s="75">
        <v>1.9032761299999999E-2</v>
      </c>
      <c r="BP16" s="75">
        <v>2.6755070200000002E-2</v>
      </c>
    </row>
    <row r="17" spans="1:68" s="75" customFormat="1" ht="12.75" customHeight="1" x14ac:dyDescent="0.3">
      <c r="A17" s="73" t="s">
        <v>164</v>
      </c>
      <c r="B17" s="73"/>
      <c r="C17" s="73"/>
      <c r="D17" s="73"/>
      <c r="E17" s="73"/>
      <c r="F17" s="73"/>
      <c r="G17" s="73"/>
      <c r="H17" s="74" t="str">
        <f>CONCATENATE(FIXED(R17, 1), " (", FIXED(S17, 1), " - ", FIXED(T17,1),")")</f>
        <v>3.7 (3.7 - 3.8)</v>
      </c>
      <c r="I17" s="74" t="str">
        <f>CONCATENATE(FIXED(U17, 1), " (", FIXED(V17, 1), " - ", FIXED(W17,1),")")</f>
        <v>3.4 (3.3 - 3.4)</v>
      </c>
      <c r="J17" s="74" t="str">
        <f>CONCATENATE(FIXED(X17, 1), " (", FIXED(Y17, 1), " - ", FIXED(Z17,1),")")</f>
        <v>3.1 (3.0 - 3.1)</v>
      </c>
      <c r="K17" s="74" t="str">
        <f>CONCATENATE(FIXED(AA17, 1), " (", FIXED(AB17, 1), " - ", FIXED(AC17,1),")")</f>
        <v>4.3 (4.2 - 4.4)</v>
      </c>
      <c r="L17" s="74" t="str">
        <f>CONCATENATE(FIXED(AD17, 1), " (", FIXED(AE17, 1), " - ", FIXED(AF17,1),")")</f>
        <v>4.6 (4.5 - 4.8)</v>
      </c>
      <c r="M17" s="74" t="str">
        <f>CONCATENATE(FIXED(AG17, 1), " (", FIXED(AH17, 1), " - ", FIXED(AI17,1),")")</f>
        <v>3.7 (3.5 - 3.8)</v>
      </c>
      <c r="N17" s="74" t="str">
        <f>CONCATENATE(FIXED(AJ17, 1), " (", FIXED(AK17, 1), " - ", FIXED(AL17,1),")")</f>
        <v>4.1 (4.0 - 4.2)</v>
      </c>
      <c r="O17" s="74" t="str">
        <f>CONCATENATE(FIXED(AM17, 1), " (", FIXED(AN17, 1), " - ", FIXED(AO17,1),")")</f>
        <v>4.5 (4.3 - 4.6)</v>
      </c>
      <c r="P17" s="74"/>
      <c r="R17" s="76">
        <f t="shared" si="6"/>
        <v>3.7407659512999998</v>
      </c>
      <c r="S17" s="76">
        <f t="shared" si="6"/>
        <v>3.7097409808999999</v>
      </c>
      <c r="T17" s="76">
        <f t="shared" si="6"/>
        <v>3.7684949665</v>
      </c>
      <c r="U17" s="76">
        <f t="shared" si="6"/>
        <v>3.3641361257</v>
      </c>
      <c r="V17" s="76">
        <f t="shared" si="6"/>
        <v>3.3213350785000002</v>
      </c>
      <c r="W17" s="76">
        <f t="shared" si="6"/>
        <v>3.4072643979000001</v>
      </c>
      <c r="X17" s="76">
        <f t="shared" si="6"/>
        <v>3.0839138182000001</v>
      </c>
      <c r="Y17" s="76">
        <f t="shared" si="6"/>
        <v>3.0296452291999998</v>
      </c>
      <c r="Z17" s="76">
        <f t="shared" si="6"/>
        <v>3.1359144662</v>
      </c>
      <c r="AA17" s="76">
        <f t="shared" si="6"/>
        <v>4.3140132062000003</v>
      </c>
      <c r="AB17" s="76">
        <f t="shared" si="7"/>
        <v>4.2398202494000001</v>
      </c>
      <c r="AC17" s="76">
        <f t="shared" si="7"/>
        <v>4.3915077036000003</v>
      </c>
      <c r="AD17" s="76">
        <f t="shared" si="7"/>
        <v>4.6480558324999999</v>
      </c>
      <c r="AE17" s="76">
        <f t="shared" si="7"/>
        <v>4.4950149551000003</v>
      </c>
      <c r="AF17" s="76">
        <f t="shared" si="7"/>
        <v>4.8150548354999998</v>
      </c>
      <c r="AG17" s="76">
        <f t="shared" si="7"/>
        <v>3.6566037736000001</v>
      </c>
      <c r="AH17" s="76">
        <f t="shared" si="7"/>
        <v>3.5231805930000002</v>
      </c>
      <c r="AI17" s="76">
        <f t="shared" si="7"/>
        <v>3.7929919136999999</v>
      </c>
      <c r="AJ17" s="76">
        <f t="shared" si="7"/>
        <v>4.0721526534999999</v>
      </c>
      <c r="AK17" s="76">
        <f t="shared" si="7"/>
        <v>3.9852415027000001</v>
      </c>
      <c r="AL17" s="76">
        <f t="shared" si="8"/>
        <v>4.1583184258000001</v>
      </c>
      <c r="AM17" s="76">
        <f t="shared" si="8"/>
        <v>4.4605722261</v>
      </c>
      <c r="AN17" s="76">
        <f t="shared" si="8"/>
        <v>4.3070481507</v>
      </c>
      <c r="AO17" s="76">
        <f t="shared" si="8"/>
        <v>4.6217725052</v>
      </c>
      <c r="AQ17" s="75" t="s">
        <v>556</v>
      </c>
      <c r="AR17" s="75">
        <v>6410</v>
      </c>
      <c r="AS17" s="75">
        <v>0.4068875844</v>
      </c>
      <c r="AT17" s="75">
        <v>0.40400022949999997</v>
      </c>
      <c r="AU17" s="75">
        <v>0.40972235499999998</v>
      </c>
      <c r="AV17" s="75">
        <v>0.39013679470000001</v>
      </c>
      <c r="AW17" s="75">
        <v>0.38459894300000003</v>
      </c>
      <c r="AX17" s="75">
        <v>0.3967627856</v>
      </c>
      <c r="AY17" s="75">
        <v>0.38655065779999997</v>
      </c>
      <c r="AZ17" s="75">
        <v>0.37997274489999999</v>
      </c>
      <c r="BA17" s="75">
        <v>0.39391477539999997</v>
      </c>
      <c r="BB17" s="75">
        <v>0.37776457099999999</v>
      </c>
      <c r="BC17" s="75">
        <v>0.37180031409999997</v>
      </c>
      <c r="BD17" s="75">
        <v>0.38408965490000002</v>
      </c>
      <c r="BE17" s="75">
        <v>0.44532505090000002</v>
      </c>
      <c r="BF17" s="75">
        <v>0.43552532929999999</v>
      </c>
      <c r="BG17" s="75">
        <v>0.45560672590000001</v>
      </c>
      <c r="BH17" s="75">
        <v>0.43303964760000002</v>
      </c>
      <c r="BI17" s="75">
        <v>0.42246696039999998</v>
      </c>
      <c r="BJ17" s="75">
        <v>0.4444933921</v>
      </c>
      <c r="BK17" s="75">
        <v>0.46097007829999997</v>
      </c>
      <c r="BL17" s="75">
        <v>0.45299582999999999</v>
      </c>
      <c r="BM17" s="75">
        <v>0.46905406389999998</v>
      </c>
      <c r="BN17" s="75">
        <v>0.4425897036</v>
      </c>
      <c r="BO17" s="75">
        <v>0.43166926680000001</v>
      </c>
      <c r="BP17" s="75">
        <v>0.45366614659999999</v>
      </c>
    </row>
    <row r="18" spans="1:68" s="75" customFormat="1" ht="12.75" customHeight="1" x14ac:dyDescent="0.3">
      <c r="A18" s="73"/>
      <c r="B18" s="73" t="s">
        <v>165</v>
      </c>
      <c r="C18" s="73"/>
      <c r="D18" s="73"/>
      <c r="E18" s="73"/>
      <c r="F18" s="73"/>
      <c r="G18" s="73"/>
      <c r="H18" s="74"/>
      <c r="I18" s="74"/>
      <c r="J18" s="74"/>
      <c r="K18" s="74"/>
      <c r="L18" s="74"/>
      <c r="M18" s="74"/>
      <c r="N18" s="74"/>
      <c r="O18" s="74"/>
      <c r="P18" s="74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Q18" s="75" t="s">
        <v>557</v>
      </c>
      <c r="AR18" s="75">
        <v>6410</v>
      </c>
      <c r="AS18" s="75">
        <v>4.5174675400000003E-2</v>
      </c>
      <c r="AT18" s="75">
        <v>4.3860068500000002E-2</v>
      </c>
      <c r="AU18" s="75">
        <v>4.6446258900000002E-2</v>
      </c>
      <c r="AV18" s="75">
        <v>4.6284781599999998E-2</v>
      </c>
      <c r="AW18" s="75">
        <v>4.3797606099999997E-2</v>
      </c>
      <c r="AX18" s="75">
        <v>4.9005129799999998E-2</v>
      </c>
      <c r="AY18" s="75">
        <v>4.3608155599999997E-2</v>
      </c>
      <c r="AZ18" s="75">
        <v>4.0751611700000002E-2</v>
      </c>
      <c r="BA18" s="75">
        <v>4.65957335E-2</v>
      </c>
      <c r="BB18" s="75">
        <v>3.6549645499999998E-2</v>
      </c>
      <c r="BC18" s="75">
        <v>3.4108757500000003E-2</v>
      </c>
      <c r="BD18" s="75">
        <v>3.9011758700000003E-2</v>
      </c>
      <c r="BE18" s="75">
        <v>4.7445646399999999E-2</v>
      </c>
      <c r="BF18" s="75">
        <v>4.3161615100000002E-2</v>
      </c>
      <c r="BG18" s="75">
        <v>5.1461925700000001E-2</v>
      </c>
      <c r="BH18" s="75">
        <v>3.0983847299999999E-2</v>
      </c>
      <c r="BI18" s="75">
        <v>2.7239353899999999E-2</v>
      </c>
      <c r="BJ18" s="75">
        <v>3.4801762100000001E-2</v>
      </c>
      <c r="BK18" s="75">
        <v>6.4232935800000002E-2</v>
      </c>
      <c r="BL18" s="75">
        <v>6.0465286399999998E-2</v>
      </c>
      <c r="BM18" s="75">
        <v>6.8585851200000006E-2</v>
      </c>
      <c r="BN18" s="75">
        <v>4.8205928199999998E-2</v>
      </c>
      <c r="BO18" s="75">
        <v>4.3369734799999997E-2</v>
      </c>
      <c r="BP18" s="75">
        <v>5.33541342E-2</v>
      </c>
    </row>
    <row r="19" spans="1:68" s="75" customFormat="1" ht="12.75" customHeight="1" x14ac:dyDescent="0.3">
      <c r="A19" s="73"/>
      <c r="B19" s="73"/>
      <c r="C19" s="73" t="s">
        <v>166</v>
      </c>
      <c r="D19" s="73"/>
      <c r="E19" s="73"/>
      <c r="F19" s="73"/>
      <c r="G19" s="73"/>
      <c r="H19" s="74"/>
      <c r="I19" s="74"/>
      <c r="J19" s="74"/>
      <c r="K19" s="74"/>
      <c r="L19" s="74"/>
      <c r="M19" s="74"/>
      <c r="N19" s="74"/>
      <c r="O19" s="74"/>
      <c r="P19" s="74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Q19" s="75" t="s">
        <v>558</v>
      </c>
      <c r="AR19" s="75">
        <v>6410</v>
      </c>
      <c r="AS19" s="75">
        <v>7.9975906799999996E-2</v>
      </c>
      <c r="AT19" s="75">
        <v>7.8407939300000007E-2</v>
      </c>
      <c r="AU19" s="75">
        <v>8.14195843E-2</v>
      </c>
      <c r="AV19" s="75">
        <v>5.6233483600000002E-2</v>
      </c>
      <c r="AW19" s="75">
        <v>5.3513135400000002E-2</v>
      </c>
      <c r="AX19" s="75">
        <v>5.8876107599999998E-2</v>
      </c>
      <c r="AY19" s="75">
        <v>7.8777713700000002E-2</v>
      </c>
      <c r="AZ19" s="75">
        <v>7.5003930999999996E-2</v>
      </c>
      <c r="BA19" s="75">
        <v>8.2734944199999993E-2</v>
      </c>
      <c r="BB19" s="75">
        <v>8.8975676000000004E-2</v>
      </c>
      <c r="BC19" s="75">
        <v>8.5473532300000002E-2</v>
      </c>
      <c r="BD19" s="75">
        <v>9.2668845799999996E-2</v>
      </c>
      <c r="BE19" s="75">
        <v>7.8826175400000004E-2</v>
      </c>
      <c r="BF19" s="75">
        <v>7.3524686699999994E-2</v>
      </c>
      <c r="BG19" s="75">
        <v>8.4502516900000005E-2</v>
      </c>
      <c r="BH19" s="75">
        <v>0.13568281939999999</v>
      </c>
      <c r="BI19" s="75">
        <v>0.12760646110000001</v>
      </c>
      <c r="BJ19" s="75">
        <v>0.14368575619999999</v>
      </c>
      <c r="BK19" s="75">
        <v>7.5572463199999995E-2</v>
      </c>
      <c r="BL19" s="75">
        <v>7.1036652300000003E-2</v>
      </c>
      <c r="BM19" s="75">
        <v>7.9669324700000002E-2</v>
      </c>
      <c r="BN19" s="75">
        <v>9.7659906399999996E-2</v>
      </c>
      <c r="BO19" s="75">
        <v>9.0093603699999997E-2</v>
      </c>
      <c r="BP19" s="75">
        <v>0.1049921997</v>
      </c>
    </row>
    <row r="20" spans="1:68" s="75" customFormat="1" ht="12.75" customHeight="1" x14ac:dyDescent="0.3">
      <c r="A20" s="73"/>
      <c r="B20" s="73"/>
      <c r="C20" s="73"/>
      <c r="D20" s="73" t="s">
        <v>167</v>
      </c>
      <c r="E20" s="73"/>
      <c r="F20" s="73"/>
      <c r="G20" s="73"/>
      <c r="H20" s="74" t="str">
        <f>CONCATENATE(FIXED(R20, 1), " (", FIXED(S20, 1), " - ", FIXED(T20,1),")")</f>
        <v>44.6 (44.3 - 44.9)</v>
      </c>
      <c r="I20" s="74" t="str">
        <f>CONCATENATE(FIXED(U20, 1), " (", FIXED(V20, 1), " - ", FIXED(W20,1),")")</f>
        <v>48.3 (47.7 - 48.9)</v>
      </c>
      <c r="J20" s="74" t="str">
        <f>CONCATENATE(FIXED(X20, 1), " (", FIXED(Y20, 1), " - ", FIXED(Z20,1),")")</f>
        <v>46.9 (46.2 - 47.6)</v>
      </c>
      <c r="K20" s="74" t="str">
        <f>CONCATENATE(FIXED(AA20, 1), " (", FIXED(AB20, 1), " - ", FIXED(AC20,1),")")</f>
        <v>47.4 (46.7 - 48.0)</v>
      </c>
      <c r="L20" s="74" t="str">
        <f>CONCATENATE(FIXED(AD20, 1), " (", FIXED(AE20, 1), " - ", FIXED(AF20,1),")")</f>
        <v>41.1 (40.1 - 42.2)</v>
      </c>
      <c r="M20" s="74" t="str">
        <f>CONCATENATE(FIXED(AG20, 1), " (", FIXED(AH20, 1), " - ", FIXED(AI20,1),")")</f>
        <v>37.8 (36.6 - 38.9)</v>
      </c>
      <c r="N20" s="74" t="str">
        <f>CONCATENATE(FIXED(AJ20, 1), " (", FIXED(AK20, 1), " - ", FIXED(AL20,1),")")</f>
        <v>38.0 (37.2 - 38.7)</v>
      </c>
      <c r="O20" s="74" t="str">
        <f>CONCATENATE(FIXED(AM20, 1), " (", FIXED(AN20, 1), " - ", FIXED(AO20,1),")")</f>
        <v>38.9 (37.7 - 40.0)</v>
      </c>
      <c r="P20" s="74"/>
      <c r="R20" s="76">
        <f>+AS15*100</f>
        <v>44.597204429999998</v>
      </c>
      <c r="S20" s="76">
        <f t="shared" ref="S20:AO20" si="9">+AT15*100</f>
        <v>44.313249329999998</v>
      </c>
      <c r="T20" s="76">
        <f t="shared" si="9"/>
        <v>44.917968530000003</v>
      </c>
      <c r="U20" s="76">
        <f t="shared" si="9"/>
        <v>48.344473809999997</v>
      </c>
      <c r="V20" s="76">
        <f t="shared" si="9"/>
        <v>47.687704029999999</v>
      </c>
      <c r="W20" s="76">
        <f t="shared" si="9"/>
        <v>48.904088289999997</v>
      </c>
      <c r="X20" s="76">
        <f t="shared" si="9"/>
        <v>46.936422239999999</v>
      </c>
      <c r="Y20" s="76">
        <f t="shared" si="9"/>
        <v>46.202631170000004</v>
      </c>
      <c r="Z20" s="76">
        <f t="shared" si="9"/>
        <v>47.612558310000004</v>
      </c>
      <c r="AA20" s="76">
        <f t="shared" si="9"/>
        <v>47.378698479999997</v>
      </c>
      <c r="AB20" s="76">
        <f t="shared" si="9"/>
        <v>46.720719960000004</v>
      </c>
      <c r="AC20" s="76">
        <f t="shared" si="9"/>
        <v>48.036676999999997</v>
      </c>
      <c r="AD20" s="76">
        <f t="shared" si="9"/>
        <v>41.115990149999995</v>
      </c>
      <c r="AE20" s="76">
        <f t="shared" si="9"/>
        <v>40.093177679999997</v>
      </c>
      <c r="AF20" s="76">
        <f t="shared" si="9"/>
        <v>42.154867729999999</v>
      </c>
      <c r="AG20" s="76">
        <f t="shared" si="9"/>
        <v>37.753303960000004</v>
      </c>
      <c r="AH20" s="76">
        <f t="shared" si="9"/>
        <v>36.607929519999999</v>
      </c>
      <c r="AI20" s="76">
        <f t="shared" si="9"/>
        <v>38.891336269999996</v>
      </c>
      <c r="AJ20" s="76">
        <f t="shared" si="9"/>
        <v>37.954495569999999</v>
      </c>
      <c r="AK20" s="76">
        <f t="shared" si="9"/>
        <v>37.186334040000006</v>
      </c>
      <c r="AL20" s="76">
        <f t="shared" si="9"/>
        <v>38.733630839999996</v>
      </c>
      <c r="AM20" s="76">
        <f t="shared" si="9"/>
        <v>38.876755070000002</v>
      </c>
      <c r="AN20" s="76">
        <f t="shared" si="9"/>
        <v>37.652106079999996</v>
      </c>
      <c r="AO20" s="76">
        <f t="shared" si="9"/>
        <v>39.953198130000004</v>
      </c>
      <c r="AQ20" s="75" t="s">
        <v>549</v>
      </c>
      <c r="AR20" s="75">
        <v>6410</v>
      </c>
      <c r="AS20" s="75">
        <v>0.162131671</v>
      </c>
      <c r="AT20" s="75">
        <v>0.15985142550000001</v>
      </c>
      <c r="AU20" s="75">
        <v>0.1643975754</v>
      </c>
      <c r="AV20" s="75">
        <v>0.13011036840000001</v>
      </c>
      <c r="AW20" s="75">
        <v>0.125990984</v>
      </c>
      <c r="AX20" s="75">
        <v>0.13444349450000001</v>
      </c>
      <c r="AY20" s="75">
        <v>0.25682687770000001</v>
      </c>
      <c r="AZ20" s="75">
        <v>0.25066827400000002</v>
      </c>
      <c r="BA20" s="75">
        <v>0.26261858589999998</v>
      </c>
      <c r="BB20" s="75">
        <v>0.13983104809999999</v>
      </c>
      <c r="BC20" s="75">
        <v>0.1352464236</v>
      </c>
      <c r="BD20" s="75">
        <v>0.14439444749999999</v>
      </c>
      <c r="BE20" s="75">
        <v>0.13430438040000001</v>
      </c>
      <c r="BF20" s="75">
        <v>0.12728927919999999</v>
      </c>
      <c r="BG20" s="75">
        <v>0.14148013279999999</v>
      </c>
      <c r="BH20" s="75">
        <v>0.16182085169999999</v>
      </c>
      <c r="BI20" s="75">
        <v>0.153010279</v>
      </c>
      <c r="BJ20" s="75">
        <v>0.17004405289999999</v>
      </c>
      <c r="BK20" s="75">
        <v>0.16636184070000001</v>
      </c>
      <c r="BL20" s="75">
        <v>0.1600702319</v>
      </c>
      <c r="BM20" s="75">
        <v>0.17287292409999999</v>
      </c>
      <c r="BN20" s="75">
        <v>0.1226209048</v>
      </c>
      <c r="BO20" s="75">
        <v>0.11466458660000001</v>
      </c>
      <c r="BP20" s="75">
        <v>0.1305772231</v>
      </c>
    </row>
    <row r="21" spans="1:68" s="75" customFormat="1" ht="12.75" customHeight="1" x14ac:dyDescent="0.3">
      <c r="A21" s="73"/>
      <c r="B21" s="73"/>
      <c r="C21" s="73"/>
      <c r="D21" s="73" t="s">
        <v>168</v>
      </c>
      <c r="E21" s="73"/>
      <c r="F21" s="73"/>
      <c r="G21" s="73"/>
      <c r="H21" s="74" t="str">
        <f>CONCATENATE(FIXED(R21, 1), " (", FIXED(S21, 1), " - ", FIXED(T21,1),")")</f>
        <v>2.2 (2.1 - 2.3)</v>
      </c>
      <c r="I21" s="74" t="str">
        <f>CONCATENATE(FIXED(U21, 1), " (", FIXED(V21, 1), " - ", FIXED(W21,1),")")</f>
        <v>2.4 (2.2 - 2.6)</v>
      </c>
      <c r="J21" s="74" t="str">
        <f>CONCATENATE(FIXED(X21, 1), " (", FIXED(Y21, 1), " - ", FIXED(Z21,1),")")</f>
        <v>2.2 (2.0 - 2.4)</v>
      </c>
      <c r="K21" s="74" t="str">
        <f>CONCATENATE(FIXED(AA21, 1), " (", FIXED(AB21, 1), " - ", FIXED(AC21,1),")")</f>
        <v>2.3 (2.1 - 2.5)</v>
      </c>
      <c r="L21" s="74" t="str">
        <f>CONCATENATE(FIXED(AD21, 1), " (", FIXED(AE21, 1), " - ", FIXED(AF21,1),")")</f>
        <v>1.7 (1.5 - 2.0)</v>
      </c>
      <c r="M21" s="74" t="str">
        <f>CONCATENATE(FIXED(AG21, 1), " (", FIXED(AH21, 1), " - ", FIXED(AI21,1),")")</f>
        <v>2.3 (1.9 - 2.6)</v>
      </c>
      <c r="N21" s="74" t="str">
        <f>CONCATENATE(FIXED(AJ21, 1), " (", FIXED(AK21, 1), " - ", FIXED(AL21,1),")")</f>
        <v>2.0 (1.7 - 2.2)</v>
      </c>
      <c r="O21" s="74" t="str">
        <f>CONCATENATE(FIXED(AM21, 1), " (", FIXED(AN21, 1), " - ", FIXED(AO21,1),")")</f>
        <v>2.3 (1.9 - 2.7)</v>
      </c>
      <c r="P21" s="74"/>
      <c r="R21" s="76">
        <f>+AS16*100</f>
        <v>2.1989789100000001</v>
      </c>
      <c r="S21" s="76">
        <f t="shared" ref="S21:AO21" si="10">+AT16*100</f>
        <v>2.1105417100000001</v>
      </c>
      <c r="T21" s="76">
        <f t="shared" si="10"/>
        <v>2.2807235599999998</v>
      </c>
      <c r="U21" s="76">
        <f t="shared" si="10"/>
        <v>2.3900202099999999</v>
      </c>
      <c r="V21" s="76">
        <f t="shared" si="10"/>
        <v>2.1957096200000001</v>
      </c>
      <c r="W21" s="76">
        <f t="shared" si="10"/>
        <v>2.5765583699999999</v>
      </c>
      <c r="X21" s="76">
        <f t="shared" si="10"/>
        <v>2.1699250499999998</v>
      </c>
      <c r="Y21" s="76">
        <f t="shared" si="10"/>
        <v>1.97599455</v>
      </c>
      <c r="Z21" s="76">
        <f t="shared" si="10"/>
        <v>2.3900623700000003</v>
      </c>
      <c r="AA21" s="76">
        <f t="shared" si="10"/>
        <v>2.2923122600000001</v>
      </c>
      <c r="AB21" s="76">
        <f t="shared" si="10"/>
        <v>2.11402131</v>
      </c>
      <c r="AC21" s="76">
        <f t="shared" si="10"/>
        <v>2.50031838</v>
      </c>
      <c r="AD21" s="76">
        <f t="shared" si="10"/>
        <v>1.7243225899999999</v>
      </c>
      <c r="AE21" s="76">
        <f t="shared" si="10"/>
        <v>1.46728071</v>
      </c>
      <c r="AF21" s="76">
        <f t="shared" si="10"/>
        <v>2.0242047799999998</v>
      </c>
      <c r="AG21" s="76">
        <f t="shared" si="10"/>
        <v>2.2760646100000002</v>
      </c>
      <c r="AH21" s="76">
        <f t="shared" si="10"/>
        <v>1.9456681399999998</v>
      </c>
      <c r="AI21" s="76">
        <f t="shared" si="10"/>
        <v>2.6284875199999997</v>
      </c>
      <c r="AJ21" s="76">
        <f t="shared" si="10"/>
        <v>1.9679566900000001</v>
      </c>
      <c r="AK21" s="76">
        <f t="shared" si="10"/>
        <v>1.7228765800000001</v>
      </c>
      <c r="AL21" s="76">
        <f t="shared" si="10"/>
        <v>2.20206306</v>
      </c>
      <c r="AM21" s="76">
        <f t="shared" si="10"/>
        <v>2.2776911100000001</v>
      </c>
      <c r="AN21" s="76">
        <f t="shared" si="10"/>
        <v>1.9032761299999998</v>
      </c>
      <c r="AO21" s="76">
        <f t="shared" si="10"/>
        <v>2.67550702</v>
      </c>
      <c r="AQ21" s="75" t="s">
        <v>550</v>
      </c>
      <c r="AR21" s="75">
        <v>6410</v>
      </c>
      <c r="AS21" s="75">
        <v>0.158345603</v>
      </c>
      <c r="AT21" s="75">
        <v>0.15622789070000001</v>
      </c>
      <c r="AU21" s="75">
        <v>0.16042985260000001</v>
      </c>
      <c r="AV21" s="75">
        <v>0.22256334529999999</v>
      </c>
      <c r="AW21" s="75">
        <v>0.2174529768</v>
      </c>
      <c r="AX21" s="75">
        <v>0.22782916210000001</v>
      </c>
      <c r="AY21" s="75">
        <v>0.16263955129999999</v>
      </c>
      <c r="AZ21" s="75">
        <v>0.15731956599999999</v>
      </c>
      <c r="BA21" s="75">
        <v>0.1679595367</v>
      </c>
      <c r="BB21" s="75">
        <v>0.12679882840000001</v>
      </c>
      <c r="BC21" s="75">
        <v>0.1224476801</v>
      </c>
      <c r="BD21" s="75">
        <v>0.1311712018</v>
      </c>
      <c r="BE21" s="75">
        <v>0.1188818678</v>
      </c>
      <c r="BF21" s="75">
        <v>0.1119738674</v>
      </c>
      <c r="BG21" s="75">
        <v>0.12552211629999999</v>
      </c>
      <c r="BH21" s="75">
        <v>0.15594713660000001</v>
      </c>
      <c r="BI21" s="75">
        <v>0.14787077830000001</v>
      </c>
      <c r="BJ21" s="75">
        <v>0.1644640235</v>
      </c>
      <c r="BK21" s="75">
        <v>0.12992903650000001</v>
      </c>
      <c r="BL21" s="75">
        <v>0.1245519058</v>
      </c>
      <c r="BM21" s="75">
        <v>0.1354890628</v>
      </c>
      <c r="BN21" s="75">
        <v>0.1243369735</v>
      </c>
      <c r="BO21" s="75">
        <v>0.1163026521</v>
      </c>
      <c r="BP21" s="75">
        <v>0.13291731670000001</v>
      </c>
    </row>
    <row r="22" spans="1:68" s="75" customFormat="1" ht="12.75" customHeight="1" x14ac:dyDescent="0.3">
      <c r="A22" s="73"/>
      <c r="B22" s="73"/>
      <c r="C22" s="73"/>
      <c r="D22" s="73" t="s">
        <v>169</v>
      </c>
      <c r="E22" s="73"/>
      <c r="F22" s="73"/>
      <c r="G22" s="73"/>
      <c r="H22" s="74" t="str">
        <f>CONCATENATE(FIXED(R22, 1), " (", FIXED(S22, 1), " - ", FIXED(T22,1),")")</f>
        <v>40.7 (40.4 - 41.0)</v>
      </c>
      <c r="I22" s="74" t="str">
        <f>CONCATENATE(FIXED(U22, 1), " (", FIXED(V22, 1), " - ", FIXED(W22,1),")")</f>
        <v>39.0 (38.5 - 39.7)</v>
      </c>
      <c r="J22" s="74" t="str">
        <f>CONCATENATE(FIXED(X22, 1), " (", FIXED(Y22, 1), " - ", FIXED(Z22,1),")")</f>
        <v>38.7 (38.0 - 39.4)</v>
      </c>
      <c r="K22" s="74" t="str">
        <f>CONCATENATE(FIXED(AA22, 1), " (", FIXED(AB22, 1), " - ", FIXED(AC22,1),")")</f>
        <v>37.8 (37.2 - 38.4)</v>
      </c>
      <c r="L22" s="74" t="str">
        <f>CONCATENATE(FIXED(AD22, 1), " (", FIXED(AE22, 1), " - ", FIXED(AF22,1),")")</f>
        <v>44.5 (43.6 - 45.6)</v>
      </c>
      <c r="M22" s="74" t="str">
        <f>CONCATENATE(FIXED(AG22, 1), " (", FIXED(AH22, 1), " - ", FIXED(AI22,1),")")</f>
        <v>43.3 (42.2 - 44.4)</v>
      </c>
      <c r="N22" s="74" t="str">
        <f>CONCATENATE(FIXED(AJ22, 1), " (", FIXED(AK22, 1), " - ", FIXED(AL22,1),")")</f>
        <v>46.1 (45.3 - 46.9)</v>
      </c>
      <c r="O22" s="74" t="str">
        <f>CONCATENATE(FIXED(AM22, 1), " (", FIXED(AN22, 1), " - ", FIXED(AO22,1),")")</f>
        <v>44.3 (43.2 - 45.4)</v>
      </c>
      <c r="P22" s="74"/>
      <c r="R22" s="76">
        <f>+AS17*100</f>
        <v>40.688758440000001</v>
      </c>
      <c r="S22" s="76">
        <f t="shared" ref="S22:AO22" si="11">+AT17*100</f>
        <v>40.40002295</v>
      </c>
      <c r="T22" s="76">
        <f t="shared" si="11"/>
        <v>40.972235499999996</v>
      </c>
      <c r="U22" s="76">
        <f t="shared" si="11"/>
        <v>39.01367947</v>
      </c>
      <c r="V22" s="76">
        <f t="shared" si="11"/>
        <v>38.459894300000002</v>
      </c>
      <c r="W22" s="76">
        <f t="shared" si="11"/>
        <v>39.67627856</v>
      </c>
      <c r="X22" s="76">
        <f t="shared" si="11"/>
        <v>38.655065780000001</v>
      </c>
      <c r="Y22" s="76">
        <f t="shared" si="11"/>
        <v>37.997274490000002</v>
      </c>
      <c r="Z22" s="76">
        <f t="shared" si="11"/>
        <v>39.391477539999997</v>
      </c>
      <c r="AA22" s="76">
        <f t="shared" si="11"/>
        <v>37.776457100000002</v>
      </c>
      <c r="AB22" s="76">
        <f t="shared" si="11"/>
        <v>37.180031409999998</v>
      </c>
      <c r="AC22" s="76">
        <f t="shared" si="11"/>
        <v>38.40896549</v>
      </c>
      <c r="AD22" s="76">
        <f t="shared" si="11"/>
        <v>44.532505090000001</v>
      </c>
      <c r="AE22" s="76">
        <f t="shared" si="11"/>
        <v>43.552532929999998</v>
      </c>
      <c r="AF22" s="76">
        <f t="shared" si="11"/>
        <v>45.560672590000003</v>
      </c>
      <c r="AG22" s="76">
        <f t="shared" si="11"/>
        <v>43.30396476</v>
      </c>
      <c r="AH22" s="76">
        <f t="shared" si="11"/>
        <v>42.246696039999996</v>
      </c>
      <c r="AI22" s="76">
        <f t="shared" si="11"/>
        <v>44.449339209999998</v>
      </c>
      <c r="AJ22" s="76">
        <f t="shared" si="11"/>
        <v>46.097007829999995</v>
      </c>
      <c r="AK22" s="76">
        <f t="shared" si="11"/>
        <v>45.299582999999998</v>
      </c>
      <c r="AL22" s="76">
        <f t="shared" si="11"/>
        <v>46.905406389999996</v>
      </c>
      <c r="AM22" s="76">
        <f t="shared" si="11"/>
        <v>44.258970359999999</v>
      </c>
      <c r="AN22" s="76">
        <f t="shared" si="11"/>
        <v>43.166926680000003</v>
      </c>
      <c r="AO22" s="76">
        <f t="shared" si="11"/>
        <v>45.366614659999996</v>
      </c>
      <c r="AQ22" s="75" t="s">
        <v>551</v>
      </c>
      <c r="AR22" s="75">
        <v>6410</v>
      </c>
      <c r="AS22" s="75">
        <v>4.3310324000000004E-3</v>
      </c>
      <c r="AT22" s="75">
        <v>3.9055778000000002E-3</v>
      </c>
      <c r="AU22" s="75">
        <v>4.7517065999999998E-3</v>
      </c>
      <c r="AV22" s="75">
        <v>2.7592102999999999E-3</v>
      </c>
      <c r="AW22" s="75">
        <v>2.1374164000000002E-3</v>
      </c>
      <c r="AX22" s="75">
        <v>3.4198662999999998E-3</v>
      </c>
      <c r="AY22" s="75">
        <v>3.8261963000000001E-3</v>
      </c>
      <c r="AZ22" s="75">
        <v>2.9613711E-3</v>
      </c>
      <c r="BA22" s="75">
        <v>4.6648146999999996E-3</v>
      </c>
      <c r="BB22" s="75">
        <v>6.6222353999999999E-3</v>
      </c>
      <c r="BC22" s="75">
        <v>5.6883304000000003E-3</v>
      </c>
      <c r="BD22" s="75">
        <v>7.6834911000000002E-3</v>
      </c>
      <c r="BE22" s="75">
        <v>3.6414265999999999E-3</v>
      </c>
      <c r="BF22" s="75">
        <v>2.4633179999999999E-3</v>
      </c>
      <c r="BG22" s="75">
        <v>4.8195351999999999E-3</v>
      </c>
      <c r="BH22" s="75">
        <v>3.2305432999999999E-3</v>
      </c>
      <c r="BI22" s="75">
        <v>1.9089574000000001E-3</v>
      </c>
      <c r="BJ22" s="75">
        <v>4.6255506999999998E-3</v>
      </c>
      <c r="BK22" s="75">
        <v>5.4868681000000002E-3</v>
      </c>
      <c r="BL22" s="75">
        <v>4.3163361999999997E-3</v>
      </c>
      <c r="BM22" s="75">
        <v>6.7305582000000003E-3</v>
      </c>
      <c r="BN22" s="75">
        <v>3.4321373000000001E-3</v>
      </c>
      <c r="BO22" s="75">
        <v>2.0280811000000002E-3</v>
      </c>
      <c r="BP22" s="75">
        <v>4.8361934000000001E-3</v>
      </c>
    </row>
    <row r="23" spans="1:68" s="75" customFormat="1" ht="12.75" customHeight="1" x14ac:dyDescent="0.3">
      <c r="A23" s="73"/>
      <c r="B23" s="73"/>
      <c r="C23" s="73"/>
      <c r="D23" s="73" t="s">
        <v>170</v>
      </c>
      <c r="E23" s="73"/>
      <c r="F23" s="73"/>
      <c r="G23" s="73"/>
      <c r="H23" s="74" t="str">
        <f>CONCATENATE(FIXED(R23, 1), " (", FIXED(S23, 1), " - ", FIXED(T23,1),")")</f>
        <v>4.5 (4.4 - 4.6)</v>
      </c>
      <c r="I23" s="74" t="str">
        <f>CONCATENATE(FIXED(U23, 1), " (", FIXED(V23, 1), " - ", FIXED(W23,1),")")</f>
        <v>4.6 (4.4 - 4.9)</v>
      </c>
      <c r="J23" s="74" t="str">
        <f>CONCATENATE(FIXED(X23, 1), " (", FIXED(Y23, 1), " - ", FIXED(Z23,1),")")</f>
        <v>4.4 (4.1 - 4.7)</v>
      </c>
      <c r="K23" s="74" t="str">
        <f>CONCATENATE(FIXED(AA23, 1), " (", FIXED(AB23, 1), " - ", FIXED(AC23,1),")")</f>
        <v>3.7 (3.4 - 3.9)</v>
      </c>
      <c r="L23" s="74" t="str">
        <f>CONCATENATE(FIXED(AD23, 1), " (", FIXED(AE23, 1), " - ", FIXED(AF23,1),")")</f>
        <v>4.7 (4.3 - 5.1)</v>
      </c>
      <c r="M23" s="74" t="str">
        <f>CONCATENATE(FIXED(AG23, 1), " (", FIXED(AH23, 1), " - ", FIXED(AI23,1),")")</f>
        <v>3.1 (2.7 - 3.5)</v>
      </c>
      <c r="N23" s="74" t="str">
        <f>CONCATENATE(FIXED(AJ23, 1), " (", FIXED(AK23, 1), " - ", FIXED(AL23,1),")")</f>
        <v>6.4 (6.0 - 6.9)</v>
      </c>
      <c r="O23" s="74" t="str">
        <f>CONCATENATE(FIXED(AM23, 1), " (", FIXED(AN23, 1), " - ", FIXED(AO23,1),")")</f>
        <v>4.8 (4.3 - 5.3)</v>
      </c>
      <c r="P23" s="74"/>
      <c r="R23" s="76">
        <f>+AS18*100</f>
        <v>4.5174675400000002</v>
      </c>
      <c r="S23" s="76">
        <f t="shared" ref="S23:AO23" si="12">+AT18*100</f>
        <v>4.3860068500000002</v>
      </c>
      <c r="T23" s="76">
        <f t="shared" si="12"/>
        <v>4.6446258900000004</v>
      </c>
      <c r="U23" s="76">
        <f t="shared" si="12"/>
        <v>4.6284781600000002</v>
      </c>
      <c r="V23" s="76">
        <f t="shared" si="12"/>
        <v>4.3797606099999999</v>
      </c>
      <c r="W23" s="76">
        <f t="shared" si="12"/>
        <v>4.9005129800000002</v>
      </c>
      <c r="X23" s="76">
        <f t="shared" si="12"/>
        <v>4.3608155599999998</v>
      </c>
      <c r="Y23" s="76">
        <f t="shared" si="12"/>
        <v>4.0751611700000003</v>
      </c>
      <c r="Z23" s="76">
        <f t="shared" si="12"/>
        <v>4.6595733499999996</v>
      </c>
      <c r="AA23" s="76">
        <f t="shared" si="12"/>
        <v>3.6549645499999999</v>
      </c>
      <c r="AB23" s="76">
        <f t="shared" si="12"/>
        <v>3.4108757500000002</v>
      </c>
      <c r="AC23" s="76">
        <f t="shared" si="12"/>
        <v>3.9011758700000003</v>
      </c>
      <c r="AD23" s="76">
        <f t="shared" si="12"/>
        <v>4.7445646400000001</v>
      </c>
      <c r="AE23" s="76">
        <f t="shared" si="12"/>
        <v>4.3161615100000006</v>
      </c>
      <c r="AF23" s="76">
        <f t="shared" si="12"/>
        <v>5.1461925700000002</v>
      </c>
      <c r="AG23" s="76">
        <f t="shared" si="12"/>
        <v>3.0983847299999998</v>
      </c>
      <c r="AH23" s="76">
        <f t="shared" si="12"/>
        <v>2.7239353899999998</v>
      </c>
      <c r="AI23" s="76">
        <f t="shared" si="12"/>
        <v>3.4801762100000002</v>
      </c>
      <c r="AJ23" s="76">
        <f t="shared" si="12"/>
        <v>6.4232935800000002</v>
      </c>
      <c r="AK23" s="76">
        <f t="shared" si="12"/>
        <v>6.04652864</v>
      </c>
      <c r="AL23" s="76">
        <f t="shared" si="12"/>
        <v>6.8585851200000008</v>
      </c>
      <c r="AM23" s="76">
        <f t="shared" si="12"/>
        <v>4.8205928199999999</v>
      </c>
      <c r="AN23" s="76">
        <f t="shared" si="12"/>
        <v>4.3369734799999993</v>
      </c>
      <c r="AO23" s="76">
        <f t="shared" si="12"/>
        <v>5.3354134200000001</v>
      </c>
      <c r="AQ23" s="75" t="s">
        <v>559</v>
      </c>
      <c r="AR23" s="75">
        <v>6410</v>
      </c>
      <c r="AS23" s="75">
        <v>0.67519169359999998</v>
      </c>
      <c r="AT23" s="75">
        <v>0.67207009959999997</v>
      </c>
      <c r="AU23" s="75">
        <v>0.67822246019999999</v>
      </c>
      <c r="AV23" s="75">
        <v>0.64456707599999996</v>
      </c>
      <c r="AW23" s="75">
        <v>0.6384851547</v>
      </c>
      <c r="AX23" s="75">
        <v>0.65039639360000001</v>
      </c>
      <c r="AY23" s="75">
        <v>0.57670737459999999</v>
      </c>
      <c r="AZ23" s="75">
        <v>0.56971015250000001</v>
      </c>
      <c r="BA23" s="75">
        <v>0.58359976940000002</v>
      </c>
      <c r="BB23" s="75">
        <v>0.72674788810000002</v>
      </c>
      <c r="BC23" s="75">
        <v>0.7207836312</v>
      </c>
      <c r="BD23" s="75">
        <v>0.73207539160000001</v>
      </c>
      <c r="BE23" s="75">
        <v>0.74317232519999998</v>
      </c>
      <c r="BF23" s="75">
        <v>0.73428296029999995</v>
      </c>
      <c r="BG23" s="75">
        <v>0.75168683729999997</v>
      </c>
      <c r="BH23" s="75">
        <v>0.67900146839999997</v>
      </c>
      <c r="BI23" s="75">
        <v>0.66813509540000005</v>
      </c>
      <c r="BJ23" s="75">
        <v>0.69030837</v>
      </c>
      <c r="BK23" s="75">
        <v>0.69822225469999999</v>
      </c>
      <c r="BL23" s="75">
        <v>0.69054063939999999</v>
      </c>
      <c r="BM23" s="75">
        <v>0.70579413270000002</v>
      </c>
      <c r="BN23" s="75">
        <v>0.74960998440000004</v>
      </c>
      <c r="BO23" s="75">
        <v>0.73861154449999999</v>
      </c>
      <c r="BP23" s="75">
        <v>0.76014040559999996</v>
      </c>
    </row>
    <row r="24" spans="1:68" s="75" customFormat="1" ht="12.75" customHeight="1" x14ac:dyDescent="0.3">
      <c r="A24" s="73"/>
      <c r="B24" s="73"/>
      <c r="C24" s="73"/>
      <c r="D24" s="73" t="s">
        <v>87</v>
      </c>
      <c r="E24" s="73"/>
      <c r="F24" s="73"/>
      <c r="G24" s="73"/>
      <c r="H24" s="74" t="str">
        <f>CONCATENATE(FIXED(R24, 1), " (", FIXED(S24, 1), " - ", FIXED(T24,1),")")</f>
        <v>8.0 (7.8 - 8.1)</v>
      </c>
      <c r="I24" s="74" t="str">
        <f>CONCATENATE(FIXED(U24, 1), " (", FIXED(V24, 1), " - ", FIXED(W24,1),")")</f>
        <v>5.6 (5.4 - 5.9)</v>
      </c>
      <c r="J24" s="74" t="str">
        <f>CONCATENATE(FIXED(X24, 1), " (", FIXED(Y24, 1), " - ", FIXED(Z24,1),")")</f>
        <v>7.9 (7.5 - 8.3)</v>
      </c>
      <c r="K24" s="74" t="str">
        <f>CONCATENATE(FIXED(AA24, 1), " (", FIXED(AB24, 1), " - ", FIXED(AC24,1),")")</f>
        <v>8.9 (8.5 - 9.3)</v>
      </c>
      <c r="L24" s="74" t="str">
        <f>CONCATENATE(FIXED(AD24, 1), " (", FIXED(AE24, 1), " - ", FIXED(AF24,1),")")</f>
        <v>7.9 (7.4 - 8.5)</v>
      </c>
      <c r="M24" s="74" t="str">
        <f>CONCATENATE(FIXED(AG24, 1), " (", FIXED(AH24, 1), " - ", FIXED(AI24,1),")")</f>
        <v>13.6 (12.8 - 14.4)</v>
      </c>
      <c r="N24" s="74" t="str">
        <f>CONCATENATE(FIXED(AJ24, 1), " (", FIXED(AK24, 1), " - ", FIXED(AL24,1),")")</f>
        <v>7.6 (7.1 - 8.0)</v>
      </c>
      <c r="O24" s="74" t="str">
        <f>CONCATENATE(FIXED(AM24, 1), " (", FIXED(AN24, 1), " - ", FIXED(AO24,1),")")</f>
        <v>9.8 (9.0 - 10.5)</v>
      </c>
      <c r="P24" s="74"/>
      <c r="R24" s="76">
        <f>+AS19*100</f>
        <v>7.9975906800000001</v>
      </c>
      <c r="S24" s="76">
        <f t="shared" ref="S24:AO24" si="13">+AT19*100</f>
        <v>7.8407939300000002</v>
      </c>
      <c r="T24" s="76">
        <f t="shared" si="13"/>
        <v>8.1419584300000007</v>
      </c>
      <c r="U24" s="76">
        <f t="shared" si="13"/>
        <v>5.6233483600000005</v>
      </c>
      <c r="V24" s="76">
        <f t="shared" si="13"/>
        <v>5.3513135400000005</v>
      </c>
      <c r="W24" s="76">
        <f t="shared" si="13"/>
        <v>5.8876107599999994</v>
      </c>
      <c r="X24" s="76">
        <f t="shared" si="13"/>
        <v>7.8777713700000005</v>
      </c>
      <c r="Y24" s="76">
        <f t="shared" si="13"/>
        <v>7.5003930999999993</v>
      </c>
      <c r="Z24" s="76">
        <f t="shared" si="13"/>
        <v>8.2734944199999987</v>
      </c>
      <c r="AA24" s="76">
        <f t="shared" si="13"/>
        <v>8.8975676000000004</v>
      </c>
      <c r="AB24" s="76">
        <f t="shared" si="13"/>
        <v>8.5473532300000006</v>
      </c>
      <c r="AC24" s="76">
        <f t="shared" si="13"/>
        <v>9.2668845799999993</v>
      </c>
      <c r="AD24" s="76">
        <f t="shared" si="13"/>
        <v>7.88261754</v>
      </c>
      <c r="AE24" s="76">
        <f t="shared" si="13"/>
        <v>7.3524686699999995</v>
      </c>
      <c r="AF24" s="76">
        <f t="shared" si="13"/>
        <v>8.45025169</v>
      </c>
      <c r="AG24" s="76">
        <f t="shared" si="13"/>
        <v>13.568281939999999</v>
      </c>
      <c r="AH24" s="76">
        <f t="shared" si="13"/>
        <v>12.760646110000001</v>
      </c>
      <c r="AI24" s="76">
        <f t="shared" si="13"/>
        <v>14.368575619999998</v>
      </c>
      <c r="AJ24" s="76">
        <f t="shared" si="13"/>
        <v>7.5572463199999991</v>
      </c>
      <c r="AK24" s="76">
        <f t="shared" si="13"/>
        <v>7.1036652300000007</v>
      </c>
      <c r="AL24" s="76">
        <f t="shared" si="13"/>
        <v>7.9669324700000006</v>
      </c>
      <c r="AM24" s="76">
        <f t="shared" si="13"/>
        <v>9.7659906400000001</v>
      </c>
      <c r="AN24" s="76">
        <f t="shared" si="13"/>
        <v>9.0093603699999996</v>
      </c>
      <c r="AO24" s="76">
        <f t="shared" si="13"/>
        <v>10.49921997</v>
      </c>
      <c r="AQ24" s="75" t="s">
        <v>560</v>
      </c>
      <c r="AR24" s="75">
        <v>6410</v>
      </c>
      <c r="AS24" s="75">
        <v>2.0354896099999999E-2</v>
      </c>
      <c r="AT24" s="75">
        <v>1.9484865300000001E-2</v>
      </c>
      <c r="AU24" s="75">
        <v>2.12249269E-2</v>
      </c>
      <c r="AV24" s="75">
        <v>9.2880459999999995E-3</v>
      </c>
      <c r="AW24" s="75">
        <v>8.1221825000000001E-3</v>
      </c>
      <c r="AX24" s="75">
        <v>1.04150474E-2</v>
      </c>
      <c r="AY24" s="75">
        <v>6.8661879999999996E-3</v>
      </c>
      <c r="AZ24" s="75">
        <v>5.7130877000000002E-3</v>
      </c>
      <c r="BA24" s="75">
        <v>7.9668745999999999E-3</v>
      </c>
      <c r="BB24" s="75">
        <v>3.3493229200000002E-2</v>
      </c>
      <c r="BC24" s="75">
        <v>3.1222142000000001E-2</v>
      </c>
      <c r="BD24" s="75">
        <v>3.5934117199999997E-2</v>
      </c>
      <c r="BE24" s="75">
        <v>5.1301274500000001E-2</v>
      </c>
      <c r="BF24" s="75">
        <v>4.6481739299999998E-2</v>
      </c>
      <c r="BG24" s="75">
        <v>5.5799507300000002E-2</v>
      </c>
      <c r="BH24" s="75">
        <v>1.0866373E-2</v>
      </c>
      <c r="BI24" s="75">
        <v>8.5168868999999994E-3</v>
      </c>
      <c r="BJ24" s="75">
        <v>1.3362701899999999E-2</v>
      </c>
      <c r="BK24" s="75">
        <v>2.02648328E-2</v>
      </c>
      <c r="BL24" s="75">
        <v>1.8070085600000001E-2</v>
      </c>
      <c r="BM24" s="75">
        <v>2.2715633900000001E-2</v>
      </c>
      <c r="BN24" s="75">
        <v>2.1840873600000001E-2</v>
      </c>
      <c r="BO24" s="75">
        <v>1.85647426E-2</v>
      </c>
      <c r="BP24" s="75">
        <v>2.52730109E-2</v>
      </c>
    </row>
    <row r="25" spans="1:68" s="75" customFormat="1" ht="12.75" customHeight="1" x14ac:dyDescent="0.3">
      <c r="A25" s="73"/>
      <c r="B25" s="73"/>
      <c r="C25" s="73" t="s">
        <v>157</v>
      </c>
      <c r="D25" s="73"/>
      <c r="E25" s="73"/>
      <c r="F25" s="73"/>
      <c r="G25" s="73"/>
      <c r="H25" s="74"/>
      <c r="I25" s="74"/>
      <c r="J25" s="74"/>
      <c r="K25" s="74"/>
      <c r="L25" s="74"/>
      <c r="M25" s="74"/>
      <c r="N25" s="74"/>
      <c r="O25" s="74"/>
      <c r="P25" s="74"/>
      <c r="AQ25" s="75" t="s">
        <v>561</v>
      </c>
      <c r="AR25" s="75">
        <v>6410</v>
      </c>
      <c r="AS25" s="75">
        <v>3.10725281E-2</v>
      </c>
      <c r="AT25" s="75">
        <v>3.00112817E-2</v>
      </c>
      <c r="AU25" s="75">
        <v>3.2210260599999999E-2</v>
      </c>
      <c r="AV25" s="75">
        <v>2.0596922100000001E-2</v>
      </c>
      <c r="AW25" s="75">
        <v>1.8867557900000002E-2</v>
      </c>
      <c r="AX25" s="75">
        <v>2.2462303699999998E-2</v>
      </c>
      <c r="AY25" s="75">
        <v>8.0192882000000004E-3</v>
      </c>
      <c r="AZ25" s="75">
        <v>6.7089469999999998E-3</v>
      </c>
      <c r="BA25" s="75">
        <v>9.3820430999999992E-3</v>
      </c>
      <c r="BB25" s="75">
        <v>4.89875621E-2</v>
      </c>
      <c r="BC25" s="75">
        <v>4.62495224E-2</v>
      </c>
      <c r="BD25" s="75">
        <v>5.1555800800000003E-2</v>
      </c>
      <c r="BE25" s="75">
        <v>4.1448002599999999E-2</v>
      </c>
      <c r="BF25" s="75">
        <v>3.7806576000000001E-2</v>
      </c>
      <c r="BG25" s="75">
        <v>4.54642819E-2</v>
      </c>
      <c r="BH25" s="75">
        <v>2.8928046999999998E-2</v>
      </c>
      <c r="BI25" s="75">
        <v>2.49632893E-2</v>
      </c>
      <c r="BJ25" s="75">
        <v>3.3039647599999999E-2</v>
      </c>
      <c r="BK25" s="75">
        <v>4.5723900800000002E-2</v>
      </c>
      <c r="BL25" s="75">
        <v>4.2431779900000001E-2</v>
      </c>
      <c r="BM25" s="75">
        <v>4.9162338100000001E-2</v>
      </c>
      <c r="BN25" s="75">
        <v>3.1825273000000001E-2</v>
      </c>
      <c r="BO25" s="75">
        <v>2.77691108E-2</v>
      </c>
      <c r="BP25" s="75">
        <v>3.6193447699999999E-2</v>
      </c>
    </row>
    <row r="26" spans="1:68" s="75" customFormat="1" ht="12.75" customHeight="1" x14ac:dyDescent="0.3">
      <c r="A26" s="73"/>
      <c r="B26" s="73"/>
      <c r="C26" s="73"/>
      <c r="D26" s="73" t="s">
        <v>158</v>
      </c>
      <c r="E26" s="73"/>
      <c r="F26" s="73"/>
      <c r="G26" s="73"/>
      <c r="H26" s="74" t="str">
        <f>CONCATENATE(FIXED(R26, 1), " (", FIXED(S26, 1), " - ", FIXED(T26,1),")")</f>
        <v>16.2 (16.0 - 16.4)</v>
      </c>
      <c r="I26" s="74" t="str">
        <f>CONCATENATE(FIXED(U26, 1), " (", FIXED(V26, 1), " - ", FIXED(W26,1),")")</f>
        <v>13.0 (12.6 - 13.4)</v>
      </c>
      <c r="J26" s="74" t="str">
        <f>CONCATENATE(FIXED(X26, 1), " (", FIXED(Y26, 1), " - ", FIXED(Z26,1),")")</f>
        <v>25.7 (25.1 - 26.3)</v>
      </c>
      <c r="K26" s="74" t="str">
        <f>CONCATENATE(FIXED(AA26, 1), " (", FIXED(AB26, 1), " - ", FIXED(AC26,1),")")</f>
        <v>14.0 (13.5 - 14.4)</v>
      </c>
      <c r="L26" s="74" t="str">
        <f>CONCATENATE(FIXED(AD26, 1), " (", FIXED(AE26, 1), " - ", FIXED(AF26,1),")")</f>
        <v>13.4 (12.7 - 14.1)</v>
      </c>
      <c r="M26" s="74" t="str">
        <f>CONCATENATE(FIXED(AG26, 1), " (", FIXED(AH26, 1), " - ", FIXED(AI26,1),")")</f>
        <v>16.2 (15.3 - 17.0)</v>
      </c>
      <c r="N26" s="74" t="str">
        <f>CONCATENATE(FIXED(AJ26, 1), " (", FIXED(AK26, 1), " - ", FIXED(AL26,1),")")</f>
        <v>16.6 (16.0 - 17.3)</v>
      </c>
      <c r="O26" s="74" t="str">
        <f>CONCATENATE(FIXED(AM26, 1), " (", FIXED(AN26, 1), " - ", FIXED(AO26,1),")")</f>
        <v>12.3 (11.5 - 13.1)</v>
      </c>
      <c r="P26" s="74"/>
      <c r="R26" s="76">
        <f>+AS20*100</f>
        <v>16.2131671</v>
      </c>
      <c r="S26" s="76">
        <f t="shared" ref="S26:AO26" si="14">+AT20*100</f>
        <v>15.985142550000001</v>
      </c>
      <c r="T26" s="76">
        <f t="shared" si="14"/>
        <v>16.439757539999999</v>
      </c>
      <c r="U26" s="76">
        <f t="shared" si="14"/>
        <v>13.011036840000001</v>
      </c>
      <c r="V26" s="76">
        <f t="shared" si="14"/>
        <v>12.599098400000001</v>
      </c>
      <c r="W26" s="76">
        <f t="shared" si="14"/>
        <v>13.444349450000001</v>
      </c>
      <c r="X26" s="76">
        <f t="shared" si="14"/>
        <v>25.682687770000001</v>
      </c>
      <c r="Y26" s="76">
        <f t="shared" si="14"/>
        <v>25.066827400000001</v>
      </c>
      <c r="Z26" s="76">
        <f t="shared" si="14"/>
        <v>26.261858589999999</v>
      </c>
      <c r="AA26" s="76">
        <f t="shared" si="14"/>
        <v>13.983104809999999</v>
      </c>
      <c r="AB26" s="76">
        <f t="shared" si="14"/>
        <v>13.52464236</v>
      </c>
      <c r="AC26" s="76">
        <f t="shared" si="14"/>
        <v>14.43944475</v>
      </c>
      <c r="AD26" s="76">
        <f t="shared" si="14"/>
        <v>13.43043804</v>
      </c>
      <c r="AE26" s="76">
        <f t="shared" si="14"/>
        <v>12.72892792</v>
      </c>
      <c r="AF26" s="76">
        <f t="shared" si="14"/>
        <v>14.148013279999999</v>
      </c>
      <c r="AG26" s="76">
        <f t="shared" si="14"/>
        <v>16.182085170000001</v>
      </c>
      <c r="AH26" s="76">
        <f t="shared" si="14"/>
        <v>15.301027899999999</v>
      </c>
      <c r="AI26" s="76">
        <f t="shared" si="14"/>
        <v>17.004405289999998</v>
      </c>
      <c r="AJ26" s="76">
        <f t="shared" si="14"/>
        <v>16.636184070000002</v>
      </c>
      <c r="AK26" s="76">
        <f t="shared" si="14"/>
        <v>16.007023189999998</v>
      </c>
      <c r="AL26" s="76">
        <f t="shared" si="14"/>
        <v>17.287292409999999</v>
      </c>
      <c r="AM26" s="76">
        <f t="shared" si="14"/>
        <v>12.262090479999999</v>
      </c>
      <c r="AN26" s="76">
        <f t="shared" si="14"/>
        <v>11.466458660000001</v>
      </c>
      <c r="AO26" s="76">
        <f t="shared" si="14"/>
        <v>13.057722310000001</v>
      </c>
      <c r="AQ26" s="75" t="s">
        <v>562</v>
      </c>
      <c r="AR26" s="75">
        <v>6410</v>
      </c>
      <c r="AS26" s="75">
        <v>1.893034E-3</v>
      </c>
      <c r="AT26" s="75">
        <v>1.6348929999999999E-3</v>
      </c>
      <c r="AU26" s="75">
        <v>2.151175E-3</v>
      </c>
      <c r="AV26" s="75">
        <v>2.7203479999999999E-4</v>
      </c>
      <c r="AW26" s="75">
        <v>7.7724200000000004E-5</v>
      </c>
      <c r="AX26" s="75">
        <v>5.0520749999999998E-4</v>
      </c>
      <c r="AY26" s="75">
        <v>6.8137739999999997E-4</v>
      </c>
      <c r="AZ26" s="75">
        <v>3.1448190000000001E-4</v>
      </c>
      <c r="BA26" s="75">
        <v>1.1006866E-3</v>
      </c>
      <c r="BB26" s="75">
        <v>4.6695249999999998E-4</v>
      </c>
      <c r="BC26" s="75">
        <v>2.122511E-4</v>
      </c>
      <c r="BD26" s="75">
        <v>8.0655430000000001E-4</v>
      </c>
      <c r="BE26" s="75">
        <v>1.47799079E-2</v>
      </c>
      <c r="BF26" s="75">
        <v>1.2530791499999999E-2</v>
      </c>
      <c r="BG26" s="75">
        <v>1.7457427399999999E-2</v>
      </c>
      <c r="BH26" s="75">
        <v>2.9368580000000002E-4</v>
      </c>
      <c r="BI26" s="75">
        <v>0</v>
      </c>
      <c r="BJ26" s="75">
        <v>7.3421439999999999E-4</v>
      </c>
      <c r="BK26" s="75">
        <v>2.1947469999999999E-4</v>
      </c>
      <c r="BL26" s="75">
        <v>0</v>
      </c>
      <c r="BM26" s="75">
        <v>5.1210769999999995E-4</v>
      </c>
      <c r="BN26" s="75">
        <v>3.7441497999999998E-3</v>
      </c>
      <c r="BO26" s="75">
        <v>2.3400935999999999E-3</v>
      </c>
      <c r="BP26" s="75">
        <v>5.4602184000000003E-3</v>
      </c>
    </row>
    <row r="27" spans="1:68" s="75" customFormat="1" ht="12.75" customHeight="1" x14ac:dyDescent="0.3">
      <c r="A27" s="73"/>
      <c r="B27" s="73"/>
      <c r="C27" s="73"/>
      <c r="D27" s="73" t="s">
        <v>159</v>
      </c>
      <c r="E27" s="73"/>
      <c r="F27" s="73"/>
      <c r="G27" s="73"/>
      <c r="H27" s="74" t="str">
        <f>CONCATENATE(FIXED(R27, 1), " (", FIXED(S27, 1), " - ", FIXED(T27,1),")")</f>
        <v>15.8 (15.6 - 16.0)</v>
      </c>
      <c r="I27" s="74" t="str">
        <f>CONCATENATE(FIXED(U27, 1), " (", FIXED(V27, 1), " - ", FIXED(W27,1),")")</f>
        <v>22.3 (21.7 - 22.8)</v>
      </c>
      <c r="J27" s="74" t="str">
        <f>CONCATENATE(FIXED(X27, 1), " (", FIXED(Y27, 1), " - ", FIXED(Z27,1),")")</f>
        <v>16.3 (15.7 - 16.8)</v>
      </c>
      <c r="K27" s="74" t="str">
        <f>CONCATENATE(FIXED(AA27, 1), " (", FIXED(AB27, 1), " - ", FIXED(AC27,1),")")</f>
        <v>12.7 (12.2 - 13.1)</v>
      </c>
      <c r="L27" s="74" t="str">
        <f>CONCATENATE(FIXED(AD27, 1), " (", FIXED(AE27, 1), " - ", FIXED(AF27,1),")")</f>
        <v>11.9 (11.2 - 12.6)</v>
      </c>
      <c r="M27" s="74" t="str">
        <f>CONCATENATE(FIXED(AG27, 1), " (", FIXED(AH27, 1), " - ", FIXED(AI27,1),")")</f>
        <v>15.6 (14.8 - 16.4)</v>
      </c>
      <c r="N27" s="74" t="str">
        <f>CONCATENATE(FIXED(AJ27, 1), " (", FIXED(AK27, 1), " - ", FIXED(AL27,1),")")</f>
        <v>13.0 (12.5 - 13.5)</v>
      </c>
      <c r="O27" s="74" t="str">
        <f>CONCATENATE(FIXED(AM27, 1), " (", FIXED(AN27, 1), " - ", FIXED(AO27,1),")")</f>
        <v>12.4 (11.6 - 13.3)</v>
      </c>
      <c r="P27" s="74"/>
      <c r="R27" s="76">
        <f>+AS21*100</f>
        <v>15.8345603</v>
      </c>
      <c r="S27" s="76">
        <f t="shared" ref="S27:AO27" si="15">+AT21*100</f>
        <v>15.622789070000001</v>
      </c>
      <c r="T27" s="76">
        <f t="shared" si="15"/>
        <v>16.042985260000002</v>
      </c>
      <c r="U27" s="76">
        <f t="shared" si="15"/>
        <v>22.25633453</v>
      </c>
      <c r="V27" s="76">
        <f t="shared" si="15"/>
        <v>21.74529768</v>
      </c>
      <c r="W27" s="76">
        <f t="shared" si="15"/>
        <v>22.78291621</v>
      </c>
      <c r="X27" s="76">
        <f t="shared" si="15"/>
        <v>16.263955129999999</v>
      </c>
      <c r="Y27" s="76">
        <f t="shared" si="15"/>
        <v>15.7319566</v>
      </c>
      <c r="Z27" s="76">
        <f t="shared" si="15"/>
        <v>16.795953669999999</v>
      </c>
      <c r="AA27" s="76">
        <f t="shared" si="15"/>
        <v>12.679882840000001</v>
      </c>
      <c r="AB27" s="76">
        <f t="shared" si="15"/>
        <v>12.24476801</v>
      </c>
      <c r="AC27" s="76">
        <f t="shared" si="15"/>
        <v>13.117120180000001</v>
      </c>
      <c r="AD27" s="76">
        <f t="shared" si="15"/>
        <v>11.88818678</v>
      </c>
      <c r="AE27" s="76">
        <f t="shared" si="15"/>
        <v>11.197386739999999</v>
      </c>
      <c r="AF27" s="76">
        <f t="shared" si="15"/>
        <v>12.552211629999999</v>
      </c>
      <c r="AG27" s="76">
        <f t="shared" si="15"/>
        <v>15.59471366</v>
      </c>
      <c r="AH27" s="76">
        <f t="shared" si="15"/>
        <v>14.787077830000001</v>
      </c>
      <c r="AI27" s="76">
        <f t="shared" si="15"/>
        <v>16.44640235</v>
      </c>
      <c r="AJ27" s="76">
        <f t="shared" si="15"/>
        <v>12.992903650000001</v>
      </c>
      <c r="AK27" s="76">
        <f t="shared" si="15"/>
        <v>12.45519058</v>
      </c>
      <c r="AL27" s="76">
        <f t="shared" si="15"/>
        <v>13.548906280000001</v>
      </c>
      <c r="AM27" s="76">
        <f t="shared" si="15"/>
        <v>12.433697350000001</v>
      </c>
      <c r="AN27" s="76">
        <f t="shared" si="15"/>
        <v>11.630265209999999</v>
      </c>
      <c r="AO27" s="76">
        <f t="shared" si="15"/>
        <v>13.291731670000001</v>
      </c>
      <c r="AQ27" s="75" t="s">
        <v>563</v>
      </c>
      <c r="AR27" s="75">
        <v>6410</v>
      </c>
      <c r="AS27" s="75">
        <v>3.6617779E-3</v>
      </c>
      <c r="AT27" s="75">
        <v>3.3175899E-3</v>
      </c>
      <c r="AU27" s="75">
        <v>4.0298679000000002E-3</v>
      </c>
      <c r="AV27" s="75">
        <v>2.2928648999999998E-3</v>
      </c>
      <c r="AW27" s="75">
        <v>1.6710710000000001E-3</v>
      </c>
      <c r="AX27" s="75">
        <v>2.8369345999999999E-3</v>
      </c>
      <c r="AY27" s="75">
        <v>1.4151685E-3</v>
      </c>
      <c r="AZ27" s="75">
        <v>8.9103200000000004E-4</v>
      </c>
      <c r="BA27" s="75">
        <v>2.0441322999999998E-3</v>
      </c>
      <c r="BB27" s="75">
        <v>5.4336291000000002E-3</v>
      </c>
      <c r="BC27" s="75">
        <v>4.5421743000000001E-3</v>
      </c>
      <c r="BD27" s="75">
        <v>6.4524344999999997E-3</v>
      </c>
      <c r="BE27" s="75">
        <v>4.1769305000000003E-3</v>
      </c>
      <c r="BF27" s="75">
        <v>2.8917210999999999E-3</v>
      </c>
      <c r="BG27" s="75">
        <v>5.4621399000000003E-3</v>
      </c>
      <c r="BH27" s="75">
        <v>2.4963288999999998E-3</v>
      </c>
      <c r="BI27" s="75">
        <v>1.4684288E-3</v>
      </c>
      <c r="BJ27" s="75">
        <v>3.8179148000000002E-3</v>
      </c>
      <c r="BK27" s="75">
        <v>6.4379251999999998E-3</v>
      </c>
      <c r="BL27" s="75">
        <v>5.1210769000000003E-3</v>
      </c>
      <c r="BM27" s="75">
        <v>7.7547735999999997E-3</v>
      </c>
      <c r="BN27" s="75">
        <v>3.9001560000000001E-3</v>
      </c>
      <c r="BO27" s="75">
        <v>2.4960998000000002E-3</v>
      </c>
      <c r="BP27" s="75">
        <v>5.4602184000000003E-3</v>
      </c>
    </row>
    <row r="28" spans="1:68" s="75" customFormat="1" ht="12.75" customHeight="1" x14ac:dyDescent="0.3">
      <c r="A28" s="73"/>
      <c r="B28" s="73"/>
      <c r="C28" s="73"/>
      <c r="D28" s="73" t="s">
        <v>160</v>
      </c>
      <c r="E28" s="73"/>
      <c r="F28" s="73"/>
      <c r="G28" s="73"/>
      <c r="H28" s="74" t="str">
        <f>CONCATENATE(FIXED(R28, 1), " (", FIXED(S28, 1), " - ", FIXED(T28,1),")")</f>
        <v>0.4 (0.4 - 0.5)</v>
      </c>
      <c r="I28" s="74" t="str">
        <f>CONCATENATE(FIXED(U28, 1), " (", FIXED(V28, 1), " - ", FIXED(W28,1),")")</f>
        <v>0.3 (0.2 - 0.3)</v>
      </c>
      <c r="J28" s="74" t="str">
        <f>CONCATENATE(FIXED(X28, 1), " (", FIXED(Y28, 1), " - ", FIXED(Z28,1),")")</f>
        <v>0.4 (0.3 - 0.5)</v>
      </c>
      <c r="K28" s="74" t="str">
        <f>CONCATENATE(FIXED(AA28, 1), " (", FIXED(AB28, 1), " - ", FIXED(AC28,1),")")</f>
        <v>0.7 (0.6 - 0.8)</v>
      </c>
      <c r="L28" s="74" t="str">
        <f>CONCATENATE(FIXED(AD28, 1), " (", FIXED(AE28, 1), " - ", FIXED(AF28,1),")")</f>
        <v>0.4 (0.2 - 0.5)</v>
      </c>
      <c r="M28" s="74" t="str">
        <f>CONCATENATE(FIXED(AG28, 1), " (", FIXED(AH28, 1), " - ", FIXED(AI28,1),")")</f>
        <v>0.3 (0.2 - 0.5)</v>
      </c>
      <c r="N28" s="74" t="str">
        <f>CONCATENATE(FIXED(AJ28, 1), " (", FIXED(AK28, 1), " - ", FIXED(AL28,1),")")</f>
        <v>0.5 (0.4 - 0.7)</v>
      </c>
      <c r="O28" s="74" t="str">
        <f>CONCATENATE(FIXED(AM28, 1), " (", FIXED(AN28, 1), " - ", FIXED(AO28,1),")")</f>
        <v>0.3 (0.2 - 0.5)</v>
      </c>
      <c r="P28" s="74"/>
      <c r="R28" s="76">
        <f>+AS22*100</f>
        <v>0.43310324000000006</v>
      </c>
      <c r="S28" s="76">
        <f t="shared" ref="S28:AO28" si="16">+AT22*100</f>
        <v>0.39055778000000002</v>
      </c>
      <c r="T28" s="76">
        <f t="shared" si="16"/>
        <v>0.47517065999999997</v>
      </c>
      <c r="U28" s="76">
        <f t="shared" si="16"/>
        <v>0.27592103000000001</v>
      </c>
      <c r="V28" s="76">
        <f t="shared" si="16"/>
        <v>0.21374164000000001</v>
      </c>
      <c r="W28" s="76">
        <f t="shared" si="16"/>
        <v>0.34198662999999996</v>
      </c>
      <c r="X28" s="76">
        <f t="shared" si="16"/>
        <v>0.38261962999999999</v>
      </c>
      <c r="Y28" s="76">
        <f t="shared" si="16"/>
        <v>0.29613710999999998</v>
      </c>
      <c r="Z28" s="76">
        <f t="shared" si="16"/>
        <v>0.46648146999999995</v>
      </c>
      <c r="AA28" s="76">
        <f t="shared" si="16"/>
        <v>0.66222353999999994</v>
      </c>
      <c r="AB28" s="76">
        <f t="shared" si="16"/>
        <v>0.56883304000000001</v>
      </c>
      <c r="AC28" s="76">
        <f t="shared" si="16"/>
        <v>0.76834911000000006</v>
      </c>
      <c r="AD28" s="76">
        <f t="shared" si="16"/>
        <v>0.36414266000000001</v>
      </c>
      <c r="AE28" s="76">
        <f t="shared" si="16"/>
        <v>0.24633179999999999</v>
      </c>
      <c r="AF28" s="76">
        <f t="shared" si="16"/>
        <v>0.48195351999999997</v>
      </c>
      <c r="AG28" s="76">
        <f t="shared" si="16"/>
        <v>0.32305433</v>
      </c>
      <c r="AH28" s="76">
        <f t="shared" si="16"/>
        <v>0.19089574000000001</v>
      </c>
      <c r="AI28" s="76">
        <f t="shared" si="16"/>
        <v>0.46255506999999996</v>
      </c>
      <c r="AJ28" s="76">
        <f t="shared" si="16"/>
        <v>0.54868680999999997</v>
      </c>
      <c r="AK28" s="76">
        <f t="shared" si="16"/>
        <v>0.43163361999999994</v>
      </c>
      <c r="AL28" s="76">
        <f t="shared" si="16"/>
        <v>0.67305582000000008</v>
      </c>
      <c r="AM28" s="76">
        <f t="shared" si="16"/>
        <v>0.34321372999999999</v>
      </c>
      <c r="AN28" s="76">
        <f t="shared" si="16"/>
        <v>0.20280811000000001</v>
      </c>
      <c r="AO28" s="76">
        <f t="shared" si="16"/>
        <v>0.48361934000000001</v>
      </c>
      <c r="AQ28" s="75" t="s">
        <v>564</v>
      </c>
      <c r="AR28" s="75">
        <v>6410</v>
      </c>
      <c r="AS28" s="75">
        <v>6.6925444999999997E-3</v>
      </c>
      <c r="AT28" s="75">
        <v>6.1953841000000004E-3</v>
      </c>
      <c r="AU28" s="75">
        <v>7.1849245999999999E-3</v>
      </c>
      <c r="AV28" s="75">
        <v>6.9563189999999999E-3</v>
      </c>
      <c r="AW28" s="75">
        <v>5.9653350000000004E-3</v>
      </c>
      <c r="AX28" s="75">
        <v>8.0055960999999998E-3</v>
      </c>
      <c r="AY28" s="75">
        <v>7.4427381000000004E-3</v>
      </c>
      <c r="AZ28" s="75">
        <v>6.2372241999999996E-3</v>
      </c>
      <c r="BA28" s="75">
        <v>8.7268724999999998E-3</v>
      </c>
      <c r="BB28" s="75">
        <v>9.2965996999999998E-3</v>
      </c>
      <c r="BC28" s="75">
        <v>8.1716687000000007E-3</v>
      </c>
      <c r="BD28" s="75">
        <v>1.04852061E-2</v>
      </c>
      <c r="BE28" s="75">
        <v>2.2491163999999999E-3</v>
      </c>
      <c r="BF28" s="75">
        <v>1.3923102E-3</v>
      </c>
      <c r="BG28" s="75">
        <v>3.3201241999999999E-3</v>
      </c>
      <c r="BH28" s="75">
        <v>5.8737151000000003E-3</v>
      </c>
      <c r="BI28" s="75">
        <v>4.2584435000000004E-3</v>
      </c>
      <c r="BJ28" s="75">
        <v>7.7826724999999998E-3</v>
      </c>
      <c r="BK28" s="75">
        <v>4.0968615E-3</v>
      </c>
      <c r="BL28" s="75">
        <v>3.0726461000000001E-3</v>
      </c>
      <c r="BM28" s="75">
        <v>5.1210769000000003E-3</v>
      </c>
      <c r="BN28" s="75">
        <v>6.7082683000000004E-3</v>
      </c>
      <c r="BO28" s="75">
        <v>4.8361934000000001E-3</v>
      </c>
      <c r="BP28" s="75">
        <v>8.8143526000000003E-3</v>
      </c>
    </row>
    <row r="29" spans="1:68" s="75" customFormat="1" ht="12.75" customHeight="1" x14ac:dyDescent="0.3">
      <c r="A29" s="73"/>
      <c r="B29" s="73"/>
      <c r="C29" s="73"/>
      <c r="D29" s="73" t="s">
        <v>171</v>
      </c>
      <c r="E29" s="73"/>
      <c r="F29" s="73"/>
      <c r="G29" s="73"/>
      <c r="H29" s="74" t="str">
        <f>CONCATENATE(FIXED(R29, 1), " (", FIXED(S29, 1), " - ", FIXED(T29,1),")")</f>
        <v>67.5 (67.2 - 67.8)</v>
      </c>
      <c r="I29" s="74" t="str">
        <f>CONCATENATE(FIXED(U29, 1), " (", FIXED(V29, 1), " - ", FIXED(W29,1),")")</f>
        <v>64.5 (63.8 - 65.0)</v>
      </c>
      <c r="J29" s="74" t="str">
        <f>CONCATENATE(FIXED(X29, 1), " (", FIXED(Y29, 1), " - ", FIXED(Z29,1),")")</f>
        <v>57.7 (57.0 - 58.4)</v>
      </c>
      <c r="K29" s="74" t="str">
        <f>CONCATENATE(FIXED(AA29, 1), " (", FIXED(AB29, 1), " - ", FIXED(AC29,1),")")</f>
        <v>72.7 (72.1 - 73.2)</v>
      </c>
      <c r="L29" s="74" t="str">
        <f>CONCATENATE(FIXED(AD29, 1), " (", FIXED(AE29, 1), " - ", FIXED(AF29,1),")")</f>
        <v>74.3 (73.4 - 75.2)</v>
      </c>
      <c r="M29" s="74" t="str">
        <f>CONCATENATE(FIXED(AG29, 1), " (", FIXED(AH29, 1), " - ", FIXED(AI29,1),")")</f>
        <v>67.9 (66.8 - 69.0)</v>
      </c>
      <c r="N29" s="74" t="str">
        <f>CONCATENATE(FIXED(AJ29, 1), " (", FIXED(AK29, 1), " - ", FIXED(AL29,1),")")</f>
        <v>69.8 (69.1 - 70.6)</v>
      </c>
      <c r="O29" s="74" t="str">
        <f>CONCATENATE(FIXED(AM29, 1), " (", FIXED(AN29, 1), " - ", FIXED(AO29,1),")")</f>
        <v>75.0 (73.9 - 76.0)</v>
      </c>
      <c r="P29" s="74"/>
      <c r="R29" s="76">
        <f>+AS23*100</f>
        <v>67.519169359999992</v>
      </c>
      <c r="S29" s="76">
        <f t="shared" ref="S29:AO29" si="17">+AT23*100</f>
        <v>67.207009959999993</v>
      </c>
      <c r="T29" s="76">
        <f t="shared" si="17"/>
        <v>67.822246019999994</v>
      </c>
      <c r="U29" s="76">
        <f t="shared" si="17"/>
        <v>64.456707600000001</v>
      </c>
      <c r="V29" s="76">
        <f t="shared" si="17"/>
        <v>63.848515470000002</v>
      </c>
      <c r="W29" s="76">
        <f t="shared" si="17"/>
        <v>65.039639359999995</v>
      </c>
      <c r="X29" s="76">
        <f t="shared" si="17"/>
        <v>57.670737459999998</v>
      </c>
      <c r="Y29" s="76">
        <f t="shared" si="17"/>
        <v>56.971015250000001</v>
      </c>
      <c r="Z29" s="76">
        <f t="shared" si="17"/>
        <v>58.359976940000003</v>
      </c>
      <c r="AA29" s="76">
        <f t="shared" si="17"/>
        <v>72.674788809999995</v>
      </c>
      <c r="AB29" s="76">
        <f t="shared" si="17"/>
        <v>72.078363120000006</v>
      </c>
      <c r="AC29" s="76">
        <f t="shared" si="17"/>
        <v>73.207539159999996</v>
      </c>
      <c r="AD29" s="76">
        <f t="shared" si="17"/>
        <v>74.317232520000005</v>
      </c>
      <c r="AE29" s="76">
        <f t="shared" si="17"/>
        <v>73.428296029999998</v>
      </c>
      <c r="AF29" s="76">
        <f t="shared" si="17"/>
        <v>75.168683729999998</v>
      </c>
      <c r="AG29" s="76">
        <f t="shared" si="17"/>
        <v>67.900146839999991</v>
      </c>
      <c r="AH29" s="76">
        <f t="shared" si="17"/>
        <v>66.813509539999998</v>
      </c>
      <c r="AI29" s="76">
        <f t="shared" si="17"/>
        <v>69.030837000000005</v>
      </c>
      <c r="AJ29" s="76">
        <f t="shared" si="17"/>
        <v>69.822225469999992</v>
      </c>
      <c r="AK29" s="76">
        <f t="shared" si="17"/>
        <v>69.054063939999992</v>
      </c>
      <c r="AL29" s="76">
        <f t="shared" si="17"/>
        <v>70.579413270000003</v>
      </c>
      <c r="AM29" s="76">
        <f t="shared" si="17"/>
        <v>74.960998439999997</v>
      </c>
      <c r="AN29" s="76">
        <f t="shared" si="17"/>
        <v>73.861154450000001</v>
      </c>
      <c r="AO29" s="76">
        <f t="shared" si="17"/>
        <v>76.014040559999998</v>
      </c>
      <c r="AQ29" s="75" t="s">
        <v>565</v>
      </c>
      <c r="AR29" s="75">
        <v>6410</v>
      </c>
      <c r="AS29" s="75">
        <v>0.64116488520000003</v>
      </c>
      <c r="AT29" s="75">
        <v>0.63827753030000001</v>
      </c>
      <c r="AU29" s="75">
        <v>0.64415740860000004</v>
      </c>
      <c r="AV29" s="75">
        <v>0.66077257889999996</v>
      </c>
      <c r="AW29" s="75">
        <v>0.65511814079999997</v>
      </c>
      <c r="AX29" s="75">
        <v>0.66667962069999998</v>
      </c>
      <c r="AY29" s="75">
        <v>0.64547408149999996</v>
      </c>
      <c r="AZ29" s="75">
        <v>0.63897478900000004</v>
      </c>
      <c r="BA29" s="75">
        <v>0.65189475340000003</v>
      </c>
      <c r="BB29" s="75">
        <v>0.58848749840000003</v>
      </c>
      <c r="BC29" s="75">
        <v>0.58218363969999998</v>
      </c>
      <c r="BD29" s="75">
        <v>0.59493993290000002</v>
      </c>
      <c r="BE29" s="75">
        <v>0.69390596550000005</v>
      </c>
      <c r="BF29" s="75">
        <v>0.6845346471</v>
      </c>
      <c r="BG29" s="75">
        <v>0.70333083429999999</v>
      </c>
      <c r="BH29" s="75">
        <v>0.64919236420000004</v>
      </c>
      <c r="BI29" s="75">
        <v>0.63700440530000002</v>
      </c>
      <c r="BJ29" s="75">
        <v>0.66020557999999996</v>
      </c>
      <c r="BK29" s="75">
        <v>0.64079303529999998</v>
      </c>
      <c r="BL29" s="75">
        <v>0.63281878700000005</v>
      </c>
      <c r="BM29" s="75">
        <v>0.64924281220000002</v>
      </c>
      <c r="BN29" s="75">
        <v>0.65865834629999997</v>
      </c>
      <c r="BO29" s="75">
        <v>0.64641185649999999</v>
      </c>
      <c r="BP29" s="75">
        <v>0.67051482060000001</v>
      </c>
    </row>
    <row r="30" spans="1:68" s="75" customFormat="1" ht="12.75" customHeight="1" x14ac:dyDescent="0.3">
      <c r="A30" s="73"/>
      <c r="B30" s="73"/>
      <c r="C30" s="73" t="s">
        <v>172</v>
      </c>
      <c r="D30" s="73"/>
      <c r="E30" s="73"/>
      <c r="F30" s="73"/>
      <c r="G30" s="73"/>
      <c r="H30" s="74"/>
      <c r="I30" s="74"/>
      <c r="J30" s="74"/>
      <c r="K30" s="74"/>
      <c r="L30" s="74"/>
      <c r="M30" s="74"/>
      <c r="N30" s="74"/>
      <c r="O30" s="74"/>
      <c r="P30" s="74"/>
      <c r="AQ30" s="75" t="s">
        <v>566</v>
      </c>
      <c r="AR30" s="75">
        <v>6410</v>
      </c>
      <c r="AS30" s="75">
        <v>0.28304682869999997</v>
      </c>
      <c r="AT30" s="75">
        <v>0.28025986190000002</v>
      </c>
      <c r="AU30" s="75">
        <v>0.28584813660000002</v>
      </c>
      <c r="AV30" s="75">
        <v>0.27199595830000001</v>
      </c>
      <c r="AW30" s="75">
        <v>0.26659412399999999</v>
      </c>
      <c r="AX30" s="75">
        <v>0.277203482</v>
      </c>
      <c r="AY30" s="75">
        <v>0.2947743592</v>
      </c>
      <c r="AZ30" s="75">
        <v>0.28806541219999998</v>
      </c>
      <c r="BA30" s="75">
        <v>0.3015357199</v>
      </c>
      <c r="BB30" s="75">
        <v>0.32873455870000001</v>
      </c>
      <c r="BC30" s="75">
        <v>0.32264295110000002</v>
      </c>
      <c r="BD30" s="75">
        <v>0.33465636539999999</v>
      </c>
      <c r="BE30" s="75">
        <v>0.20691871049999999</v>
      </c>
      <c r="BF30" s="75">
        <v>0.19910035340000001</v>
      </c>
      <c r="BG30" s="75">
        <v>0.21527257150000001</v>
      </c>
      <c r="BH30" s="75">
        <v>0.27195301030000002</v>
      </c>
      <c r="BI30" s="75">
        <v>0.26079295149999998</v>
      </c>
      <c r="BJ30" s="75">
        <v>0.28201174740000001</v>
      </c>
      <c r="BK30" s="75">
        <v>0.27185602460000002</v>
      </c>
      <c r="BL30" s="75">
        <v>0.26340624769999998</v>
      </c>
      <c r="BM30" s="75">
        <v>0.27953763990000002</v>
      </c>
      <c r="BN30" s="75">
        <v>0.27113884560000001</v>
      </c>
      <c r="BO30" s="75">
        <v>0.26084243369999999</v>
      </c>
      <c r="BP30" s="75">
        <v>0.2820592824</v>
      </c>
    </row>
    <row r="31" spans="1:68" s="75" customFormat="1" ht="12.75" customHeight="1" x14ac:dyDescent="0.3">
      <c r="A31" s="73"/>
      <c r="B31" s="73"/>
      <c r="C31" s="73"/>
      <c r="D31" s="73" t="s">
        <v>173</v>
      </c>
      <c r="E31" s="73"/>
      <c r="F31" s="73"/>
      <c r="G31" s="73"/>
      <c r="H31" s="74"/>
      <c r="I31" s="74"/>
      <c r="J31" s="74"/>
      <c r="K31" s="74"/>
      <c r="L31" s="74"/>
      <c r="M31" s="74"/>
      <c r="N31" s="74"/>
      <c r="O31" s="74"/>
      <c r="P31" s="74"/>
      <c r="AQ31" s="75" t="s">
        <v>567</v>
      </c>
      <c r="AR31" s="75">
        <v>6410</v>
      </c>
      <c r="AS31" s="75">
        <v>1.8165480000000001E-4</v>
      </c>
      <c r="AT31" s="75">
        <v>9.5607799999999996E-5</v>
      </c>
      <c r="AU31" s="75">
        <v>2.6770180000000002E-4</v>
      </c>
      <c r="AV31" s="75">
        <v>7.7724200000000004E-5</v>
      </c>
      <c r="AW31" s="75">
        <v>0</v>
      </c>
      <c r="AX31" s="75">
        <v>1.9431059999999999E-4</v>
      </c>
      <c r="AY31" s="75">
        <v>1.5724089999999999E-4</v>
      </c>
      <c r="AZ31" s="75">
        <v>0</v>
      </c>
      <c r="BA31" s="75">
        <v>3.6689550000000001E-4</v>
      </c>
      <c r="BB31" s="75">
        <v>2.122511E-4</v>
      </c>
      <c r="BC31" s="75">
        <v>4.2450200000000002E-5</v>
      </c>
      <c r="BD31" s="75">
        <v>4.2450229999999999E-4</v>
      </c>
      <c r="BE31" s="75">
        <v>5.3550389999999998E-4</v>
      </c>
      <c r="BF31" s="75">
        <v>1.071008E-4</v>
      </c>
      <c r="BG31" s="75">
        <v>9.6390699999999996E-4</v>
      </c>
      <c r="BH31" s="75">
        <v>1.4684290000000001E-4</v>
      </c>
      <c r="BI31" s="75">
        <v>0</v>
      </c>
      <c r="BJ31" s="75">
        <v>4.4052860000000002E-4</v>
      </c>
      <c r="BK31" s="75">
        <v>0</v>
      </c>
      <c r="BL31" s="75">
        <v>0</v>
      </c>
      <c r="BM31" s="75">
        <v>0</v>
      </c>
      <c r="BN31" s="75">
        <v>4.6801870000000003E-4</v>
      </c>
      <c r="BO31" s="75">
        <v>0</v>
      </c>
      <c r="BP31" s="75">
        <v>1.0920437E-3</v>
      </c>
    </row>
    <row r="32" spans="1:68" s="75" customFormat="1" ht="12.75" customHeight="1" x14ac:dyDescent="0.3">
      <c r="A32" s="73"/>
      <c r="B32" s="73"/>
      <c r="C32" s="73"/>
      <c r="D32" s="73"/>
      <c r="E32" s="73" t="s">
        <v>174</v>
      </c>
      <c r="F32" s="73"/>
      <c r="G32" s="73"/>
      <c r="H32" s="74" t="str">
        <f>CONCATENATE(FIXED(R32, 1), " (", FIXED(S32, 1), " - ", FIXED(T32,1),")")</f>
        <v>2.0 (1.9 - 2.1)</v>
      </c>
      <c r="I32" s="74" t="str">
        <f>CONCATENATE(FIXED(U32, 1), " (", FIXED(V32, 1), " - ", FIXED(W32,1),")")</f>
        <v>0.9 (0.8 - 1.0)</v>
      </c>
      <c r="J32" s="74" t="str">
        <f>CONCATENATE(FIXED(X32, 1), " (", FIXED(Y32, 1), " - ", FIXED(Z32,1),")")</f>
        <v>0.7 (0.6 - 0.8)</v>
      </c>
      <c r="K32" s="74" t="str">
        <f>CONCATENATE(FIXED(AA32, 1), " (", FIXED(AB32, 1), " - ", FIXED(AC32,1),")")</f>
        <v>3.3 (3.1 - 3.6)</v>
      </c>
      <c r="L32" s="74" t="str">
        <f>CONCATENATE(FIXED(AD32, 1), " (", FIXED(AE32, 1), " - ", FIXED(AF32,1),")")</f>
        <v>5.1 (4.6 - 5.6)</v>
      </c>
      <c r="M32" s="74" t="str">
        <f>CONCATENATE(FIXED(AG32, 1), " (", FIXED(AH32, 1), " - ", FIXED(AI32,1),")")</f>
        <v>1.1 (0.9 - 1.3)</v>
      </c>
      <c r="N32" s="74" t="str">
        <f>CONCATENATE(FIXED(AJ32, 1), " (", FIXED(AK32, 1), " - ", FIXED(AL32,1),")")</f>
        <v>2.0 (1.8 - 2.3)</v>
      </c>
      <c r="O32" s="74" t="str">
        <f>CONCATENATE(FIXED(AM32, 1), " (", FIXED(AN32, 1), " - ", FIXED(AO32,1),")")</f>
        <v>2.2 (1.9 - 2.5)</v>
      </c>
      <c r="P32" s="74"/>
      <c r="R32" s="76">
        <f>+AS24*100</f>
        <v>2.0354896099999999</v>
      </c>
      <c r="S32" s="76">
        <f t="shared" ref="S32:AO32" si="18">+AT24*100</f>
        <v>1.94848653</v>
      </c>
      <c r="T32" s="76">
        <f t="shared" si="18"/>
        <v>2.1224926900000001</v>
      </c>
      <c r="U32" s="76">
        <f t="shared" si="18"/>
        <v>0.92880459999999998</v>
      </c>
      <c r="V32" s="76">
        <f t="shared" si="18"/>
        <v>0.81221825000000003</v>
      </c>
      <c r="W32" s="76">
        <f t="shared" si="18"/>
        <v>1.0415047399999999</v>
      </c>
      <c r="X32" s="76">
        <f t="shared" si="18"/>
        <v>0.68661879999999997</v>
      </c>
      <c r="Y32" s="76">
        <f t="shared" si="18"/>
        <v>0.57130877000000002</v>
      </c>
      <c r="Z32" s="76">
        <f t="shared" si="18"/>
        <v>0.79668746000000001</v>
      </c>
      <c r="AA32" s="76">
        <f t="shared" si="18"/>
        <v>3.3493229200000001</v>
      </c>
      <c r="AB32" s="76">
        <f t="shared" si="18"/>
        <v>3.1222142000000002</v>
      </c>
      <c r="AC32" s="76">
        <f t="shared" si="18"/>
        <v>3.5934117199999998</v>
      </c>
      <c r="AD32" s="76">
        <f t="shared" si="18"/>
        <v>5.1301274499999998</v>
      </c>
      <c r="AE32" s="76">
        <f t="shared" si="18"/>
        <v>4.6481739299999996</v>
      </c>
      <c r="AF32" s="76">
        <f t="shared" si="18"/>
        <v>5.5799507300000002</v>
      </c>
      <c r="AG32" s="76">
        <f t="shared" si="18"/>
        <v>1.0866373</v>
      </c>
      <c r="AH32" s="76">
        <f t="shared" si="18"/>
        <v>0.85168868999999991</v>
      </c>
      <c r="AI32" s="76">
        <f t="shared" si="18"/>
        <v>1.33627019</v>
      </c>
      <c r="AJ32" s="76">
        <f t="shared" si="18"/>
        <v>2.0264832799999999</v>
      </c>
      <c r="AK32" s="76">
        <f t="shared" si="18"/>
        <v>1.8070085600000001</v>
      </c>
      <c r="AL32" s="76">
        <f t="shared" si="18"/>
        <v>2.2715633899999998</v>
      </c>
      <c r="AM32" s="76">
        <f t="shared" si="18"/>
        <v>2.1840873599999999</v>
      </c>
      <c r="AN32" s="76">
        <f t="shared" si="18"/>
        <v>1.8564742599999999</v>
      </c>
      <c r="AO32" s="76">
        <f t="shared" si="18"/>
        <v>2.5273010899999999</v>
      </c>
      <c r="AQ32" s="75" t="s">
        <v>568</v>
      </c>
      <c r="AR32" s="75">
        <v>6410</v>
      </c>
      <c r="AS32" s="75">
        <v>6.6925400000000001E-5</v>
      </c>
      <c r="AT32" s="75">
        <v>1.91216E-5</v>
      </c>
      <c r="AU32" s="75">
        <v>1.147293E-4</v>
      </c>
      <c r="AV32" s="75">
        <v>7.7724200000000004E-5</v>
      </c>
      <c r="AW32" s="75">
        <v>0</v>
      </c>
      <c r="AX32" s="75">
        <v>1.9431059999999999E-4</v>
      </c>
      <c r="AY32" s="75">
        <v>2.6206820000000003E-4</v>
      </c>
      <c r="AZ32" s="75">
        <v>5.2413600000000002E-5</v>
      </c>
      <c r="BA32" s="75">
        <v>5.2413649999999998E-4</v>
      </c>
      <c r="BB32" s="75">
        <v>0</v>
      </c>
      <c r="BC32" s="75">
        <v>0</v>
      </c>
      <c r="BD32" s="75">
        <v>0</v>
      </c>
      <c r="BE32" s="75">
        <v>0</v>
      </c>
      <c r="BF32" s="75">
        <v>0</v>
      </c>
      <c r="BG32" s="75">
        <v>0</v>
      </c>
      <c r="BH32" s="75">
        <v>0</v>
      </c>
      <c r="BI32" s="75">
        <v>0</v>
      </c>
      <c r="BJ32" s="75">
        <v>0</v>
      </c>
      <c r="BK32" s="75">
        <v>0</v>
      </c>
      <c r="BL32" s="75">
        <v>0</v>
      </c>
      <c r="BM32" s="75">
        <v>0</v>
      </c>
      <c r="BN32" s="75">
        <v>0</v>
      </c>
      <c r="BO32" s="75">
        <v>0</v>
      </c>
      <c r="BP32" s="75">
        <v>0</v>
      </c>
    </row>
    <row r="33" spans="1:68" s="75" customFormat="1" ht="12.75" customHeight="1" x14ac:dyDescent="0.25">
      <c r="A33" s="73"/>
      <c r="B33" s="73"/>
      <c r="C33" s="73"/>
      <c r="D33" s="73"/>
      <c r="E33" s="73" t="s">
        <v>175</v>
      </c>
      <c r="F33" s="73"/>
      <c r="G33" s="73"/>
      <c r="H33" s="74" t="str">
        <f t="shared" ref="H33:H39" si="19">CONCATENATE(FIXED(R33, 1), " (", FIXED(S33, 1), " - ", FIXED(T33,1),")")</f>
        <v>3.1 (3.0 - 3.2)</v>
      </c>
      <c r="I33" s="74" t="str">
        <f t="shared" ref="I33:I39" si="20">CONCATENATE(FIXED(U33, 1), " (", FIXED(V33, 1), " - ", FIXED(W33,1),")")</f>
        <v>2.1 (1.9 - 2.2)</v>
      </c>
      <c r="J33" s="74" t="str">
        <f t="shared" ref="J33:J39" si="21">CONCATENATE(FIXED(X33, 1), " (", FIXED(Y33, 1), " - ", FIXED(Z33,1),")")</f>
        <v>0.8 (0.7 - 0.9)</v>
      </c>
      <c r="K33" s="74" t="str">
        <f t="shared" ref="K33:K39" si="22">CONCATENATE(FIXED(AA33, 1), " (", FIXED(AB33, 1), " - ", FIXED(AC33,1),")")</f>
        <v>4.9 (4.6 - 5.2)</v>
      </c>
      <c r="L33" s="74" t="str">
        <f t="shared" ref="L33:L39" si="23">CONCATENATE(FIXED(AD33, 1), " (", FIXED(AE33, 1), " - ", FIXED(AF33,1),")")</f>
        <v>4.1 (3.8 - 4.5)</v>
      </c>
      <c r="M33" s="74" t="str">
        <f t="shared" ref="M33:M39" si="24">CONCATENATE(FIXED(AG33, 1), " (", FIXED(AH33, 1), " - ", FIXED(AI33,1),")")</f>
        <v>2.9 (2.5 - 3.3)</v>
      </c>
      <c r="N33" s="74" t="str">
        <f t="shared" ref="N33:N39" si="25">CONCATENATE(FIXED(AJ33, 1), " (", FIXED(AK33, 1), " - ", FIXED(AL33,1),")")</f>
        <v>4.6 (4.2 - 4.9)</v>
      </c>
      <c r="O33" s="74" t="str">
        <f t="shared" ref="O33:O39" si="26">CONCATENATE(FIXED(AM33, 1), " (", FIXED(AN33, 1), " - ", FIXED(AO33,1),")")</f>
        <v>3.2 (2.8 - 3.6)</v>
      </c>
      <c r="P33" s="74"/>
      <c r="R33" s="76">
        <f>+AS25*100</f>
        <v>3.1072528099999999</v>
      </c>
      <c r="S33" s="76">
        <f t="shared" ref="S33:AO33" si="27">+AT25*100</f>
        <v>3.0011281699999999</v>
      </c>
      <c r="T33" s="76">
        <f t="shared" si="27"/>
        <v>3.2210260599999998</v>
      </c>
      <c r="U33" s="76">
        <f t="shared" si="27"/>
        <v>2.0596922100000001</v>
      </c>
      <c r="V33" s="76">
        <f t="shared" si="27"/>
        <v>1.8867557900000003</v>
      </c>
      <c r="W33" s="76">
        <f t="shared" si="27"/>
        <v>2.2462303699999997</v>
      </c>
      <c r="X33" s="76">
        <f t="shared" si="27"/>
        <v>0.80192881999999999</v>
      </c>
      <c r="Y33" s="76">
        <f t="shared" si="27"/>
        <v>0.67089469999999995</v>
      </c>
      <c r="Z33" s="76">
        <f t="shared" si="27"/>
        <v>0.93820430999999993</v>
      </c>
      <c r="AA33" s="76">
        <f t="shared" si="27"/>
        <v>4.8987562100000002</v>
      </c>
      <c r="AB33" s="76">
        <f t="shared" si="27"/>
        <v>4.6249522399999998</v>
      </c>
      <c r="AC33" s="76">
        <f t="shared" si="27"/>
        <v>5.15558008</v>
      </c>
      <c r="AD33" s="76">
        <f t="shared" si="27"/>
        <v>4.1448002600000002</v>
      </c>
      <c r="AE33" s="76">
        <f t="shared" si="27"/>
        <v>3.7806576000000001</v>
      </c>
      <c r="AF33" s="76">
        <f t="shared" si="27"/>
        <v>4.5464281900000003</v>
      </c>
      <c r="AG33" s="76">
        <f t="shared" si="27"/>
        <v>2.8928046999999997</v>
      </c>
      <c r="AH33" s="76">
        <f t="shared" si="27"/>
        <v>2.4963289300000002</v>
      </c>
      <c r="AI33" s="76">
        <f t="shared" si="27"/>
        <v>3.3039647599999999</v>
      </c>
      <c r="AJ33" s="76">
        <f t="shared" si="27"/>
        <v>4.5723900799999999</v>
      </c>
      <c r="AK33" s="76">
        <f t="shared" si="27"/>
        <v>4.2431779900000004</v>
      </c>
      <c r="AL33" s="76">
        <f t="shared" si="27"/>
        <v>4.9162338100000005</v>
      </c>
      <c r="AM33" s="76">
        <f t="shared" si="27"/>
        <v>3.1825273000000003</v>
      </c>
      <c r="AN33" s="76">
        <f t="shared" si="27"/>
        <v>2.7769110800000001</v>
      </c>
      <c r="AO33" s="76">
        <f t="shared" si="27"/>
        <v>3.6193447700000001</v>
      </c>
      <c r="AQ33" s="75" t="s">
        <v>569</v>
      </c>
      <c r="AR33" s="75">
        <v>2492</v>
      </c>
      <c r="AS33" s="75">
        <v>122.69773084000001</v>
      </c>
      <c r="AT33" s="75">
        <v>120.80604049999999</v>
      </c>
      <c r="AU33" s="75">
        <v>124.75312527</v>
      </c>
      <c r="AV33" s="75">
        <v>133.12326905</v>
      </c>
      <c r="AW33" s="75">
        <v>129.51048983000001</v>
      </c>
      <c r="AX33" s="75">
        <v>136.7915338</v>
      </c>
      <c r="AY33" s="75">
        <v>144.58562881</v>
      </c>
      <c r="AZ33" s="75">
        <v>139.40457054000001</v>
      </c>
      <c r="BA33" s="75">
        <v>150.37864549</v>
      </c>
      <c r="BB33" s="75">
        <v>101.75222031</v>
      </c>
      <c r="BC33" s="75">
        <v>97.614922316000005</v>
      </c>
      <c r="BD33" s="75">
        <v>106.95188392999999</v>
      </c>
      <c r="BE33" s="75">
        <v>121.77138632</v>
      </c>
      <c r="BF33" s="75">
        <v>111.84784313999999</v>
      </c>
      <c r="BG33" s="75">
        <v>134.6951171</v>
      </c>
      <c r="BH33" s="75">
        <v>121.77417484</v>
      </c>
      <c r="BI33" s="75">
        <v>116.29231188</v>
      </c>
      <c r="BJ33" s="75">
        <v>127.91619197999999</v>
      </c>
      <c r="BK33" s="75">
        <v>112.93734061000001</v>
      </c>
      <c r="BL33" s="75">
        <v>109.26858747999999</v>
      </c>
      <c r="BM33" s="75">
        <v>116.83718656000001</v>
      </c>
      <c r="BN33" s="75">
        <v>108.50857558</v>
      </c>
      <c r="BO33" s="75">
        <v>102.254057</v>
      </c>
      <c r="BP33" s="75">
        <v>115.84488242</v>
      </c>
    </row>
    <row r="34" spans="1:68" s="75" customFormat="1" ht="12.75" customHeight="1" x14ac:dyDescent="0.25">
      <c r="A34" s="73"/>
      <c r="B34" s="73"/>
      <c r="C34" s="73"/>
      <c r="D34" s="73"/>
      <c r="E34" s="73" t="s">
        <v>176</v>
      </c>
      <c r="F34" s="73"/>
      <c r="G34" s="73"/>
      <c r="H34" s="74" t="str">
        <f t="shared" si="19"/>
        <v>0.2 (0.2 - 0.2)</v>
      </c>
      <c r="I34" s="74" t="str">
        <f t="shared" si="20"/>
        <v>0.0 (0.0 - 0.1)</v>
      </c>
      <c r="J34" s="74" t="str">
        <f t="shared" si="21"/>
        <v>0.1 (0.0 - 0.1)</v>
      </c>
      <c r="K34" s="74" t="str">
        <f t="shared" si="22"/>
        <v>0.0 (0.0 - 0.1)</v>
      </c>
      <c r="L34" s="74" t="str">
        <f t="shared" si="23"/>
        <v>1.5 (1.3 - 1.7)</v>
      </c>
      <c r="M34" s="74" t="str">
        <f t="shared" si="24"/>
        <v>0.0 (0.0 - 0.1)</v>
      </c>
      <c r="N34" s="74" t="str">
        <f t="shared" si="25"/>
        <v>0.0 (0.0 - 0.1)</v>
      </c>
      <c r="O34" s="74" t="str">
        <f t="shared" si="26"/>
        <v>0.4 (0.2 - 0.5)</v>
      </c>
      <c r="P34" s="74"/>
      <c r="R34" s="76">
        <f>+AS26*100</f>
        <v>0.18930340000000001</v>
      </c>
      <c r="S34" s="76">
        <f t="shared" ref="S34:AO34" si="28">+AT26*100</f>
        <v>0.16348929999999998</v>
      </c>
      <c r="T34" s="76">
        <f t="shared" si="28"/>
        <v>0.21511749999999999</v>
      </c>
      <c r="U34" s="76">
        <f t="shared" si="28"/>
        <v>2.7203479999999999E-2</v>
      </c>
      <c r="V34" s="76">
        <f t="shared" si="28"/>
        <v>7.7724200000000004E-3</v>
      </c>
      <c r="W34" s="76">
        <f t="shared" si="28"/>
        <v>5.0520749999999996E-2</v>
      </c>
      <c r="X34" s="76">
        <f t="shared" si="28"/>
        <v>6.8137740000000002E-2</v>
      </c>
      <c r="Y34" s="76">
        <f t="shared" si="28"/>
        <v>3.1448190000000001E-2</v>
      </c>
      <c r="Z34" s="76">
        <f t="shared" si="28"/>
        <v>0.11006866</v>
      </c>
      <c r="AA34" s="76">
        <f t="shared" si="28"/>
        <v>4.6695250000000001E-2</v>
      </c>
      <c r="AB34" s="76">
        <f t="shared" si="28"/>
        <v>2.1225110000000002E-2</v>
      </c>
      <c r="AC34" s="76">
        <f t="shared" si="28"/>
        <v>8.065543E-2</v>
      </c>
      <c r="AD34" s="76">
        <f t="shared" si="28"/>
        <v>1.47799079</v>
      </c>
      <c r="AE34" s="76">
        <f t="shared" si="28"/>
        <v>1.25307915</v>
      </c>
      <c r="AF34" s="76">
        <f t="shared" si="28"/>
        <v>1.7457427399999998</v>
      </c>
      <c r="AG34" s="76">
        <f t="shared" si="28"/>
        <v>2.9368580000000002E-2</v>
      </c>
      <c r="AH34" s="76">
        <f t="shared" si="28"/>
        <v>0</v>
      </c>
      <c r="AI34" s="76">
        <f t="shared" si="28"/>
        <v>7.3421440000000004E-2</v>
      </c>
      <c r="AJ34" s="76">
        <f t="shared" si="28"/>
        <v>2.194747E-2</v>
      </c>
      <c r="AK34" s="76">
        <f t="shared" si="28"/>
        <v>0</v>
      </c>
      <c r="AL34" s="76">
        <f t="shared" si="28"/>
        <v>5.1210769999999996E-2</v>
      </c>
      <c r="AM34" s="76">
        <f t="shared" si="28"/>
        <v>0.37441498000000001</v>
      </c>
      <c r="AN34" s="76">
        <f t="shared" si="28"/>
        <v>0.23400936</v>
      </c>
      <c r="AO34" s="76">
        <f t="shared" si="28"/>
        <v>0.54602183999999998</v>
      </c>
      <c r="AQ34" s="75" t="s">
        <v>570</v>
      </c>
      <c r="AR34" s="75">
        <v>146</v>
      </c>
      <c r="AS34" s="75">
        <v>839.33136304000004</v>
      </c>
      <c r="AT34" s="75">
        <v>779.32442622999997</v>
      </c>
      <c r="AU34" s="75">
        <v>918.26915414999996</v>
      </c>
      <c r="AV34" s="75">
        <v>813.36320929999999</v>
      </c>
      <c r="AW34" s="75">
        <v>737.38019913000005</v>
      </c>
      <c r="AX34" s="75">
        <v>890.05266157000005</v>
      </c>
      <c r="AY34" s="75">
        <v>930.19180902000005</v>
      </c>
      <c r="AZ34" s="75">
        <v>693.26933395000003</v>
      </c>
      <c r="BA34" s="75">
        <v>1277.3846295999999</v>
      </c>
      <c r="BB34" s="75">
        <v>816.8895258</v>
      </c>
      <c r="BC34" s="75">
        <v>726.45244788000002</v>
      </c>
      <c r="BD34" s="75">
        <v>906.34171057000003</v>
      </c>
      <c r="BE34" s="75">
        <v>820.86646600999995</v>
      </c>
      <c r="BF34" s="75">
        <v>683.83525772999997</v>
      </c>
      <c r="BG34" s="75">
        <v>980.71177892000003</v>
      </c>
      <c r="BH34" s="75">
        <v>736.60599008999998</v>
      </c>
      <c r="BI34" s="75">
        <v>593.77658345999998</v>
      </c>
      <c r="BJ34" s="75">
        <v>916.84540383000001</v>
      </c>
      <c r="BK34" s="75">
        <v>857.34935499999995</v>
      </c>
      <c r="BL34" s="75">
        <v>752.66099970000005</v>
      </c>
      <c r="BM34" s="75">
        <v>982.06981055000006</v>
      </c>
      <c r="BN34" s="75">
        <v>870.29864673999998</v>
      </c>
      <c r="BO34" s="75">
        <v>699.88528816999997</v>
      </c>
      <c r="BP34" s="75">
        <v>1072.3677439000001</v>
      </c>
    </row>
    <row r="35" spans="1:68" s="75" customFormat="1" ht="12.75" customHeight="1" x14ac:dyDescent="0.25">
      <c r="A35" s="73"/>
      <c r="B35" s="73"/>
      <c r="C35" s="73"/>
      <c r="D35" s="73"/>
      <c r="E35" s="73" t="s">
        <v>177</v>
      </c>
      <c r="F35" s="73"/>
      <c r="G35" s="73"/>
      <c r="H35" s="74" t="str">
        <f>CONCATENATE(FIXED(R35, 1), " (", FIXED(S35, 1), " - ", FIXED(T35,1),")")</f>
        <v>0.0 (0.0 - 0.0)</v>
      </c>
      <c r="I35" s="74" t="str">
        <f>CONCATENATE(FIXED(U35, 1), " (", FIXED(V35, 1), " - ", FIXED(W35,1),")")</f>
        <v>0.0 (0.0 - 0.0)</v>
      </c>
      <c r="J35" s="74" t="str">
        <f>CONCATENATE(FIXED(X35, 1), " (", FIXED(Y35, 1), " - ", FIXED(Z35,1),")")</f>
        <v>0.0 (0.0 - 0.0)</v>
      </c>
      <c r="K35" s="74" t="str">
        <f>CONCATENATE(FIXED(AA35, 1), " (", FIXED(AB35, 1), " - ", FIXED(AC35,1),")")</f>
        <v>0.0 (0.0 - 0.0)</v>
      </c>
      <c r="L35" s="74" t="str">
        <f>CONCATENATE(FIXED(AD35, 1), " (", FIXED(AE35, 1), " - ", FIXED(AF35,1),")")</f>
        <v>0.0 (0.0 - 0.0)</v>
      </c>
      <c r="M35" s="74" t="str">
        <f>CONCATENATE(FIXED(AG35, 1), " (", FIXED(AH35, 1), " - ", FIXED(AI35,1),")")</f>
        <v>0.0 (0.0 - 0.0)</v>
      </c>
      <c r="N35" s="74" t="str">
        <f>CONCATENATE(FIXED(AJ35, 1), " (", FIXED(AK35, 1), " - ", FIXED(AL35,1),")")</f>
        <v>0.0 (0.0 - 0.0)</v>
      </c>
      <c r="O35" s="74" t="str">
        <f>CONCATENATE(FIXED(AM35, 1), " (", FIXED(AN35, 1), " - ", FIXED(AO35,1),")")</f>
        <v>0.0 (0.0 - 0.0)</v>
      </c>
      <c r="P35" s="74"/>
      <c r="AQ35" s="75" t="s">
        <v>571</v>
      </c>
      <c r="AR35" s="75">
        <v>2837</v>
      </c>
      <c r="AS35" s="75">
        <v>504.46255650000001</v>
      </c>
      <c r="AT35" s="75">
        <v>485.90354238999998</v>
      </c>
      <c r="AU35" s="75">
        <v>523.90363267999999</v>
      </c>
      <c r="AV35" s="75">
        <v>481.45183170000001</v>
      </c>
      <c r="AW35" s="75">
        <v>452.11274899</v>
      </c>
      <c r="AX35" s="75">
        <v>514.50623452000002</v>
      </c>
      <c r="AY35" s="75">
        <v>472.57564927999999</v>
      </c>
      <c r="AZ35" s="75">
        <v>435.10508807000002</v>
      </c>
      <c r="BA35" s="75">
        <v>514.69257855000001</v>
      </c>
      <c r="BB35" s="75">
        <v>547.13660732999995</v>
      </c>
      <c r="BC35" s="75">
        <v>497.83585971999997</v>
      </c>
      <c r="BD35" s="75">
        <v>607.50264023</v>
      </c>
      <c r="BE35" s="75">
        <v>590.85280050999995</v>
      </c>
      <c r="BF35" s="75">
        <v>534.16038719000005</v>
      </c>
      <c r="BG35" s="75">
        <v>656.94160222000005</v>
      </c>
      <c r="BH35" s="75">
        <v>483.83577229000002</v>
      </c>
      <c r="BI35" s="75">
        <v>432.03289740000002</v>
      </c>
      <c r="BJ35" s="75">
        <v>542.24791770000002</v>
      </c>
      <c r="BK35" s="75">
        <v>461.16753483999997</v>
      </c>
      <c r="BL35" s="75">
        <v>425.83473382</v>
      </c>
      <c r="BM35" s="75">
        <v>503.84558863000001</v>
      </c>
      <c r="BN35" s="75">
        <v>525.90559925000002</v>
      </c>
      <c r="BO35" s="75">
        <v>457.62513667000002</v>
      </c>
      <c r="BP35" s="75">
        <v>622.43925172000002</v>
      </c>
    </row>
    <row r="36" spans="1:68" s="75" customFormat="1" ht="12.75" customHeight="1" x14ac:dyDescent="0.25">
      <c r="A36" s="73"/>
      <c r="B36" s="73"/>
      <c r="C36" s="73"/>
      <c r="D36" s="73"/>
      <c r="E36" s="73" t="s">
        <v>87</v>
      </c>
      <c r="F36" s="73"/>
      <c r="G36" s="73"/>
      <c r="H36" s="74" t="str">
        <f>CONCATENATE(FIXED(R36, 1), " (", FIXED(S36, 1), " - ", FIXED(T36,1),")")</f>
        <v>0.4 (0.3 - 0.4)</v>
      </c>
      <c r="I36" s="74" t="str">
        <f>CONCATENATE(FIXED(U36, 1), " (", FIXED(V36, 1), " - ", FIXED(W36,1),")")</f>
        <v>0.2 (0.2 - 0.3)</v>
      </c>
      <c r="J36" s="74" t="str">
        <f>CONCATENATE(FIXED(X36, 1), " (", FIXED(Y36, 1), " - ", FIXED(Z36,1),")")</f>
        <v>0.1 (0.1 - 0.2)</v>
      </c>
      <c r="K36" s="74" t="str">
        <f>CONCATENATE(FIXED(AA36, 1), " (", FIXED(AB36, 1), " - ", FIXED(AC36,1),")")</f>
        <v>0.5 (0.5 - 0.6)</v>
      </c>
      <c r="L36" s="74" t="str">
        <f>CONCATENATE(FIXED(AD36, 1), " (", FIXED(AE36, 1), " - ", FIXED(AF36,1),")")</f>
        <v>0.4 (0.3 - 0.5)</v>
      </c>
      <c r="M36" s="74" t="str">
        <f>CONCATENATE(FIXED(AG36, 1), " (", FIXED(AH36, 1), " - ", FIXED(AI36,1),")")</f>
        <v>0.2 (0.1 - 0.4)</v>
      </c>
      <c r="N36" s="74" t="str">
        <f>CONCATENATE(FIXED(AJ36, 1), " (", FIXED(AK36, 1), " - ", FIXED(AL36,1),")")</f>
        <v>0.6 (0.5 - 0.8)</v>
      </c>
      <c r="O36" s="74" t="str">
        <f>CONCATENATE(FIXED(AM36, 1), " (", FIXED(AN36, 1), " - ", FIXED(AO36,1),")")</f>
        <v>0.4 (0.2 - 0.5)</v>
      </c>
      <c r="P36" s="74"/>
      <c r="R36" s="76">
        <f>+AS27*100</f>
        <v>0.36617779</v>
      </c>
      <c r="S36" s="76">
        <f t="shared" ref="S36:AO36" si="29">+AT27*100</f>
        <v>0.33175898999999998</v>
      </c>
      <c r="T36" s="76">
        <f t="shared" si="29"/>
        <v>0.40298679000000004</v>
      </c>
      <c r="U36" s="76">
        <f t="shared" si="29"/>
        <v>0.22928648999999998</v>
      </c>
      <c r="V36" s="76">
        <f t="shared" si="29"/>
        <v>0.16710710000000001</v>
      </c>
      <c r="W36" s="76">
        <f t="shared" si="29"/>
        <v>0.28369346000000001</v>
      </c>
      <c r="X36" s="76">
        <f t="shared" si="29"/>
        <v>0.14151685</v>
      </c>
      <c r="Y36" s="76">
        <f t="shared" si="29"/>
        <v>8.9103200000000007E-2</v>
      </c>
      <c r="Z36" s="76">
        <f t="shared" si="29"/>
        <v>0.20441322999999997</v>
      </c>
      <c r="AA36" s="76">
        <f t="shared" si="29"/>
        <v>0.54336291000000003</v>
      </c>
      <c r="AB36" s="76">
        <f t="shared" si="29"/>
        <v>0.45421743000000003</v>
      </c>
      <c r="AC36" s="76">
        <f t="shared" si="29"/>
        <v>0.64524344999999994</v>
      </c>
      <c r="AD36" s="76">
        <f t="shared" si="29"/>
        <v>0.41769305000000001</v>
      </c>
      <c r="AE36" s="76">
        <f t="shared" si="29"/>
        <v>0.28917210999999998</v>
      </c>
      <c r="AF36" s="76">
        <f t="shared" si="29"/>
        <v>0.54621399000000004</v>
      </c>
      <c r="AG36" s="76">
        <f t="shared" si="29"/>
        <v>0.24963288999999997</v>
      </c>
      <c r="AH36" s="76">
        <f t="shared" si="29"/>
        <v>0.14684288000000001</v>
      </c>
      <c r="AI36" s="76">
        <f t="shared" si="29"/>
        <v>0.38179148000000002</v>
      </c>
      <c r="AJ36" s="76">
        <f t="shared" si="29"/>
        <v>0.64379251999999998</v>
      </c>
      <c r="AK36" s="76">
        <f t="shared" si="29"/>
        <v>0.51210769</v>
      </c>
      <c r="AL36" s="76">
        <f t="shared" si="29"/>
        <v>0.77547736</v>
      </c>
      <c r="AM36" s="76">
        <f t="shared" si="29"/>
        <v>0.39001560000000002</v>
      </c>
      <c r="AN36" s="76">
        <f t="shared" si="29"/>
        <v>0.24960998000000001</v>
      </c>
      <c r="AO36" s="76">
        <f t="shared" si="29"/>
        <v>0.54602183999999998</v>
      </c>
      <c r="AQ36" s="75" t="s">
        <v>572</v>
      </c>
      <c r="AR36" s="75">
        <v>309</v>
      </c>
      <c r="AS36" s="75">
        <v>11.148073812</v>
      </c>
      <c r="AT36" s="75">
        <v>10.853177801999999</v>
      </c>
      <c r="AU36" s="75">
        <v>11.483625073000001</v>
      </c>
      <c r="AV36" s="75">
        <v>11.182687269000001</v>
      </c>
      <c r="AW36" s="75">
        <v>10.597139386</v>
      </c>
      <c r="AX36" s="75">
        <v>11.800447027000001</v>
      </c>
      <c r="AY36" s="75">
        <v>10.623397775999999</v>
      </c>
      <c r="AZ36" s="75">
        <v>10.041652196999999</v>
      </c>
      <c r="BA36" s="75">
        <v>11.228849696999999</v>
      </c>
      <c r="BB36" s="75">
        <v>9.7626146453999993</v>
      </c>
      <c r="BC36" s="75">
        <v>9.3207779865999996</v>
      </c>
      <c r="BD36" s="75">
        <v>10.188831952999999</v>
      </c>
      <c r="BE36" s="75">
        <v>12.524296082999999</v>
      </c>
      <c r="BF36" s="75">
        <v>11.641918227</v>
      </c>
      <c r="BG36" s="75">
        <v>13.491246487</v>
      </c>
      <c r="BH36" s="75">
        <v>10.538767315999999</v>
      </c>
      <c r="BI36" s="75">
        <v>9.3852920117000007</v>
      </c>
      <c r="BJ36" s="75">
        <v>11.758300523999999</v>
      </c>
      <c r="BK36" s="75">
        <v>10.847138107999999</v>
      </c>
      <c r="BL36" s="75">
        <v>9.9168804270000006</v>
      </c>
      <c r="BM36" s="75">
        <v>11.979689887999999</v>
      </c>
      <c r="BN36" s="75">
        <v>15.585953845000001</v>
      </c>
      <c r="BO36" s="75">
        <v>13.808502138</v>
      </c>
      <c r="BP36" s="75">
        <v>17.479551563000001</v>
      </c>
    </row>
    <row r="37" spans="1:68" s="75" customFormat="1" ht="12.75" customHeight="1" x14ac:dyDescent="0.25">
      <c r="A37" s="73"/>
      <c r="B37" s="73"/>
      <c r="C37" s="73"/>
      <c r="D37" s="73" t="s">
        <v>178</v>
      </c>
      <c r="E37" s="73"/>
      <c r="F37" s="73"/>
      <c r="G37" s="73"/>
      <c r="H37" s="74" t="str">
        <f>CONCATENATE(FIXED(R37, 1), " (", FIXED(S37, 1), " - ", FIXED(T37,1),")")</f>
        <v>0.0 (0.0 - 0.0)</v>
      </c>
      <c r="I37" s="74" t="str">
        <f>CONCATENATE(FIXED(U37, 1), " (", FIXED(V37, 1), " - ", FIXED(W37,1),")")</f>
        <v>0.0 (0.0 - 0.0)</v>
      </c>
      <c r="J37" s="74" t="str">
        <f>CONCATENATE(FIXED(X37, 1), " (", FIXED(Y37, 1), " - ", FIXED(Z37,1),")")</f>
        <v>0.0 (0.0 - 0.0)</v>
      </c>
      <c r="K37" s="74" t="str">
        <f>CONCATENATE(FIXED(AA37, 1), " (", FIXED(AB37, 1), " - ", FIXED(AC37,1),")")</f>
        <v>0.0 (0.0 - 0.0)</v>
      </c>
      <c r="L37" s="74" t="str">
        <f>CONCATENATE(FIXED(AD37, 1), " (", FIXED(AE37, 1), " - ", FIXED(AF37,1),")")</f>
        <v>0.0 (0.0 - 0.0)</v>
      </c>
      <c r="M37" s="74" t="str">
        <f>CONCATENATE(FIXED(AG37, 1), " (", FIXED(AH37, 1), " - ", FIXED(AI37,1),")")</f>
        <v>0.0 (0.0 - 0.0)</v>
      </c>
      <c r="N37" s="74" t="str">
        <f>CONCATENATE(FIXED(AJ37, 1), " (", FIXED(AK37, 1), " - ", FIXED(AL37,1),")")</f>
        <v>0.0 (0.0 - 0.0)</v>
      </c>
      <c r="O37" s="74" t="str">
        <f>CONCATENATE(FIXED(AM37, 1), " (", FIXED(AN37, 1), " - ", FIXED(AO37,1),")")</f>
        <v>0.0 (0.0 - 0.0)</v>
      </c>
      <c r="P37" s="74"/>
      <c r="AQ37" s="75" t="s">
        <v>573</v>
      </c>
      <c r="AR37" s="75">
        <v>626</v>
      </c>
      <c r="AS37" s="75">
        <v>358.53403609999998</v>
      </c>
      <c r="AT37" s="75">
        <v>336.62391056000001</v>
      </c>
      <c r="AU37" s="75">
        <v>382.67761238000003</v>
      </c>
      <c r="AV37" s="75">
        <v>383.66409919</v>
      </c>
      <c r="AW37" s="75">
        <v>335.59803602</v>
      </c>
      <c r="AX37" s="75">
        <v>437.64622456000001</v>
      </c>
      <c r="AY37" s="75">
        <v>362.03100839000001</v>
      </c>
      <c r="AZ37" s="75">
        <v>316.59031909999999</v>
      </c>
      <c r="BA37" s="75">
        <v>418.28393483000002</v>
      </c>
      <c r="BB37" s="75">
        <v>323.87549287000002</v>
      </c>
      <c r="BC37" s="75">
        <v>296.34049503</v>
      </c>
      <c r="BD37" s="75">
        <v>355.94073944000002</v>
      </c>
      <c r="BE37" s="75">
        <v>387.50243717000001</v>
      </c>
      <c r="BF37" s="75">
        <v>331.87673453999997</v>
      </c>
      <c r="BG37" s="75">
        <v>462.36198632000003</v>
      </c>
      <c r="BH37" s="75">
        <v>412.20609116000003</v>
      </c>
      <c r="BI37" s="75">
        <v>320.37009676000002</v>
      </c>
      <c r="BJ37" s="75">
        <v>549.63536437000005</v>
      </c>
      <c r="BK37" s="75">
        <v>377.63768291999997</v>
      </c>
      <c r="BL37" s="75">
        <v>307.98988915000001</v>
      </c>
      <c r="BM37" s="75">
        <v>471.48311962999998</v>
      </c>
      <c r="BN37" s="75">
        <v>263.29021305999999</v>
      </c>
      <c r="BO37" s="75">
        <v>234.20726778</v>
      </c>
      <c r="BP37" s="75">
        <v>295.14543813</v>
      </c>
    </row>
    <row r="38" spans="1:68" s="75" customFormat="1" ht="12.75" customHeight="1" x14ac:dyDescent="0.25">
      <c r="A38" s="73"/>
      <c r="B38" s="73"/>
      <c r="C38" s="73"/>
      <c r="D38" s="73" t="s">
        <v>179</v>
      </c>
      <c r="E38" s="73"/>
      <c r="F38" s="73"/>
      <c r="G38" s="73"/>
      <c r="H38" s="74" t="str">
        <f>CONCATENATE(FIXED(R38, 1), " (", FIXED(S38, 1), " - ", FIXED(T38,1),")")</f>
        <v>0.7 (0.6 - 0.7)</v>
      </c>
      <c r="I38" s="74" t="str">
        <f>CONCATENATE(FIXED(U38, 1), " (", FIXED(V38, 1), " - ", FIXED(W38,1),")")</f>
        <v>0.7 (0.6 - 0.8)</v>
      </c>
      <c r="J38" s="74" t="str">
        <f>CONCATENATE(FIXED(X38, 1), " (", FIXED(Y38, 1), " - ", FIXED(Z38,1),")")</f>
        <v>0.7 (0.6 - 0.9)</v>
      </c>
      <c r="K38" s="74" t="str">
        <f>CONCATENATE(FIXED(AA38, 1), " (", FIXED(AB38, 1), " - ", FIXED(AC38,1),")")</f>
        <v>0.9 (0.8 - 1.0)</v>
      </c>
      <c r="L38" s="74" t="str">
        <f>CONCATENATE(FIXED(AD38, 1), " (", FIXED(AE38, 1), " - ", FIXED(AF38,1),")")</f>
        <v>0.2 (0.1 - 0.3)</v>
      </c>
      <c r="M38" s="74" t="str">
        <f>CONCATENATE(FIXED(AG38, 1), " (", FIXED(AH38, 1), " - ", FIXED(AI38,1),")")</f>
        <v>0.6 (0.4 - 0.8)</v>
      </c>
      <c r="N38" s="74" t="str">
        <f>CONCATENATE(FIXED(AJ38, 1), " (", FIXED(AK38, 1), " - ", FIXED(AL38,1),")")</f>
        <v>0.4 (0.3 - 0.5)</v>
      </c>
      <c r="O38" s="74" t="str">
        <f>CONCATENATE(FIXED(AM38, 1), " (", FIXED(AN38, 1), " - ", FIXED(AO38,1),")")</f>
        <v>0.7 (0.5 - 0.9)</v>
      </c>
      <c r="P38" s="74"/>
      <c r="R38" s="76">
        <f>+AS28*100</f>
        <v>0.66925444999999995</v>
      </c>
      <c r="S38" s="76">
        <f t="shared" ref="S38:AO38" si="30">+AT28*100</f>
        <v>0.61953841000000009</v>
      </c>
      <c r="T38" s="76">
        <f t="shared" si="30"/>
        <v>0.71849246</v>
      </c>
      <c r="U38" s="76">
        <f t="shared" si="30"/>
        <v>0.69563189999999997</v>
      </c>
      <c r="V38" s="76">
        <f t="shared" si="30"/>
        <v>0.59653350000000005</v>
      </c>
      <c r="W38" s="76">
        <f t="shared" si="30"/>
        <v>0.80055960999999998</v>
      </c>
      <c r="X38" s="76">
        <f t="shared" si="30"/>
        <v>0.74427381000000004</v>
      </c>
      <c r="Y38" s="76">
        <f t="shared" si="30"/>
        <v>0.62372242</v>
      </c>
      <c r="Z38" s="76">
        <f t="shared" si="30"/>
        <v>0.87268725000000003</v>
      </c>
      <c r="AA38" s="76">
        <f t="shared" si="30"/>
        <v>0.92965997</v>
      </c>
      <c r="AB38" s="76">
        <f t="shared" si="30"/>
        <v>0.8171668700000001</v>
      </c>
      <c r="AC38" s="76">
        <f t="shared" si="30"/>
        <v>1.04852061</v>
      </c>
      <c r="AD38" s="76">
        <f t="shared" si="30"/>
        <v>0.22491164</v>
      </c>
      <c r="AE38" s="76">
        <f t="shared" si="30"/>
        <v>0.13923101999999998</v>
      </c>
      <c r="AF38" s="76">
        <f t="shared" si="30"/>
        <v>0.33201241999999997</v>
      </c>
      <c r="AG38" s="76">
        <f t="shared" si="30"/>
        <v>0.58737150999999999</v>
      </c>
      <c r="AH38" s="76">
        <f t="shared" si="30"/>
        <v>0.42584435000000004</v>
      </c>
      <c r="AI38" s="76">
        <f t="shared" si="30"/>
        <v>0.77826724999999997</v>
      </c>
      <c r="AJ38" s="76">
        <f t="shared" si="30"/>
        <v>0.40968614999999997</v>
      </c>
      <c r="AK38" s="76">
        <f t="shared" si="30"/>
        <v>0.30726460999999999</v>
      </c>
      <c r="AL38" s="76">
        <f t="shared" si="30"/>
        <v>0.51210769</v>
      </c>
      <c r="AM38" s="76">
        <f t="shared" si="30"/>
        <v>0.67082682999999999</v>
      </c>
      <c r="AN38" s="76">
        <f t="shared" si="30"/>
        <v>0.48361934000000001</v>
      </c>
      <c r="AO38" s="76">
        <f t="shared" si="30"/>
        <v>0.88143526000000005</v>
      </c>
      <c r="AQ38" s="75" t="s">
        <v>574</v>
      </c>
      <c r="AR38" s="75">
        <v>1433</v>
      </c>
      <c r="AS38" s="75">
        <v>1152.6725836999999</v>
      </c>
      <c r="AT38" s="75">
        <v>1118.6930970000001</v>
      </c>
      <c r="AU38" s="75">
        <v>1186.6124043</v>
      </c>
      <c r="AV38" s="75">
        <v>989.27320827999995</v>
      </c>
      <c r="AW38" s="75">
        <v>939.41621262000001</v>
      </c>
      <c r="AX38" s="75">
        <v>1043.434409</v>
      </c>
      <c r="AY38" s="75">
        <v>926.30494103000001</v>
      </c>
      <c r="AZ38" s="75">
        <v>862.29715118000001</v>
      </c>
      <c r="BA38" s="75">
        <v>992.90565149999998</v>
      </c>
      <c r="BB38" s="75">
        <v>1308.3261533</v>
      </c>
      <c r="BC38" s="75">
        <v>1221.0197006999999</v>
      </c>
      <c r="BD38" s="75">
        <v>1421.8570500999999</v>
      </c>
      <c r="BE38" s="75">
        <v>1668.5722106999999</v>
      </c>
      <c r="BF38" s="75">
        <v>1523.6181357999999</v>
      </c>
      <c r="BG38" s="75">
        <v>1837.4574789000001</v>
      </c>
      <c r="BH38" s="75">
        <v>1206.0318774</v>
      </c>
      <c r="BI38" s="75">
        <v>1093.2911893999999</v>
      </c>
      <c r="BJ38" s="75">
        <v>1335.6325519</v>
      </c>
      <c r="BK38" s="75">
        <v>1228.9761629</v>
      </c>
      <c r="BL38" s="75">
        <v>1155.5559221000001</v>
      </c>
      <c r="BM38" s="75">
        <v>1324.7311282000001</v>
      </c>
      <c r="BN38" s="75">
        <v>1436.9133922000001</v>
      </c>
      <c r="BO38" s="75">
        <v>1265.63384</v>
      </c>
      <c r="BP38" s="75">
        <v>1650.0883554</v>
      </c>
    </row>
    <row r="39" spans="1:68" s="75" customFormat="1" ht="12.75" customHeight="1" x14ac:dyDescent="0.25">
      <c r="A39" s="73"/>
      <c r="B39" s="73"/>
      <c r="C39" s="73"/>
      <c r="D39" s="73" t="s">
        <v>170</v>
      </c>
      <c r="E39" s="73"/>
      <c r="F39" s="73"/>
      <c r="G39" s="73"/>
      <c r="H39" s="74" t="str">
        <f t="shared" si="19"/>
        <v>64.1 (63.8 - 64.4)</v>
      </c>
      <c r="I39" s="74" t="str">
        <f t="shared" si="20"/>
        <v>66.1 (65.5 - 66.7)</v>
      </c>
      <c r="J39" s="74" t="str">
        <f t="shared" si="21"/>
        <v>64.5 (63.9 - 65.2)</v>
      </c>
      <c r="K39" s="74" t="str">
        <f t="shared" si="22"/>
        <v>58.8 (58.2 - 59.5)</v>
      </c>
      <c r="L39" s="74" t="str">
        <f t="shared" si="23"/>
        <v>69.4 (68.5 - 70.3)</v>
      </c>
      <c r="M39" s="74" t="str">
        <f t="shared" si="24"/>
        <v>64.9 (63.7 - 66.0)</v>
      </c>
      <c r="N39" s="74" t="str">
        <f t="shared" si="25"/>
        <v>64.1 (63.3 - 64.9)</v>
      </c>
      <c r="O39" s="74" t="str">
        <f t="shared" si="26"/>
        <v>65.9 (64.6 - 67.1)</v>
      </c>
      <c r="P39" s="74"/>
      <c r="R39" s="76">
        <f>+AS29*100</f>
        <v>64.116488520000004</v>
      </c>
      <c r="S39" s="76">
        <f t="shared" ref="S39:AO39" si="31">+AT29*100</f>
        <v>63.827753030000004</v>
      </c>
      <c r="T39" s="76">
        <f t="shared" si="31"/>
        <v>64.41574086</v>
      </c>
      <c r="U39" s="76">
        <f t="shared" si="31"/>
        <v>66.077257889999998</v>
      </c>
      <c r="V39" s="76">
        <f t="shared" si="31"/>
        <v>65.511814079999994</v>
      </c>
      <c r="W39" s="76">
        <f t="shared" si="31"/>
        <v>66.667962070000002</v>
      </c>
      <c r="X39" s="76">
        <f t="shared" si="31"/>
        <v>64.547408149999995</v>
      </c>
      <c r="Y39" s="76">
        <f t="shared" si="31"/>
        <v>63.897478900000003</v>
      </c>
      <c r="Z39" s="76">
        <f t="shared" si="31"/>
        <v>65.189475340000001</v>
      </c>
      <c r="AA39" s="76">
        <f t="shared" si="31"/>
        <v>58.848749840000004</v>
      </c>
      <c r="AB39" s="76">
        <f t="shared" si="31"/>
        <v>58.218363969999999</v>
      </c>
      <c r="AC39" s="76">
        <f t="shared" si="31"/>
        <v>59.493993290000006</v>
      </c>
      <c r="AD39" s="76">
        <f t="shared" si="31"/>
        <v>69.390596550000012</v>
      </c>
      <c r="AE39" s="76">
        <f t="shared" si="31"/>
        <v>68.453464710000006</v>
      </c>
      <c r="AF39" s="76">
        <f t="shared" si="31"/>
        <v>70.333083430000002</v>
      </c>
      <c r="AG39" s="76">
        <f t="shared" si="31"/>
        <v>64.919236420000004</v>
      </c>
      <c r="AH39" s="76">
        <f t="shared" si="31"/>
        <v>63.700440530000002</v>
      </c>
      <c r="AI39" s="76">
        <f t="shared" si="31"/>
        <v>66.020557999999994</v>
      </c>
      <c r="AJ39" s="76">
        <f t="shared" si="31"/>
        <v>64.079303530000004</v>
      </c>
      <c r="AK39" s="76">
        <f t="shared" si="31"/>
        <v>63.281878700000007</v>
      </c>
      <c r="AL39" s="76">
        <f t="shared" si="31"/>
        <v>64.924281219999997</v>
      </c>
      <c r="AM39" s="76">
        <f t="shared" si="31"/>
        <v>65.865834629999995</v>
      </c>
      <c r="AN39" s="76">
        <f t="shared" si="31"/>
        <v>64.641185649999997</v>
      </c>
      <c r="AO39" s="76">
        <f t="shared" si="31"/>
        <v>67.051482059999998</v>
      </c>
      <c r="AQ39" s="75" t="s">
        <v>575</v>
      </c>
      <c r="AR39" s="75">
        <v>1433</v>
      </c>
      <c r="AS39" s="75">
        <v>0.19173861640000001</v>
      </c>
      <c r="AT39" s="75">
        <v>0.18575574110000001</v>
      </c>
      <c r="AU39" s="75">
        <v>0.19736323580000001</v>
      </c>
      <c r="AV39" s="75">
        <v>0.2091623037</v>
      </c>
      <c r="AW39" s="75">
        <v>0.1982329843</v>
      </c>
      <c r="AX39" s="75">
        <v>0.22041884819999999</v>
      </c>
      <c r="AY39" s="75">
        <v>5.36206059E-2</v>
      </c>
      <c r="AZ39" s="75">
        <v>4.6654787000000003E-2</v>
      </c>
      <c r="BA39" s="75">
        <v>6.0019439500000001E-2</v>
      </c>
      <c r="BB39" s="75">
        <v>0.25605282470000001</v>
      </c>
      <c r="BC39" s="75">
        <v>0.24137931030000001</v>
      </c>
      <c r="BD39" s="75">
        <v>0.27219369040000002</v>
      </c>
      <c r="BE39" s="75">
        <v>0.49102691920000002</v>
      </c>
      <c r="BF39" s="75">
        <v>0.463110668</v>
      </c>
      <c r="BG39" s="75">
        <v>0.52043868390000003</v>
      </c>
      <c r="BH39" s="75">
        <v>0.1218328841</v>
      </c>
      <c r="BI39" s="75">
        <v>0.10485175200000001</v>
      </c>
      <c r="BJ39" s="75">
        <v>0.1409703504</v>
      </c>
      <c r="BK39" s="75">
        <v>0.14251639830000001</v>
      </c>
      <c r="BL39" s="75">
        <v>0.12939773399999999</v>
      </c>
      <c r="BM39" s="75">
        <v>0.15682766849999999</v>
      </c>
      <c r="BN39" s="75">
        <v>0.23586880669999999</v>
      </c>
      <c r="BO39" s="75">
        <v>0.2079553385</v>
      </c>
      <c r="BP39" s="75">
        <v>0.26622470339999998</v>
      </c>
    </row>
    <row r="40" spans="1:68" s="75" customFormat="1" ht="12.75" customHeight="1" x14ac:dyDescent="0.25">
      <c r="A40" s="73"/>
      <c r="B40" s="73"/>
      <c r="C40" s="73" t="s">
        <v>180</v>
      </c>
      <c r="D40" s="73"/>
      <c r="E40" s="73"/>
      <c r="F40" s="73"/>
      <c r="G40" s="73"/>
      <c r="H40" s="74"/>
      <c r="I40" s="74"/>
      <c r="J40" s="74"/>
      <c r="K40" s="74"/>
      <c r="L40" s="74"/>
      <c r="M40" s="74"/>
      <c r="N40" s="74"/>
      <c r="O40" s="74"/>
      <c r="P40" s="74"/>
      <c r="AQ40" s="75" t="s">
        <v>566</v>
      </c>
      <c r="AR40" s="75">
        <v>338</v>
      </c>
      <c r="AS40" s="75">
        <v>0.99906576979999995</v>
      </c>
      <c r="AT40" s="75">
        <v>0.99813153960000001</v>
      </c>
      <c r="AU40" s="75">
        <v>0.99981315400000004</v>
      </c>
      <c r="AV40" s="75">
        <v>0.99874843550000003</v>
      </c>
      <c r="AW40" s="75">
        <v>0.99687108889999998</v>
      </c>
      <c r="AX40" s="75">
        <v>1</v>
      </c>
      <c r="AY40" s="75">
        <v>0.99395770390000004</v>
      </c>
      <c r="AZ40" s="75">
        <v>0.9848942598</v>
      </c>
      <c r="BA40" s="75">
        <v>1</v>
      </c>
      <c r="BB40" s="75">
        <v>0.99928366759999998</v>
      </c>
      <c r="BC40" s="75">
        <v>0.99713467050000004</v>
      </c>
      <c r="BD40" s="75">
        <v>1</v>
      </c>
      <c r="BE40" s="75">
        <v>1</v>
      </c>
      <c r="BF40" s="75">
        <v>1</v>
      </c>
      <c r="BG40" s="75">
        <v>1</v>
      </c>
      <c r="BH40" s="75">
        <v>1</v>
      </c>
      <c r="BI40" s="75">
        <v>1</v>
      </c>
      <c r="BJ40" s="75">
        <v>1</v>
      </c>
      <c r="BK40" s="75">
        <v>1</v>
      </c>
      <c r="BL40" s="75">
        <v>1</v>
      </c>
      <c r="BM40" s="75">
        <v>1</v>
      </c>
      <c r="BN40" s="75">
        <v>1</v>
      </c>
      <c r="BO40" s="75">
        <v>1</v>
      </c>
      <c r="BP40" s="75">
        <v>1</v>
      </c>
    </row>
    <row r="41" spans="1:68" s="75" customFormat="1" ht="12.75" customHeight="1" x14ac:dyDescent="0.25">
      <c r="A41" s="73"/>
      <c r="B41" s="73"/>
      <c r="C41" s="73"/>
      <c r="D41" s="73" t="s">
        <v>181</v>
      </c>
      <c r="E41" s="73"/>
      <c r="F41" s="73"/>
      <c r="G41" s="73"/>
      <c r="H41" s="74" t="str">
        <f>CONCATENATE(FIXED(R41, 1), " (", FIXED(S41, 1), " - ", FIXED(T41,1),")")</f>
        <v>28.3 (28.0 - 28.6)</v>
      </c>
      <c r="I41" s="74" t="str">
        <f>CONCATENATE(FIXED(U41, 1), " (", FIXED(V41, 1), " - ", FIXED(W41,1),")")</f>
        <v>27.2 (26.7 - 27.7)</v>
      </c>
      <c r="J41" s="74" t="str">
        <f>CONCATENATE(FIXED(X41, 1), " (", FIXED(Y41, 1), " - ", FIXED(Z41,1),")")</f>
        <v>29.5 (28.8 - 30.2)</v>
      </c>
      <c r="K41" s="74" t="str">
        <f>CONCATENATE(FIXED(AA41, 1), " (", FIXED(AB41, 1), " - ", FIXED(AC41,1),")")</f>
        <v>32.9 (32.3 - 33.5)</v>
      </c>
      <c r="L41" s="74" t="str">
        <f>CONCATENATE(FIXED(AD41, 1), " (", FIXED(AE41, 1), " - ", FIXED(AF41,1),")")</f>
        <v>20.7 (19.9 - 21.5)</v>
      </c>
      <c r="M41" s="74" t="str">
        <f>CONCATENATE(FIXED(AG41, 1), " (", FIXED(AH41, 1), " - ", FIXED(AI41,1),")")</f>
        <v>27.2 (26.1 - 28.2)</v>
      </c>
      <c r="N41" s="74" t="str">
        <f>CONCATENATE(FIXED(AJ41, 1), " (", FIXED(AK41, 1), " - ", FIXED(AL41,1),")")</f>
        <v>27.2 (26.3 - 28.0)</v>
      </c>
      <c r="O41" s="74" t="str">
        <f>CONCATENATE(FIXED(AM41, 1), " (", FIXED(AN41, 1), " - ", FIXED(AO41,1),")")</f>
        <v>27.1 (26.1 - 28.2)</v>
      </c>
      <c r="P41" s="74"/>
      <c r="R41" s="76">
        <f>+AS30*100</f>
        <v>28.304682869999997</v>
      </c>
      <c r="S41" s="76">
        <f t="shared" ref="S41:AO41" si="32">+AT30*100</f>
        <v>28.025986190000001</v>
      </c>
      <c r="T41" s="76">
        <f t="shared" si="32"/>
        <v>28.584813660000002</v>
      </c>
      <c r="U41" s="76">
        <f t="shared" si="32"/>
        <v>27.19959583</v>
      </c>
      <c r="V41" s="76">
        <f t="shared" si="32"/>
        <v>26.659412399999997</v>
      </c>
      <c r="W41" s="76">
        <f t="shared" si="32"/>
        <v>27.7203482</v>
      </c>
      <c r="X41" s="76">
        <f t="shared" si="32"/>
        <v>29.477435920000001</v>
      </c>
      <c r="Y41" s="76">
        <f t="shared" si="32"/>
        <v>28.80654122</v>
      </c>
      <c r="Z41" s="76">
        <f t="shared" si="32"/>
        <v>30.15357199</v>
      </c>
      <c r="AA41" s="76">
        <f t="shared" si="32"/>
        <v>32.873455870000001</v>
      </c>
      <c r="AB41" s="76">
        <f t="shared" si="32"/>
        <v>32.264295109999999</v>
      </c>
      <c r="AC41" s="76">
        <f t="shared" si="32"/>
        <v>33.465636539999998</v>
      </c>
      <c r="AD41" s="76">
        <f t="shared" si="32"/>
        <v>20.69187105</v>
      </c>
      <c r="AE41" s="76">
        <f t="shared" si="32"/>
        <v>19.91003534</v>
      </c>
      <c r="AF41" s="76">
        <f t="shared" si="32"/>
        <v>21.527257150000001</v>
      </c>
      <c r="AG41" s="76">
        <f t="shared" si="32"/>
        <v>27.195301030000003</v>
      </c>
      <c r="AH41" s="76">
        <f t="shared" si="32"/>
        <v>26.079295149999997</v>
      </c>
      <c r="AI41" s="76">
        <f t="shared" si="32"/>
        <v>28.201174740000003</v>
      </c>
      <c r="AJ41" s="76">
        <f t="shared" si="32"/>
        <v>27.185602460000002</v>
      </c>
      <c r="AK41" s="76">
        <f t="shared" si="32"/>
        <v>26.340624769999998</v>
      </c>
      <c r="AL41" s="76">
        <f t="shared" si="32"/>
        <v>27.953763990000002</v>
      </c>
      <c r="AM41" s="76">
        <f t="shared" si="32"/>
        <v>27.113884560000002</v>
      </c>
      <c r="AN41" s="76">
        <f t="shared" si="32"/>
        <v>26.084243369999999</v>
      </c>
      <c r="AO41" s="76">
        <f t="shared" si="32"/>
        <v>28.205928239999999</v>
      </c>
      <c r="AQ41" s="75" t="s">
        <v>567</v>
      </c>
      <c r="AR41" s="75">
        <v>338</v>
      </c>
      <c r="AS41" s="75">
        <v>5.605381E-4</v>
      </c>
      <c r="AT41" s="75">
        <v>0</v>
      </c>
      <c r="AU41" s="75">
        <v>1.3079223000000001E-3</v>
      </c>
      <c r="AV41" s="75">
        <v>1.2515645000000001E-3</v>
      </c>
      <c r="AW41" s="75">
        <v>0</v>
      </c>
      <c r="AX41" s="75">
        <v>3.1289110999999999E-3</v>
      </c>
      <c r="AY41" s="75">
        <v>0</v>
      </c>
      <c r="AZ41" s="75">
        <v>0</v>
      </c>
      <c r="BA41" s="75">
        <v>0</v>
      </c>
      <c r="BB41" s="75">
        <v>7.163324E-4</v>
      </c>
      <c r="BC41" s="75">
        <v>0</v>
      </c>
      <c r="BD41" s="75">
        <v>2.8653295E-3</v>
      </c>
      <c r="BE41" s="75">
        <v>0</v>
      </c>
      <c r="BF41" s="75">
        <v>0</v>
      </c>
      <c r="BG41" s="75">
        <v>0</v>
      </c>
      <c r="BH41" s="75">
        <v>0</v>
      </c>
      <c r="BI41" s="75">
        <v>0</v>
      </c>
      <c r="BJ41" s="75">
        <v>0</v>
      </c>
      <c r="BK41" s="75">
        <v>0</v>
      </c>
      <c r="BL41" s="75">
        <v>0</v>
      </c>
      <c r="BM41" s="75">
        <v>0</v>
      </c>
      <c r="BN41" s="75">
        <v>0</v>
      </c>
      <c r="BO41" s="75">
        <v>0</v>
      </c>
      <c r="BP41" s="75">
        <v>0</v>
      </c>
    </row>
    <row r="42" spans="1:68" s="75" customFormat="1" ht="12.75" customHeight="1" x14ac:dyDescent="0.25">
      <c r="A42" s="73"/>
      <c r="B42" s="73"/>
      <c r="C42" s="73"/>
      <c r="D42" s="73" t="s">
        <v>182</v>
      </c>
      <c r="E42" s="73"/>
      <c r="F42" s="73"/>
      <c r="G42" s="73"/>
      <c r="H42" s="74" t="str">
        <f>CONCATENATE(FIXED(R42, 1), " (", FIXED(S42, 1), " - ", FIXED(T42,1),")")</f>
        <v>0.0 (0.0 - 0.0)</v>
      </c>
      <c r="I42" s="74" t="str">
        <f>CONCATENATE(FIXED(U42, 1), " (", FIXED(V42, 1), " - ", FIXED(W42,1),")")</f>
        <v>0.0 (0.0 - 0.0)</v>
      </c>
      <c r="J42" s="74" t="str">
        <f>CONCATENATE(FIXED(X42, 1), " (", FIXED(Y42, 1), " - ", FIXED(Z42,1),")")</f>
        <v>0.0 (0.0 - 0.0)</v>
      </c>
      <c r="K42" s="74" t="str">
        <f>CONCATENATE(FIXED(AA42, 1), " (", FIXED(AB42, 1), " - ", FIXED(AC42,1),")")</f>
        <v>0.0 (0.0 - 0.0)</v>
      </c>
      <c r="L42" s="74" t="str">
        <f>CONCATENATE(FIXED(AD42, 1), " (", FIXED(AE42, 1), " - ", FIXED(AF42,1),")")</f>
        <v>0.1 (0.0 - 0.1)</v>
      </c>
      <c r="M42" s="74" t="str">
        <f>CONCATENATE(FIXED(AG42, 1), " (", FIXED(AH42, 1), " - ", FIXED(AI42,1),")")</f>
        <v>0.0 (0.0 - 0.0)</v>
      </c>
      <c r="N42" s="74" t="str">
        <f>CONCATENATE(FIXED(AJ42, 1), " (", FIXED(AK42, 1), " - ", FIXED(AL42,1),")")</f>
        <v>0.0 (0.0 - 0.0)</v>
      </c>
      <c r="O42" s="74" t="str">
        <f>CONCATENATE(FIXED(AM42, 1), " (", FIXED(AN42, 1), " - ", FIXED(AO42,1),")")</f>
        <v>0.0 (0.0 - 0.1)</v>
      </c>
      <c r="P42" s="74"/>
      <c r="R42" s="76">
        <f>+AS31*100</f>
        <v>1.8165480000000001E-2</v>
      </c>
      <c r="S42" s="76">
        <f t="shared" ref="S42:AO42" si="33">+AT31*100</f>
        <v>9.5607799999999996E-3</v>
      </c>
      <c r="T42" s="76">
        <f t="shared" si="33"/>
        <v>2.6770180000000001E-2</v>
      </c>
      <c r="U42" s="76">
        <f t="shared" si="33"/>
        <v>7.7724200000000004E-3</v>
      </c>
      <c r="V42" s="76">
        <f t="shared" si="33"/>
        <v>0</v>
      </c>
      <c r="W42" s="76">
        <f t="shared" si="33"/>
        <v>1.943106E-2</v>
      </c>
      <c r="X42" s="76">
        <f t="shared" si="33"/>
        <v>1.572409E-2</v>
      </c>
      <c r="Y42" s="76">
        <f t="shared" si="33"/>
        <v>0</v>
      </c>
      <c r="Z42" s="76">
        <f t="shared" si="33"/>
        <v>3.6689550000000001E-2</v>
      </c>
      <c r="AA42" s="76">
        <f t="shared" si="33"/>
        <v>2.1225110000000002E-2</v>
      </c>
      <c r="AB42" s="76">
        <f t="shared" si="33"/>
        <v>4.2450200000000004E-3</v>
      </c>
      <c r="AC42" s="76">
        <f t="shared" si="33"/>
        <v>4.2450229999999999E-2</v>
      </c>
      <c r="AD42" s="76">
        <f t="shared" si="33"/>
        <v>5.3550389999999996E-2</v>
      </c>
      <c r="AE42" s="76">
        <f t="shared" si="33"/>
        <v>1.071008E-2</v>
      </c>
      <c r="AF42" s="76">
        <f t="shared" si="33"/>
        <v>9.6390699999999996E-2</v>
      </c>
      <c r="AG42" s="76">
        <f t="shared" si="33"/>
        <v>1.4684290000000001E-2</v>
      </c>
      <c r="AH42" s="76">
        <f t="shared" si="33"/>
        <v>0</v>
      </c>
      <c r="AI42" s="76">
        <f t="shared" si="33"/>
        <v>4.4052859999999999E-2</v>
      </c>
      <c r="AJ42" s="76">
        <f t="shared" si="33"/>
        <v>0</v>
      </c>
      <c r="AK42" s="76">
        <f t="shared" si="33"/>
        <v>0</v>
      </c>
      <c r="AL42" s="76">
        <f t="shared" si="33"/>
        <v>0</v>
      </c>
      <c r="AM42" s="76">
        <f t="shared" si="33"/>
        <v>4.6801870000000002E-2</v>
      </c>
      <c r="AN42" s="76">
        <f t="shared" si="33"/>
        <v>0</v>
      </c>
      <c r="AO42" s="76">
        <f t="shared" si="33"/>
        <v>0.10920437000000001</v>
      </c>
      <c r="AQ42" s="75" t="s">
        <v>576</v>
      </c>
      <c r="AR42" s="75">
        <v>338</v>
      </c>
      <c r="AS42" s="75">
        <v>3.7369209999999999E-4</v>
      </c>
      <c r="AT42" s="75">
        <v>0</v>
      </c>
      <c r="AU42" s="75">
        <v>9.3423020000000005E-4</v>
      </c>
      <c r="AV42" s="75">
        <v>0</v>
      </c>
      <c r="AW42" s="75">
        <v>0</v>
      </c>
      <c r="AX42" s="75">
        <v>0</v>
      </c>
      <c r="AY42" s="75">
        <v>6.0422961000000004E-3</v>
      </c>
      <c r="AZ42" s="75">
        <v>0</v>
      </c>
      <c r="BA42" s="75">
        <v>1.51057402E-2</v>
      </c>
      <c r="BB42" s="75">
        <v>0</v>
      </c>
      <c r="BC42" s="75">
        <v>0</v>
      </c>
      <c r="BD42" s="75">
        <v>0</v>
      </c>
      <c r="BE42" s="75">
        <v>0</v>
      </c>
      <c r="BF42" s="75">
        <v>0</v>
      </c>
      <c r="BG42" s="75">
        <v>0</v>
      </c>
      <c r="BH42" s="75">
        <v>0</v>
      </c>
      <c r="BI42" s="75">
        <v>0</v>
      </c>
      <c r="BJ42" s="75">
        <v>0</v>
      </c>
      <c r="BK42" s="75">
        <v>0</v>
      </c>
      <c r="BL42" s="75">
        <v>0</v>
      </c>
      <c r="BM42" s="75">
        <v>0</v>
      </c>
      <c r="BN42" s="75">
        <v>0</v>
      </c>
      <c r="BO42" s="75">
        <v>0</v>
      </c>
      <c r="BP42" s="75">
        <v>0</v>
      </c>
    </row>
    <row r="43" spans="1:68" s="75" customFormat="1" ht="12.75" customHeight="1" x14ac:dyDescent="0.25">
      <c r="A43" s="73"/>
      <c r="B43" s="73"/>
      <c r="C43" s="73"/>
      <c r="D43" s="73" t="s">
        <v>183</v>
      </c>
      <c r="E43" s="73"/>
      <c r="F43" s="73"/>
      <c r="G43" s="73"/>
      <c r="H43" s="74"/>
      <c r="I43" s="74"/>
      <c r="J43" s="74"/>
      <c r="K43" s="74"/>
      <c r="L43" s="74"/>
      <c r="M43" s="74"/>
      <c r="N43" s="74"/>
      <c r="O43" s="74"/>
      <c r="P43" s="74"/>
      <c r="AQ43" s="75" t="s">
        <v>568</v>
      </c>
      <c r="AR43" s="75">
        <v>338</v>
      </c>
      <c r="AS43" s="75">
        <v>0</v>
      </c>
      <c r="AT43" s="75">
        <v>0</v>
      </c>
      <c r="AU43" s="75">
        <v>0</v>
      </c>
      <c r="AV43" s="75">
        <v>0</v>
      </c>
      <c r="AW43" s="75">
        <v>0</v>
      </c>
      <c r="AX43" s="75">
        <v>0</v>
      </c>
      <c r="AY43" s="75">
        <v>0</v>
      </c>
      <c r="AZ43" s="75">
        <v>0</v>
      </c>
      <c r="BA43" s="75">
        <v>0</v>
      </c>
      <c r="BB43" s="75">
        <v>0</v>
      </c>
      <c r="BC43" s="75">
        <v>0</v>
      </c>
      <c r="BD43" s="75">
        <v>0</v>
      </c>
      <c r="BE43" s="75">
        <v>0</v>
      </c>
      <c r="BF43" s="75">
        <v>0</v>
      </c>
      <c r="BG43" s="75">
        <v>0</v>
      </c>
      <c r="BH43" s="75">
        <v>0</v>
      </c>
      <c r="BI43" s="75">
        <v>0</v>
      </c>
      <c r="BJ43" s="75">
        <v>0</v>
      </c>
      <c r="BK43" s="75">
        <v>0</v>
      </c>
      <c r="BL43" s="75">
        <v>0</v>
      </c>
      <c r="BM43" s="75">
        <v>0</v>
      </c>
      <c r="BN43" s="75">
        <v>0</v>
      </c>
      <c r="BO43" s="75">
        <v>0</v>
      </c>
      <c r="BP43" s="75">
        <v>0</v>
      </c>
    </row>
    <row r="44" spans="1:68" s="75" customFormat="1" ht="12.75" customHeight="1" x14ac:dyDescent="0.25">
      <c r="A44" s="73"/>
      <c r="B44" s="73"/>
      <c r="C44" s="73"/>
      <c r="D44" s="73"/>
      <c r="E44" s="73" t="s">
        <v>184</v>
      </c>
      <c r="F44" s="73"/>
      <c r="G44" s="73"/>
      <c r="H44" s="79" t="s">
        <v>153</v>
      </c>
      <c r="I44" s="79" t="s">
        <v>153</v>
      </c>
      <c r="J44" s="79" t="s">
        <v>153</v>
      </c>
      <c r="K44" s="79" t="s">
        <v>153</v>
      </c>
      <c r="L44" s="79" t="s">
        <v>153</v>
      </c>
      <c r="M44" s="79" t="s">
        <v>153</v>
      </c>
      <c r="N44" s="79" t="s">
        <v>153</v>
      </c>
      <c r="O44" s="79" t="s">
        <v>153</v>
      </c>
      <c r="P44" s="79"/>
      <c r="AQ44" s="75" t="s">
        <v>577</v>
      </c>
      <c r="AR44" s="75">
        <v>268</v>
      </c>
      <c r="AS44" s="75">
        <v>10.193624566</v>
      </c>
      <c r="AT44" s="75">
        <v>9.8701988441000008</v>
      </c>
      <c r="AU44" s="75">
        <v>10.56595402</v>
      </c>
      <c r="AV44" s="75">
        <v>8.4090019548000008</v>
      </c>
      <c r="AW44" s="75">
        <v>7.9573767571999996</v>
      </c>
      <c r="AX44" s="75">
        <v>8.8770842734999995</v>
      </c>
      <c r="AY44" s="75">
        <v>11.325465006</v>
      </c>
      <c r="AZ44" s="75">
        <v>9.9492803705000004</v>
      </c>
      <c r="BA44" s="75">
        <v>12.69172728</v>
      </c>
      <c r="BB44" s="75">
        <v>12.252071880000001</v>
      </c>
      <c r="BC44" s="75">
        <v>11.477056146000001</v>
      </c>
      <c r="BD44" s="75">
        <v>13.073177241</v>
      </c>
      <c r="BE44" s="75">
        <v>7.4346448134000003</v>
      </c>
      <c r="BF44" s="75">
        <v>6.9814973243000003</v>
      </c>
      <c r="BG44" s="75">
        <v>7.8702398995999996</v>
      </c>
      <c r="BH44" s="75">
        <v>13.119627264</v>
      </c>
      <c r="BI44" s="75">
        <v>11.145677156</v>
      </c>
      <c r="BJ44" s="75">
        <v>15.41375626</v>
      </c>
      <c r="BK44" s="75">
        <v>9.3202488030000001</v>
      </c>
      <c r="BL44" s="75">
        <v>8.4930180518</v>
      </c>
      <c r="BM44" s="75">
        <v>10.237287056</v>
      </c>
      <c r="BN44" s="75">
        <v>17.226396731000001</v>
      </c>
      <c r="BO44" s="75">
        <v>14.758078333</v>
      </c>
      <c r="BP44" s="75">
        <v>19.724877688999999</v>
      </c>
    </row>
    <row r="45" spans="1:68" s="75" customFormat="1" ht="12.75" customHeight="1" x14ac:dyDescent="0.25">
      <c r="A45" s="80"/>
      <c r="B45" s="80"/>
      <c r="C45" s="80"/>
      <c r="D45" s="80"/>
      <c r="E45" s="80" t="s">
        <v>185</v>
      </c>
      <c r="F45" s="80"/>
      <c r="G45" s="73"/>
      <c r="H45" s="74" t="str">
        <f>CONCATENATE(FIXED(R45, 1), " (", FIXED(S45, 1), " - ", FIXED(T45,1),")")</f>
        <v>0.0 (0.0 - 0.0)</v>
      </c>
      <c r="I45" s="74" t="str">
        <f>CONCATENATE(FIXED(U45, 1), " (", FIXED(V45, 1), " - ", FIXED(W45,1),")")</f>
        <v>0.0 (0.0 - 0.0)</v>
      </c>
      <c r="J45" s="74" t="str">
        <f>CONCATENATE(FIXED(X45, 1), " (", FIXED(Y45, 1), " - ", FIXED(Z45,1),")")</f>
        <v>0.0 (0.0 - 0.0)</v>
      </c>
      <c r="K45" s="74" t="str">
        <f>CONCATENATE(FIXED(AA45, 1), " (", FIXED(AB45, 1), " - ", FIXED(AC45,1),")")</f>
        <v>0.0 (0.0 - 0.0)</v>
      </c>
      <c r="L45" s="74" t="str">
        <f>CONCATENATE(FIXED(AD45, 1), " (", FIXED(AE45, 1), " - ", FIXED(AF45,1),")")</f>
        <v>0.0 (0.0 - 0.0)</v>
      </c>
      <c r="M45" s="74" t="str">
        <f>CONCATENATE(FIXED(AG45, 1), " (", FIXED(AH45, 1), " - ", FIXED(AI45,1),")")</f>
        <v>0.0 (0.0 - 0.0)</v>
      </c>
      <c r="N45" s="74" t="str">
        <f>CONCATENATE(FIXED(AJ45, 1), " (", FIXED(AK45, 1), " - ", FIXED(AL45,1),")")</f>
        <v>0.0 (0.0 - 0.0)</v>
      </c>
      <c r="O45" s="74" t="str">
        <f>CONCATENATE(FIXED(AM45, 1), " (", FIXED(AN45, 1), " - ", FIXED(AO45,1),")")</f>
        <v>0.0 (0.0 - 0.0)</v>
      </c>
      <c r="P45" s="74"/>
      <c r="R45" s="76">
        <f>+AS32</f>
        <v>6.6925400000000001E-5</v>
      </c>
      <c r="S45" s="76">
        <f t="shared" ref="S45:AO45" si="34">+AT32</f>
        <v>1.91216E-5</v>
      </c>
      <c r="T45" s="76">
        <f t="shared" si="34"/>
        <v>1.147293E-4</v>
      </c>
      <c r="U45" s="76">
        <f t="shared" si="34"/>
        <v>7.7724200000000004E-5</v>
      </c>
      <c r="V45" s="76">
        <f t="shared" si="34"/>
        <v>0</v>
      </c>
      <c r="W45" s="76">
        <f t="shared" si="34"/>
        <v>1.9431059999999999E-4</v>
      </c>
      <c r="X45" s="76">
        <f t="shared" si="34"/>
        <v>2.6206820000000003E-4</v>
      </c>
      <c r="Y45" s="76">
        <f t="shared" si="34"/>
        <v>5.2413600000000002E-5</v>
      </c>
      <c r="Z45" s="76">
        <f t="shared" si="34"/>
        <v>5.2413649999999998E-4</v>
      </c>
      <c r="AA45" s="76">
        <f t="shared" si="34"/>
        <v>0</v>
      </c>
      <c r="AB45" s="76">
        <f t="shared" si="34"/>
        <v>0</v>
      </c>
      <c r="AC45" s="76">
        <f t="shared" si="34"/>
        <v>0</v>
      </c>
      <c r="AD45" s="76">
        <f t="shared" si="34"/>
        <v>0</v>
      </c>
      <c r="AE45" s="76">
        <f t="shared" si="34"/>
        <v>0</v>
      </c>
      <c r="AF45" s="76">
        <f t="shared" si="34"/>
        <v>0</v>
      </c>
      <c r="AG45" s="76">
        <f t="shared" si="34"/>
        <v>0</v>
      </c>
      <c r="AH45" s="76">
        <f t="shared" si="34"/>
        <v>0</v>
      </c>
      <c r="AI45" s="76">
        <f t="shared" si="34"/>
        <v>0</v>
      </c>
      <c r="AJ45" s="76">
        <f t="shared" si="34"/>
        <v>0</v>
      </c>
      <c r="AK45" s="76">
        <f t="shared" si="34"/>
        <v>0</v>
      </c>
      <c r="AL45" s="76">
        <f t="shared" si="34"/>
        <v>0</v>
      </c>
      <c r="AM45" s="76">
        <f t="shared" si="34"/>
        <v>0</v>
      </c>
      <c r="AN45" s="76">
        <f t="shared" si="34"/>
        <v>0</v>
      </c>
      <c r="AO45" s="76">
        <f t="shared" si="34"/>
        <v>0</v>
      </c>
      <c r="AQ45" s="75" t="s">
        <v>578</v>
      </c>
      <c r="AR45" s="75">
        <v>0</v>
      </c>
      <c r="AS45" s="75">
        <v>7302.1345811000001</v>
      </c>
      <c r="AT45" s="75">
        <v>6734.9885175999998</v>
      </c>
      <c r="AU45" s="75">
        <v>7869.2806444999997</v>
      </c>
      <c r="AV45" s="75">
        <v>6734.9885175999998</v>
      </c>
      <c r="AW45" s="75">
        <v>6734.9885175999998</v>
      </c>
      <c r="AX45" s="75">
        <v>6734.9885175999998</v>
      </c>
      <c r="AY45" s="75">
        <v>0</v>
      </c>
      <c r="AZ45" s="75">
        <v>0</v>
      </c>
      <c r="BA45" s="75">
        <v>0</v>
      </c>
      <c r="BB45" s="75">
        <v>7869.2806444999997</v>
      </c>
      <c r="BC45" s="75">
        <v>7869.2806444999997</v>
      </c>
      <c r="BD45" s="75">
        <v>7869.2806444999997</v>
      </c>
      <c r="BE45" s="75">
        <v>0</v>
      </c>
      <c r="BF45" s="75">
        <v>0</v>
      </c>
      <c r="BG45" s="75">
        <v>0</v>
      </c>
      <c r="BH45" s="75">
        <v>0</v>
      </c>
      <c r="BI45" s="75">
        <v>0</v>
      </c>
      <c r="BJ45" s="75">
        <v>0</v>
      </c>
      <c r="BK45" s="75">
        <v>0</v>
      </c>
      <c r="BL45" s="75">
        <v>0</v>
      </c>
      <c r="BM45" s="75">
        <v>0</v>
      </c>
      <c r="BN45" s="75">
        <v>0</v>
      </c>
      <c r="BO45" s="75">
        <v>0</v>
      </c>
      <c r="BP45" s="75">
        <v>0</v>
      </c>
    </row>
    <row r="46" spans="1:68" s="75" customFormat="1" ht="12.75" customHeight="1" x14ac:dyDescent="0.25">
      <c r="A46" s="80"/>
      <c r="B46" s="80"/>
      <c r="C46" s="73" t="s">
        <v>186</v>
      </c>
      <c r="D46" s="80"/>
      <c r="E46" s="80"/>
      <c r="F46" s="80"/>
      <c r="G46" s="73"/>
      <c r="H46" s="74"/>
      <c r="I46" s="74"/>
      <c r="J46" s="74"/>
      <c r="K46" s="74"/>
      <c r="L46" s="74"/>
      <c r="M46" s="74"/>
      <c r="N46" s="74"/>
      <c r="O46" s="74"/>
      <c r="P46" s="74"/>
      <c r="AQ46" s="75" t="s">
        <v>579</v>
      </c>
      <c r="AR46" s="75">
        <v>0</v>
      </c>
      <c r="AS46" s="75">
        <v>5639.9328249999999</v>
      </c>
      <c r="AT46" s="75">
        <v>5037.8677500000003</v>
      </c>
      <c r="AU46" s="75">
        <v>6241.9979000000003</v>
      </c>
      <c r="AV46" s="75">
        <v>0</v>
      </c>
      <c r="AW46" s="75">
        <v>0</v>
      </c>
      <c r="AX46" s="75">
        <v>0</v>
      </c>
      <c r="AY46" s="75">
        <v>5639.9328249999999</v>
      </c>
      <c r="AZ46" s="75">
        <v>5037.8677500000003</v>
      </c>
      <c r="BA46" s="75">
        <v>6241.9979000000003</v>
      </c>
      <c r="BB46" s="75">
        <v>0</v>
      </c>
      <c r="BC46" s="75">
        <v>0</v>
      </c>
      <c r="BD46" s="75">
        <v>0</v>
      </c>
      <c r="BE46" s="75">
        <v>0</v>
      </c>
      <c r="BF46" s="75">
        <v>0</v>
      </c>
      <c r="BG46" s="75">
        <v>0</v>
      </c>
      <c r="BH46" s="75">
        <v>0</v>
      </c>
      <c r="BI46" s="75">
        <v>0</v>
      </c>
      <c r="BJ46" s="75">
        <v>0</v>
      </c>
      <c r="BK46" s="75">
        <v>0</v>
      </c>
      <c r="BL46" s="75">
        <v>0</v>
      </c>
      <c r="BM46" s="75">
        <v>0</v>
      </c>
      <c r="BN46" s="75">
        <v>0</v>
      </c>
      <c r="BO46" s="75">
        <v>0</v>
      </c>
      <c r="BP46" s="75">
        <v>0</v>
      </c>
    </row>
    <row r="47" spans="1:68" s="75" customFormat="1" ht="12.75" customHeight="1" x14ac:dyDescent="0.25">
      <c r="A47" s="80"/>
      <c r="B47" s="80"/>
      <c r="C47" s="80"/>
      <c r="D47" s="73" t="s">
        <v>167</v>
      </c>
      <c r="E47" s="80"/>
      <c r="F47" s="80"/>
      <c r="G47" s="73"/>
      <c r="H47" s="74" t="str">
        <f t="shared" ref="H47:H52" si="35">CONCATENATE(FIXED(R47, 0), " (", FIXED(S47, 0), " - ", FIXED(T47,0),")")</f>
        <v>123 (121 - 125)</v>
      </c>
      <c r="I47" s="74" t="str">
        <f t="shared" ref="I47:I52" si="36">CONCATENATE(FIXED(U47, 0), " (", FIXED(V47, 0), " - ", FIXED(W47,0),")")</f>
        <v>133 (130 - 137)</v>
      </c>
      <c r="J47" s="74" t="str">
        <f t="shared" ref="J47:J52" si="37">CONCATENATE(FIXED(X47, 0), " (", FIXED(Y47, 0), " - ", FIXED(Z47,0),")")</f>
        <v>145 (139 - 150)</v>
      </c>
      <c r="K47" s="74" t="str">
        <f t="shared" ref="K47:K52" si="38">CONCATENATE(FIXED(AA47, 0), " (", FIXED(AB47, 0), " - ", FIXED(AC47,0),")")</f>
        <v>102 (98 - 107)</v>
      </c>
      <c r="L47" s="74" t="str">
        <f t="shared" ref="L47:L52" si="39">CONCATENATE(FIXED(AD47, 0), " (", FIXED(AE47, 0), " - ", FIXED(AF47,0),")")</f>
        <v>122 (112 - 135)</v>
      </c>
      <c r="M47" s="74" t="str">
        <f t="shared" ref="M47:M52" si="40">CONCATENATE(FIXED(AG47, 0), " (", FIXED(AH47, 0), " - ", FIXED(AI47,0),")")</f>
        <v>122 (116 - 128)</v>
      </c>
      <c r="N47" s="74" t="str">
        <f t="shared" ref="N47:N52" si="41">CONCATENATE(FIXED(AJ47, 0), " (", FIXED(AK47, 0), " - ", FIXED(AL47,0),")")</f>
        <v>113 (109 - 117)</v>
      </c>
      <c r="O47" s="74" t="str">
        <f t="shared" ref="O47:O52" si="42">CONCATENATE(FIXED(AM47, 0), " (", FIXED(AN47, 0), " - ", FIXED(AO47,0),")")</f>
        <v>109 (102 - 116)</v>
      </c>
      <c r="P47" s="74"/>
      <c r="R47" s="76">
        <f t="shared" ref="R47:R52" si="43">+AS33</f>
        <v>122.69773084000001</v>
      </c>
      <c r="S47" s="76">
        <f t="shared" ref="S47:AO47" si="44">+AT33</f>
        <v>120.80604049999999</v>
      </c>
      <c r="T47" s="76">
        <f t="shared" si="44"/>
        <v>124.75312527</v>
      </c>
      <c r="U47" s="76">
        <f t="shared" si="44"/>
        <v>133.12326905</v>
      </c>
      <c r="V47" s="76">
        <f t="shared" si="44"/>
        <v>129.51048983000001</v>
      </c>
      <c r="W47" s="76">
        <f t="shared" si="44"/>
        <v>136.7915338</v>
      </c>
      <c r="X47" s="76">
        <f t="shared" si="44"/>
        <v>144.58562881</v>
      </c>
      <c r="Y47" s="76">
        <f t="shared" si="44"/>
        <v>139.40457054000001</v>
      </c>
      <c r="Z47" s="76">
        <f t="shared" si="44"/>
        <v>150.37864549</v>
      </c>
      <c r="AA47" s="76">
        <f t="shared" si="44"/>
        <v>101.75222031</v>
      </c>
      <c r="AB47" s="76">
        <f t="shared" si="44"/>
        <v>97.614922316000005</v>
      </c>
      <c r="AC47" s="76">
        <f t="shared" si="44"/>
        <v>106.95188392999999</v>
      </c>
      <c r="AD47" s="76">
        <f t="shared" si="44"/>
        <v>121.77138632</v>
      </c>
      <c r="AE47" s="76">
        <f t="shared" si="44"/>
        <v>111.84784313999999</v>
      </c>
      <c r="AF47" s="76">
        <f t="shared" si="44"/>
        <v>134.6951171</v>
      </c>
      <c r="AG47" s="76">
        <f t="shared" si="44"/>
        <v>121.77417484</v>
      </c>
      <c r="AH47" s="76">
        <f t="shared" si="44"/>
        <v>116.29231188</v>
      </c>
      <c r="AI47" s="76">
        <f t="shared" si="44"/>
        <v>127.91619197999999</v>
      </c>
      <c r="AJ47" s="76">
        <f t="shared" si="44"/>
        <v>112.93734061000001</v>
      </c>
      <c r="AK47" s="76">
        <f t="shared" si="44"/>
        <v>109.26858747999999</v>
      </c>
      <c r="AL47" s="76">
        <f t="shared" si="44"/>
        <v>116.83718656000001</v>
      </c>
      <c r="AM47" s="76">
        <f t="shared" si="44"/>
        <v>108.50857558</v>
      </c>
      <c r="AN47" s="76">
        <f t="shared" si="44"/>
        <v>102.254057</v>
      </c>
      <c r="AO47" s="76">
        <f t="shared" si="44"/>
        <v>115.84488242</v>
      </c>
      <c r="AQ47" s="75" t="s">
        <v>580</v>
      </c>
      <c r="AR47" s="75">
        <v>0</v>
      </c>
      <c r="AS47" s="75">
        <v>0</v>
      </c>
      <c r="AT47" s="75">
        <v>0</v>
      </c>
      <c r="AU47" s="75">
        <v>0</v>
      </c>
      <c r="AV47" s="75">
        <v>0</v>
      </c>
      <c r="AW47" s="75">
        <v>0</v>
      </c>
      <c r="AX47" s="75">
        <v>0</v>
      </c>
      <c r="AY47" s="75">
        <v>0</v>
      </c>
      <c r="AZ47" s="75">
        <v>0</v>
      </c>
      <c r="BA47" s="75">
        <v>0</v>
      </c>
      <c r="BB47" s="75">
        <v>0</v>
      </c>
      <c r="BC47" s="75">
        <v>0</v>
      </c>
      <c r="BD47" s="75">
        <v>0</v>
      </c>
      <c r="BE47" s="75">
        <v>0</v>
      </c>
      <c r="BF47" s="75">
        <v>0</v>
      </c>
      <c r="BG47" s="75">
        <v>0</v>
      </c>
      <c r="BH47" s="75">
        <v>0</v>
      </c>
      <c r="BI47" s="75">
        <v>0</v>
      </c>
      <c r="BJ47" s="75">
        <v>0</v>
      </c>
      <c r="BK47" s="75">
        <v>0</v>
      </c>
      <c r="BL47" s="75">
        <v>0</v>
      </c>
      <c r="BM47" s="75">
        <v>0</v>
      </c>
      <c r="BN47" s="75">
        <v>0</v>
      </c>
      <c r="BO47" s="75">
        <v>0</v>
      </c>
      <c r="BP47" s="75">
        <v>0</v>
      </c>
    </row>
    <row r="48" spans="1:68" s="75" customFormat="1" ht="12.75" customHeight="1" x14ac:dyDescent="0.25">
      <c r="A48" s="80"/>
      <c r="B48" s="80"/>
      <c r="C48" s="80"/>
      <c r="D48" s="73" t="s">
        <v>168</v>
      </c>
      <c r="E48" s="80"/>
      <c r="F48" s="80"/>
      <c r="G48" s="73"/>
      <c r="H48" s="74" t="str">
        <f t="shared" si="35"/>
        <v>839 (779 - 918)</v>
      </c>
      <c r="I48" s="74" t="str">
        <f t="shared" si="36"/>
        <v>813 (737 - 890)</v>
      </c>
      <c r="J48" s="74" t="str">
        <f t="shared" si="37"/>
        <v>930 (693 - 1,277)</v>
      </c>
      <c r="K48" s="74" t="str">
        <f t="shared" si="38"/>
        <v>817 (726 - 906)</v>
      </c>
      <c r="L48" s="74" t="str">
        <f t="shared" si="39"/>
        <v>821 (684 - 981)</v>
      </c>
      <c r="M48" s="74" t="str">
        <f t="shared" si="40"/>
        <v>737 (594 - 917)</v>
      </c>
      <c r="N48" s="74" t="str">
        <f t="shared" si="41"/>
        <v>857 (753 - 982)</v>
      </c>
      <c r="O48" s="74" t="str">
        <f t="shared" si="42"/>
        <v>870 (700 - 1,072)</v>
      </c>
      <c r="P48" s="74"/>
      <c r="R48" s="76">
        <f t="shared" si="43"/>
        <v>839.33136304000004</v>
      </c>
      <c r="S48" s="76">
        <f t="shared" ref="S48:AO48" si="45">+AT34</f>
        <v>779.32442622999997</v>
      </c>
      <c r="T48" s="76">
        <f t="shared" si="45"/>
        <v>918.26915414999996</v>
      </c>
      <c r="U48" s="76">
        <f t="shared" si="45"/>
        <v>813.36320929999999</v>
      </c>
      <c r="V48" s="76">
        <f t="shared" si="45"/>
        <v>737.38019913000005</v>
      </c>
      <c r="W48" s="76">
        <f t="shared" si="45"/>
        <v>890.05266157000005</v>
      </c>
      <c r="X48" s="76">
        <f t="shared" si="45"/>
        <v>930.19180902000005</v>
      </c>
      <c r="Y48" s="76">
        <f t="shared" si="45"/>
        <v>693.26933395000003</v>
      </c>
      <c r="Z48" s="76">
        <f t="shared" si="45"/>
        <v>1277.3846295999999</v>
      </c>
      <c r="AA48" s="76">
        <f t="shared" si="45"/>
        <v>816.8895258</v>
      </c>
      <c r="AB48" s="76">
        <f t="shared" si="45"/>
        <v>726.45244788000002</v>
      </c>
      <c r="AC48" s="76">
        <f t="shared" si="45"/>
        <v>906.34171057000003</v>
      </c>
      <c r="AD48" s="76">
        <f t="shared" si="45"/>
        <v>820.86646600999995</v>
      </c>
      <c r="AE48" s="76">
        <f t="shared" si="45"/>
        <v>683.83525772999997</v>
      </c>
      <c r="AF48" s="76">
        <f t="shared" si="45"/>
        <v>980.71177892000003</v>
      </c>
      <c r="AG48" s="76">
        <f t="shared" si="45"/>
        <v>736.60599008999998</v>
      </c>
      <c r="AH48" s="76">
        <f t="shared" si="45"/>
        <v>593.77658345999998</v>
      </c>
      <c r="AI48" s="76">
        <f t="shared" si="45"/>
        <v>916.84540383000001</v>
      </c>
      <c r="AJ48" s="76">
        <f t="shared" si="45"/>
        <v>857.34935499999995</v>
      </c>
      <c r="AK48" s="76">
        <f t="shared" si="45"/>
        <v>752.66099970000005</v>
      </c>
      <c r="AL48" s="76">
        <f t="shared" si="45"/>
        <v>982.06981055000006</v>
      </c>
      <c r="AM48" s="76">
        <f t="shared" si="45"/>
        <v>870.29864673999998</v>
      </c>
      <c r="AN48" s="76">
        <f t="shared" si="45"/>
        <v>699.88528816999997</v>
      </c>
      <c r="AO48" s="76">
        <f t="shared" si="45"/>
        <v>1072.3677439000001</v>
      </c>
      <c r="AQ48" s="75" t="s">
        <v>581</v>
      </c>
      <c r="AR48" s="75">
        <v>1433</v>
      </c>
      <c r="AS48" s="75">
        <v>2.5571698222000001</v>
      </c>
      <c r="AT48" s="75">
        <v>1.8035789226000001</v>
      </c>
      <c r="AU48" s="75">
        <v>3.5066510970999998</v>
      </c>
      <c r="AV48" s="75">
        <v>2.4015471488000002</v>
      </c>
      <c r="AW48" s="75">
        <v>1.4298563978000001</v>
      </c>
      <c r="AX48" s="75">
        <v>4.2541299908000001</v>
      </c>
      <c r="AY48" s="75">
        <v>2.3446698171999998</v>
      </c>
      <c r="AZ48" s="75">
        <v>0.48297664410000002</v>
      </c>
      <c r="BA48" s="75">
        <v>5.2167776458999997</v>
      </c>
      <c r="BB48" s="75">
        <v>3.9715446643000001</v>
      </c>
      <c r="BC48" s="75">
        <v>2.3608153358999999</v>
      </c>
      <c r="BD48" s="75">
        <v>6.999107586</v>
      </c>
      <c r="BE48" s="75">
        <v>3.0131436855999998</v>
      </c>
      <c r="BF48" s="75">
        <v>2.7843463856000001</v>
      </c>
      <c r="BG48" s="75">
        <v>3.2675567491000002</v>
      </c>
      <c r="BH48" s="75">
        <v>1.3154990141</v>
      </c>
      <c r="BI48" s="75">
        <v>1.0529755404000001</v>
      </c>
      <c r="BJ48" s="75">
        <v>1.5874963837</v>
      </c>
      <c r="BK48" s="75">
        <v>1.1337690852</v>
      </c>
      <c r="BL48" s="75">
        <v>0.99380175869999998</v>
      </c>
      <c r="BM48" s="75">
        <v>1.2890447477</v>
      </c>
      <c r="BN48" s="75">
        <v>3.2216848039000001</v>
      </c>
      <c r="BO48" s="75">
        <v>2.6444126868</v>
      </c>
      <c r="BP48" s="75">
        <v>3.8152009956000001</v>
      </c>
    </row>
    <row r="49" spans="1:68" s="75" customFormat="1" ht="12.75" customHeight="1" x14ac:dyDescent="0.25">
      <c r="A49" s="80"/>
      <c r="B49" s="80"/>
      <c r="C49" s="80"/>
      <c r="D49" s="73" t="s">
        <v>169</v>
      </c>
      <c r="E49" s="80"/>
      <c r="F49" s="80"/>
      <c r="G49" s="73"/>
      <c r="H49" s="74" t="str">
        <f t="shared" si="35"/>
        <v>504 (486 - 524)</v>
      </c>
      <c r="I49" s="74" t="str">
        <f t="shared" si="36"/>
        <v>481 (452 - 515)</v>
      </c>
      <c r="J49" s="74" t="str">
        <f t="shared" si="37"/>
        <v>473 (435 - 515)</v>
      </c>
      <c r="K49" s="74" t="str">
        <f t="shared" si="38"/>
        <v>547 (498 - 608)</v>
      </c>
      <c r="L49" s="74" t="str">
        <f t="shared" si="39"/>
        <v>591 (534 - 657)</v>
      </c>
      <c r="M49" s="74" t="str">
        <f t="shared" si="40"/>
        <v>484 (432 - 542)</v>
      </c>
      <c r="N49" s="74" t="str">
        <f t="shared" si="41"/>
        <v>461 (426 - 504)</v>
      </c>
      <c r="O49" s="74" t="str">
        <f t="shared" si="42"/>
        <v>526 (458 - 622)</v>
      </c>
      <c r="P49" s="74"/>
      <c r="R49" s="76">
        <f t="shared" si="43"/>
        <v>504.46255650000001</v>
      </c>
      <c r="S49" s="76">
        <f t="shared" ref="S49:AO49" si="46">+AT35</f>
        <v>485.90354238999998</v>
      </c>
      <c r="T49" s="76">
        <f t="shared" si="46"/>
        <v>523.90363267999999</v>
      </c>
      <c r="U49" s="76">
        <f t="shared" si="46"/>
        <v>481.45183170000001</v>
      </c>
      <c r="V49" s="76">
        <f t="shared" si="46"/>
        <v>452.11274899</v>
      </c>
      <c r="W49" s="76">
        <f t="shared" si="46"/>
        <v>514.50623452000002</v>
      </c>
      <c r="X49" s="76">
        <f t="shared" si="46"/>
        <v>472.57564927999999</v>
      </c>
      <c r="Y49" s="76">
        <f t="shared" si="46"/>
        <v>435.10508807000002</v>
      </c>
      <c r="Z49" s="76">
        <f t="shared" si="46"/>
        <v>514.69257855000001</v>
      </c>
      <c r="AA49" s="76">
        <f t="shared" si="46"/>
        <v>547.13660732999995</v>
      </c>
      <c r="AB49" s="76">
        <f t="shared" si="46"/>
        <v>497.83585971999997</v>
      </c>
      <c r="AC49" s="76">
        <f t="shared" si="46"/>
        <v>607.50264023</v>
      </c>
      <c r="AD49" s="76">
        <f t="shared" si="46"/>
        <v>590.85280050999995</v>
      </c>
      <c r="AE49" s="76">
        <f t="shared" si="46"/>
        <v>534.16038719000005</v>
      </c>
      <c r="AF49" s="76">
        <f t="shared" si="46"/>
        <v>656.94160222000005</v>
      </c>
      <c r="AG49" s="76">
        <f t="shared" si="46"/>
        <v>483.83577229000002</v>
      </c>
      <c r="AH49" s="76">
        <f t="shared" si="46"/>
        <v>432.03289740000002</v>
      </c>
      <c r="AI49" s="76">
        <f t="shared" si="46"/>
        <v>542.24791770000002</v>
      </c>
      <c r="AJ49" s="76">
        <f t="shared" si="46"/>
        <v>461.16753483999997</v>
      </c>
      <c r="AK49" s="76">
        <f t="shared" si="46"/>
        <v>425.83473382</v>
      </c>
      <c r="AL49" s="76">
        <f t="shared" si="46"/>
        <v>503.84558863000001</v>
      </c>
      <c r="AM49" s="76">
        <f t="shared" si="46"/>
        <v>525.90559925000002</v>
      </c>
      <c r="AN49" s="76">
        <f t="shared" si="46"/>
        <v>457.62513667000002</v>
      </c>
      <c r="AO49" s="76">
        <f t="shared" si="46"/>
        <v>622.43925172000002</v>
      </c>
      <c r="AQ49" s="75" t="s">
        <v>574</v>
      </c>
      <c r="AR49" s="75">
        <v>1433</v>
      </c>
      <c r="AS49" s="75">
        <v>2178.9658331999999</v>
      </c>
      <c r="AT49" s="75">
        <v>2029.1711091</v>
      </c>
      <c r="AU49" s="75">
        <v>2328.7058201</v>
      </c>
      <c r="AV49" s="75">
        <v>1464.9725982</v>
      </c>
      <c r="AW49" s="75">
        <v>1342.1663993</v>
      </c>
      <c r="AX49" s="75">
        <v>1603.9861808999999</v>
      </c>
      <c r="AY49" s="75">
        <v>1612.1027892</v>
      </c>
      <c r="AZ49" s="75">
        <v>1361.2803844</v>
      </c>
      <c r="BA49" s="75">
        <v>1923.8428994000001</v>
      </c>
      <c r="BB49" s="75">
        <v>2785.8599448999998</v>
      </c>
      <c r="BC49" s="75">
        <v>2408.7973591999998</v>
      </c>
      <c r="BD49" s="75">
        <v>3242.735979</v>
      </c>
      <c r="BE49" s="75">
        <v>3149.7914753999999</v>
      </c>
      <c r="BF49" s="75">
        <v>2466.3684033999998</v>
      </c>
      <c r="BG49" s="75">
        <v>4152.0132339000002</v>
      </c>
      <c r="BH49" s="75">
        <v>3317.2960395999999</v>
      </c>
      <c r="BI49" s="75">
        <v>2574.9495019999999</v>
      </c>
      <c r="BJ49" s="75">
        <v>4162.0080636000002</v>
      </c>
      <c r="BK49" s="75">
        <v>2227.7089728000001</v>
      </c>
      <c r="BL49" s="75">
        <v>1896.1647859</v>
      </c>
      <c r="BM49" s="75">
        <v>2619.8922843</v>
      </c>
      <c r="BN49" s="75">
        <v>3171.8506398999998</v>
      </c>
      <c r="BO49" s="75">
        <v>2514.0439317</v>
      </c>
      <c r="BP49" s="75">
        <v>3996.4505227999998</v>
      </c>
    </row>
    <row r="50" spans="1:68" s="75" customFormat="1" ht="12.75" customHeight="1" x14ac:dyDescent="0.25">
      <c r="A50" s="80"/>
      <c r="B50" s="80"/>
      <c r="C50" s="80"/>
      <c r="D50" s="73" t="s">
        <v>170</v>
      </c>
      <c r="E50" s="80"/>
      <c r="F50" s="80"/>
      <c r="G50" s="73"/>
      <c r="H50" s="74" t="str">
        <f t="shared" si="35"/>
        <v>11 (11 - 11)</v>
      </c>
      <c r="I50" s="74" t="str">
        <f t="shared" si="36"/>
        <v>11 (11 - 12)</v>
      </c>
      <c r="J50" s="74" t="str">
        <f t="shared" si="37"/>
        <v>11 (10 - 11)</v>
      </c>
      <c r="K50" s="74" t="str">
        <f t="shared" si="38"/>
        <v>10 (9 - 10)</v>
      </c>
      <c r="L50" s="74" t="str">
        <f t="shared" si="39"/>
        <v>13 (12 - 13)</v>
      </c>
      <c r="M50" s="74" t="str">
        <f t="shared" si="40"/>
        <v>11 (9 - 12)</v>
      </c>
      <c r="N50" s="74" t="str">
        <f t="shared" si="41"/>
        <v>11 (10 - 12)</v>
      </c>
      <c r="O50" s="74" t="str">
        <f t="shared" si="42"/>
        <v>16 (14 - 17)</v>
      </c>
      <c r="P50" s="74"/>
      <c r="R50" s="76">
        <f t="shared" si="43"/>
        <v>11.148073812</v>
      </c>
      <c r="S50" s="76">
        <f t="shared" ref="S50:AO50" si="47">+AT36</f>
        <v>10.853177801999999</v>
      </c>
      <c r="T50" s="76">
        <f t="shared" si="47"/>
        <v>11.483625073000001</v>
      </c>
      <c r="U50" s="76">
        <f t="shared" si="47"/>
        <v>11.182687269000001</v>
      </c>
      <c r="V50" s="76">
        <f t="shared" si="47"/>
        <v>10.597139386</v>
      </c>
      <c r="W50" s="76">
        <f t="shared" si="47"/>
        <v>11.800447027000001</v>
      </c>
      <c r="X50" s="76">
        <f t="shared" si="47"/>
        <v>10.623397775999999</v>
      </c>
      <c r="Y50" s="76">
        <f t="shared" si="47"/>
        <v>10.041652196999999</v>
      </c>
      <c r="Z50" s="76">
        <f t="shared" si="47"/>
        <v>11.228849696999999</v>
      </c>
      <c r="AA50" s="76">
        <f t="shared" si="47"/>
        <v>9.7626146453999993</v>
      </c>
      <c r="AB50" s="76">
        <f t="shared" si="47"/>
        <v>9.3207779865999996</v>
      </c>
      <c r="AC50" s="76">
        <f t="shared" si="47"/>
        <v>10.188831952999999</v>
      </c>
      <c r="AD50" s="76">
        <f t="shared" si="47"/>
        <v>12.524296082999999</v>
      </c>
      <c r="AE50" s="76">
        <f t="shared" si="47"/>
        <v>11.641918227</v>
      </c>
      <c r="AF50" s="76">
        <f t="shared" si="47"/>
        <v>13.491246487</v>
      </c>
      <c r="AG50" s="76">
        <f t="shared" si="47"/>
        <v>10.538767315999999</v>
      </c>
      <c r="AH50" s="76">
        <f t="shared" si="47"/>
        <v>9.3852920117000007</v>
      </c>
      <c r="AI50" s="76">
        <f t="shared" si="47"/>
        <v>11.758300523999999</v>
      </c>
      <c r="AJ50" s="76">
        <f t="shared" si="47"/>
        <v>10.847138107999999</v>
      </c>
      <c r="AK50" s="76">
        <f t="shared" si="47"/>
        <v>9.9168804270000006</v>
      </c>
      <c r="AL50" s="76">
        <f t="shared" si="47"/>
        <v>11.979689887999999</v>
      </c>
      <c r="AM50" s="76">
        <f t="shared" si="47"/>
        <v>15.585953845000001</v>
      </c>
      <c r="AN50" s="76">
        <f t="shared" si="47"/>
        <v>13.808502138</v>
      </c>
      <c r="AO50" s="76">
        <f t="shared" si="47"/>
        <v>17.479551563000001</v>
      </c>
    </row>
    <row r="51" spans="1:68" s="75" customFormat="1" ht="12.75" customHeight="1" x14ac:dyDescent="0.25">
      <c r="A51" s="80"/>
      <c r="B51" s="80"/>
      <c r="C51" s="80"/>
      <c r="D51" s="73" t="s">
        <v>87</v>
      </c>
      <c r="E51" s="80"/>
      <c r="F51" s="80"/>
      <c r="G51" s="73"/>
      <c r="H51" s="74" t="str">
        <f t="shared" si="35"/>
        <v>359 (337 - 383)</v>
      </c>
      <c r="I51" s="74" t="str">
        <f t="shared" si="36"/>
        <v>384 (336 - 438)</v>
      </c>
      <c r="J51" s="74" t="str">
        <f t="shared" si="37"/>
        <v>362 (317 - 418)</v>
      </c>
      <c r="K51" s="74" t="str">
        <f t="shared" si="38"/>
        <v>324 (296 - 356)</v>
      </c>
      <c r="L51" s="74" t="str">
        <f t="shared" si="39"/>
        <v>388 (332 - 462)</v>
      </c>
      <c r="M51" s="74" t="str">
        <f t="shared" si="40"/>
        <v>412 (320 - 550)</v>
      </c>
      <c r="N51" s="74" t="str">
        <f t="shared" si="41"/>
        <v>378 (308 - 471)</v>
      </c>
      <c r="O51" s="74" t="str">
        <f t="shared" si="42"/>
        <v>263 (234 - 295)</v>
      </c>
      <c r="P51" s="74"/>
      <c r="R51" s="76">
        <f t="shared" si="43"/>
        <v>358.53403609999998</v>
      </c>
      <c r="S51" s="76">
        <f t="shared" ref="S51:AO51" si="48">+AT37</f>
        <v>336.62391056000001</v>
      </c>
      <c r="T51" s="76">
        <f t="shared" si="48"/>
        <v>382.67761238000003</v>
      </c>
      <c r="U51" s="76">
        <f t="shared" si="48"/>
        <v>383.66409919</v>
      </c>
      <c r="V51" s="76">
        <f t="shared" si="48"/>
        <v>335.59803602</v>
      </c>
      <c r="W51" s="76">
        <f t="shared" si="48"/>
        <v>437.64622456000001</v>
      </c>
      <c r="X51" s="76">
        <f t="shared" si="48"/>
        <v>362.03100839000001</v>
      </c>
      <c r="Y51" s="76">
        <f t="shared" si="48"/>
        <v>316.59031909999999</v>
      </c>
      <c r="Z51" s="76">
        <f t="shared" si="48"/>
        <v>418.28393483000002</v>
      </c>
      <c r="AA51" s="76">
        <f t="shared" si="48"/>
        <v>323.87549287000002</v>
      </c>
      <c r="AB51" s="76">
        <f t="shared" si="48"/>
        <v>296.34049503</v>
      </c>
      <c r="AC51" s="76">
        <f t="shared" si="48"/>
        <v>355.94073944000002</v>
      </c>
      <c r="AD51" s="76">
        <f t="shared" si="48"/>
        <v>387.50243717000001</v>
      </c>
      <c r="AE51" s="76">
        <f t="shared" si="48"/>
        <v>331.87673453999997</v>
      </c>
      <c r="AF51" s="76">
        <f t="shared" si="48"/>
        <v>462.36198632000003</v>
      </c>
      <c r="AG51" s="76">
        <f t="shared" si="48"/>
        <v>412.20609116000003</v>
      </c>
      <c r="AH51" s="76">
        <f t="shared" si="48"/>
        <v>320.37009676000002</v>
      </c>
      <c r="AI51" s="76">
        <f t="shared" si="48"/>
        <v>549.63536437000005</v>
      </c>
      <c r="AJ51" s="76">
        <f t="shared" si="48"/>
        <v>377.63768291999997</v>
      </c>
      <c r="AK51" s="76">
        <f t="shared" si="48"/>
        <v>307.98988915000001</v>
      </c>
      <c r="AL51" s="76">
        <f t="shared" si="48"/>
        <v>471.48311962999998</v>
      </c>
      <c r="AM51" s="76">
        <f t="shared" si="48"/>
        <v>263.29021305999999</v>
      </c>
      <c r="AN51" s="76">
        <f t="shared" si="48"/>
        <v>234.20726778</v>
      </c>
      <c r="AO51" s="76">
        <f t="shared" si="48"/>
        <v>295.14543813</v>
      </c>
    </row>
    <row r="52" spans="1:68" s="75" customFormat="1" ht="12.75" customHeight="1" x14ac:dyDescent="0.25">
      <c r="A52" s="77" t="s">
        <v>187</v>
      </c>
      <c r="B52" s="77"/>
      <c r="C52" s="77"/>
      <c r="D52" s="77"/>
      <c r="E52" s="77"/>
      <c r="F52" s="77"/>
      <c r="G52" s="77"/>
      <c r="H52" s="78" t="str">
        <f t="shared" si="35"/>
        <v>1,153 (1,119 - 1,187)</v>
      </c>
      <c r="I52" s="78" t="str">
        <f t="shared" si="36"/>
        <v>989 (939 - 1,043)</v>
      </c>
      <c r="J52" s="78" t="str">
        <f t="shared" si="37"/>
        <v>926 (862 - 993)</v>
      </c>
      <c r="K52" s="78" t="str">
        <f t="shared" si="38"/>
        <v>1,308 (1,221 - 1,422)</v>
      </c>
      <c r="L52" s="78" t="str">
        <f t="shared" si="39"/>
        <v>1,669 (1,524 - 1,837)</v>
      </c>
      <c r="M52" s="78" t="str">
        <f t="shared" si="40"/>
        <v>1,206 (1,093 - 1,336)</v>
      </c>
      <c r="N52" s="78" t="str">
        <f t="shared" si="41"/>
        <v>1,229 (1,156 - 1,325)</v>
      </c>
      <c r="O52" s="78" t="str">
        <f t="shared" si="42"/>
        <v>1,437 (1,266 - 1,650)</v>
      </c>
      <c r="P52" s="74"/>
      <c r="R52" s="76">
        <f t="shared" si="43"/>
        <v>1152.6725836999999</v>
      </c>
      <c r="S52" s="76">
        <f t="shared" ref="S52:AO52" si="49">+AT38</f>
        <v>1118.6930970000001</v>
      </c>
      <c r="T52" s="76">
        <f t="shared" si="49"/>
        <v>1186.6124043</v>
      </c>
      <c r="U52" s="76">
        <f t="shared" si="49"/>
        <v>989.27320827999995</v>
      </c>
      <c r="V52" s="76">
        <f t="shared" si="49"/>
        <v>939.41621262000001</v>
      </c>
      <c r="W52" s="76">
        <f t="shared" si="49"/>
        <v>1043.434409</v>
      </c>
      <c r="X52" s="76">
        <f t="shared" si="49"/>
        <v>926.30494103000001</v>
      </c>
      <c r="Y52" s="76">
        <f t="shared" si="49"/>
        <v>862.29715118000001</v>
      </c>
      <c r="Z52" s="76">
        <f t="shared" si="49"/>
        <v>992.90565149999998</v>
      </c>
      <c r="AA52" s="76">
        <f t="shared" si="49"/>
        <v>1308.3261533</v>
      </c>
      <c r="AB52" s="76">
        <f t="shared" si="49"/>
        <v>1221.0197006999999</v>
      </c>
      <c r="AC52" s="76">
        <f t="shared" si="49"/>
        <v>1421.8570500999999</v>
      </c>
      <c r="AD52" s="76">
        <f t="shared" si="49"/>
        <v>1668.5722106999999</v>
      </c>
      <c r="AE52" s="76">
        <f t="shared" si="49"/>
        <v>1523.6181357999999</v>
      </c>
      <c r="AF52" s="76">
        <f t="shared" si="49"/>
        <v>1837.4574789000001</v>
      </c>
      <c r="AG52" s="76">
        <f t="shared" si="49"/>
        <v>1206.0318774</v>
      </c>
      <c r="AH52" s="76">
        <f t="shared" si="49"/>
        <v>1093.2911893999999</v>
      </c>
      <c r="AI52" s="76">
        <f t="shared" si="49"/>
        <v>1335.6325519</v>
      </c>
      <c r="AJ52" s="76">
        <f t="shared" si="49"/>
        <v>1228.9761629</v>
      </c>
      <c r="AK52" s="76">
        <f t="shared" si="49"/>
        <v>1155.5559221000001</v>
      </c>
      <c r="AL52" s="76">
        <f t="shared" si="49"/>
        <v>1324.7311282000001</v>
      </c>
      <c r="AM52" s="76">
        <f t="shared" si="49"/>
        <v>1436.9133922000001</v>
      </c>
      <c r="AN52" s="76">
        <f t="shared" si="49"/>
        <v>1265.63384</v>
      </c>
      <c r="AO52" s="76">
        <f t="shared" si="49"/>
        <v>1650.0883554</v>
      </c>
    </row>
    <row r="53" spans="1:68" s="75" customFormat="1" ht="12.75" customHeight="1" x14ac:dyDescent="0.25">
      <c r="A53" s="73" t="s">
        <v>188</v>
      </c>
      <c r="B53" s="80"/>
      <c r="C53" s="80"/>
      <c r="D53" s="80"/>
      <c r="E53" s="80"/>
      <c r="F53" s="80"/>
      <c r="G53" s="73"/>
      <c r="H53" s="74"/>
      <c r="I53" s="74"/>
      <c r="J53" s="74"/>
      <c r="K53" s="74"/>
      <c r="L53" s="74"/>
      <c r="M53" s="74"/>
      <c r="N53" s="74"/>
      <c r="O53" s="74"/>
      <c r="P53" s="74"/>
    </row>
    <row r="54" spans="1:68" s="75" customFormat="1" ht="12.75" customHeight="1" x14ac:dyDescent="0.25">
      <c r="A54" s="73"/>
      <c r="B54" s="73" t="s">
        <v>189</v>
      </c>
      <c r="C54" s="73"/>
      <c r="D54" s="73"/>
      <c r="E54" s="73"/>
      <c r="F54" s="73"/>
      <c r="G54" s="73"/>
      <c r="H54" s="74" t="str">
        <f>CONCATENATE(FIXED(R54, 1), " (", FIXED(S54, 1), " - ", FIXED(T54,1),")")</f>
        <v>0.2 (0.2 - 0.2)</v>
      </c>
      <c r="I54" s="74" t="str">
        <f>CONCATENATE(FIXED(U54, 1), " (", FIXED(V54, 1), " - ", FIXED(W54,1),")")</f>
        <v>0.2 (0.2 - 0.2)</v>
      </c>
      <c r="J54" s="74" t="str">
        <f>CONCATENATE(FIXED(X54, 1), " (", FIXED(Y54, 1), " - ", FIXED(Z54,1),")")</f>
        <v>0.1 (0.0 - 0.1)</v>
      </c>
      <c r="K54" s="74" t="str">
        <f>CONCATENATE(FIXED(AA54, 1), " (", FIXED(AB54, 1), " - ", FIXED(AC54,1),")")</f>
        <v>0.3 (0.2 - 0.3)</v>
      </c>
      <c r="L54" s="74" t="str">
        <f>CONCATENATE(FIXED(AD54, 1), " (", FIXED(AE54, 1), " - ", FIXED(AF54,1),")")</f>
        <v>0.5 (0.5 - 0.5)</v>
      </c>
      <c r="M54" s="74" t="str">
        <f>CONCATENATE(FIXED(AG54, 1), " (", FIXED(AH54, 1), " - ", FIXED(AI54,1),")")</f>
        <v>0.1 (0.1 - 0.1)</v>
      </c>
      <c r="N54" s="74" t="str">
        <f>CONCATENATE(FIXED(AJ54, 1), " (", FIXED(AK54, 1), " - ", FIXED(AL54,1),")")</f>
        <v>0.1 (0.1 - 0.2)</v>
      </c>
      <c r="O54" s="74" t="str">
        <f>CONCATENATE(FIXED(AM54, 1), " (", FIXED(AN54, 1), " - ", FIXED(AO54,1),")")</f>
        <v>0.2 (0.2 - 0.3)</v>
      </c>
      <c r="P54" s="74"/>
      <c r="R54" s="76">
        <f>+AS39</f>
        <v>0.19173861640000001</v>
      </c>
      <c r="S54" s="76">
        <f t="shared" ref="S54:AO54" si="50">+AT39</f>
        <v>0.18575574110000001</v>
      </c>
      <c r="T54" s="76">
        <f t="shared" si="50"/>
        <v>0.19736323580000001</v>
      </c>
      <c r="U54" s="76">
        <f t="shared" si="50"/>
        <v>0.2091623037</v>
      </c>
      <c r="V54" s="76">
        <f t="shared" si="50"/>
        <v>0.1982329843</v>
      </c>
      <c r="W54" s="76">
        <f t="shared" si="50"/>
        <v>0.22041884819999999</v>
      </c>
      <c r="X54" s="76">
        <f t="shared" si="50"/>
        <v>5.36206059E-2</v>
      </c>
      <c r="Y54" s="76">
        <f t="shared" si="50"/>
        <v>4.6654787000000003E-2</v>
      </c>
      <c r="Z54" s="76">
        <f t="shared" si="50"/>
        <v>6.0019439500000001E-2</v>
      </c>
      <c r="AA54" s="76">
        <f t="shared" si="50"/>
        <v>0.25605282470000001</v>
      </c>
      <c r="AB54" s="76">
        <f t="shared" si="50"/>
        <v>0.24137931030000001</v>
      </c>
      <c r="AC54" s="76">
        <f t="shared" si="50"/>
        <v>0.27219369040000002</v>
      </c>
      <c r="AD54" s="76">
        <f t="shared" si="50"/>
        <v>0.49102691920000002</v>
      </c>
      <c r="AE54" s="76">
        <f t="shared" si="50"/>
        <v>0.463110668</v>
      </c>
      <c r="AF54" s="76">
        <f t="shared" si="50"/>
        <v>0.52043868390000003</v>
      </c>
      <c r="AG54" s="76">
        <f t="shared" si="50"/>
        <v>0.1218328841</v>
      </c>
      <c r="AH54" s="76">
        <f t="shared" si="50"/>
        <v>0.10485175200000001</v>
      </c>
      <c r="AI54" s="76">
        <f t="shared" si="50"/>
        <v>0.1409703504</v>
      </c>
      <c r="AJ54" s="76">
        <f t="shared" si="50"/>
        <v>0.14251639830000001</v>
      </c>
      <c r="AK54" s="76">
        <f t="shared" si="50"/>
        <v>0.12939773399999999</v>
      </c>
      <c r="AL54" s="76">
        <f t="shared" si="50"/>
        <v>0.15682766849999999</v>
      </c>
      <c r="AM54" s="76">
        <f t="shared" si="50"/>
        <v>0.23586880669999999</v>
      </c>
      <c r="AN54" s="76">
        <f t="shared" si="50"/>
        <v>0.2079553385</v>
      </c>
      <c r="AO54" s="76">
        <f t="shared" si="50"/>
        <v>0.26622470339999998</v>
      </c>
    </row>
    <row r="55" spans="1:68" s="75" customFormat="1" ht="12.75" customHeight="1" x14ac:dyDescent="0.25">
      <c r="A55" s="73"/>
      <c r="B55" s="73"/>
      <c r="C55" s="73" t="s">
        <v>190</v>
      </c>
      <c r="D55" s="73"/>
      <c r="E55" s="73"/>
      <c r="F55" s="73"/>
      <c r="G55" s="73"/>
      <c r="H55" s="74" t="str">
        <f>CONCATENATE(FIXED(R55, 1), " (", FIXED(S55, 1), " - ", FIXED(T55,1),")")</f>
        <v>99.9 (99.8 - 100.0)</v>
      </c>
      <c r="I55" s="74" t="str">
        <f>CONCATENATE(FIXED(U55, 1), " (", FIXED(V55, 1), " - ", FIXED(W55,1),")")</f>
        <v>99.9 (99.7 - 100.0)</v>
      </c>
      <c r="J55" s="74" t="str">
        <f>CONCATENATE(FIXED(X55, 1), " (", FIXED(Y55, 1), " - ", FIXED(Z55,1),")")</f>
        <v>99.4 (98.5 - 100.0)</v>
      </c>
      <c r="K55" s="74" t="str">
        <f>CONCATENATE(FIXED(AA55, 1), " (", FIXED(AB55, 1), " - ", FIXED(AC55,1),")")</f>
        <v>99.9 (99.7 - 100.0)</v>
      </c>
      <c r="L55" s="74" t="str">
        <f>CONCATENATE(FIXED(AD55, 1), " (", FIXED(AE55, 1), " - ", FIXED(AF55,1),")")</f>
        <v>100.0 (100.0 - 100.0)</v>
      </c>
      <c r="M55" s="74" t="str">
        <f>CONCATENATE(FIXED(AG55, 1), " (", FIXED(AH55, 1), " - ", FIXED(AI55,1),")")</f>
        <v>100.0 (100.0 - 100.0)</v>
      </c>
      <c r="N55" s="74" t="str">
        <f>CONCATENATE(FIXED(AJ55, 1), " (", FIXED(AK55, 1), " - ", FIXED(AL55,1),")")</f>
        <v>100.0 (100.0 - 100.0)</v>
      </c>
      <c r="O55" s="74" t="str">
        <f>CONCATENATE(FIXED(AM55, 1), " (", FIXED(AN55, 1), " - ", FIXED(AO55,1),")")</f>
        <v>100.0 (100.0 - 100.0)</v>
      </c>
      <c r="P55" s="74"/>
      <c r="R55" s="76">
        <f>+AS40*100</f>
        <v>99.906576979999997</v>
      </c>
      <c r="S55" s="76">
        <f t="shared" ref="S55:AO55" si="51">+AT40*100</f>
        <v>99.813153959999994</v>
      </c>
      <c r="T55" s="76">
        <f t="shared" si="51"/>
        <v>99.9813154</v>
      </c>
      <c r="U55" s="76">
        <f t="shared" si="51"/>
        <v>99.874843550000008</v>
      </c>
      <c r="V55" s="76">
        <f t="shared" si="51"/>
        <v>99.687108890000005</v>
      </c>
      <c r="W55" s="76">
        <f t="shared" si="51"/>
        <v>100</v>
      </c>
      <c r="X55" s="76">
        <f t="shared" si="51"/>
        <v>99.39577039000001</v>
      </c>
      <c r="Y55" s="76">
        <f t="shared" si="51"/>
        <v>98.489425980000007</v>
      </c>
      <c r="Z55" s="76">
        <f t="shared" si="51"/>
        <v>100</v>
      </c>
      <c r="AA55" s="76">
        <f t="shared" si="51"/>
        <v>99.928366760000003</v>
      </c>
      <c r="AB55" s="76">
        <f t="shared" si="51"/>
        <v>99.713467050000006</v>
      </c>
      <c r="AC55" s="76">
        <f t="shared" si="51"/>
        <v>100</v>
      </c>
      <c r="AD55" s="76">
        <f t="shared" si="51"/>
        <v>100</v>
      </c>
      <c r="AE55" s="76">
        <f t="shared" si="51"/>
        <v>100</v>
      </c>
      <c r="AF55" s="76">
        <f t="shared" si="51"/>
        <v>100</v>
      </c>
      <c r="AG55" s="76">
        <f t="shared" si="51"/>
        <v>100</v>
      </c>
      <c r="AH55" s="76">
        <f t="shared" si="51"/>
        <v>100</v>
      </c>
      <c r="AI55" s="76">
        <f t="shared" si="51"/>
        <v>100</v>
      </c>
      <c r="AJ55" s="76">
        <f t="shared" si="51"/>
        <v>100</v>
      </c>
      <c r="AK55" s="76">
        <f t="shared" si="51"/>
        <v>100</v>
      </c>
      <c r="AL55" s="76">
        <f t="shared" si="51"/>
        <v>100</v>
      </c>
      <c r="AM55" s="76">
        <f t="shared" si="51"/>
        <v>100</v>
      </c>
      <c r="AN55" s="76">
        <f t="shared" si="51"/>
        <v>100</v>
      </c>
      <c r="AO55" s="76">
        <f t="shared" si="51"/>
        <v>100</v>
      </c>
    </row>
    <row r="56" spans="1:68" s="75" customFormat="1" ht="12.75" customHeight="1" x14ac:dyDescent="0.25">
      <c r="A56" s="73"/>
      <c r="B56" s="73"/>
      <c r="C56" s="73" t="s">
        <v>191</v>
      </c>
      <c r="D56" s="73"/>
      <c r="E56" s="73"/>
      <c r="F56" s="73"/>
      <c r="G56" s="73"/>
      <c r="H56" s="74" t="str">
        <f>CONCATENATE(FIXED(R56, 1), " (", FIXED(S56, 1), " - ", FIXED(T56,1),")")</f>
        <v>0.1 (0.0 - 0.1)</v>
      </c>
      <c r="I56" s="74" t="str">
        <f>CONCATENATE(FIXED(U56, 1), " (", FIXED(V56, 1), " - ", FIXED(W56,1),")")</f>
        <v>0.1 (0.0 - 0.3)</v>
      </c>
      <c r="J56" s="74" t="str">
        <f>CONCATENATE(FIXED(X56, 1), " (", FIXED(Y56, 1), " - ", FIXED(Z56,1),")")</f>
        <v>0.0 (0.0 - 0.0)</v>
      </c>
      <c r="K56" s="74" t="str">
        <f>CONCATENATE(FIXED(AA56, 1), " (", FIXED(AB56, 1), " - ", FIXED(AC56,1),")")</f>
        <v>0.1 (0.0 - 0.3)</v>
      </c>
      <c r="L56" s="74" t="str">
        <f>CONCATENATE(FIXED(AD56, 1), " (", FIXED(AE56, 1), " - ", FIXED(AF56,1),")")</f>
        <v>0.0 (0.0 - 0.0)</v>
      </c>
      <c r="M56" s="74" t="str">
        <f>CONCATENATE(FIXED(AG56, 1), " (", FIXED(AH56, 1), " - ", FIXED(AI56,1),")")</f>
        <v>0.0 (0.0 - 0.0)</v>
      </c>
      <c r="N56" s="74" t="str">
        <f>CONCATENATE(FIXED(AJ56, 1), " (", FIXED(AK56, 1), " - ", FIXED(AL56,1),")")</f>
        <v>0.0 (0.0 - 0.0)</v>
      </c>
      <c r="O56" s="74" t="str">
        <f>CONCATENATE(FIXED(AM56, 1), " (", FIXED(AN56, 1), " - ", FIXED(AO56,1),")")</f>
        <v>0.0 (0.0 - 0.0)</v>
      </c>
      <c r="P56" s="74"/>
      <c r="R56" s="76">
        <f>+AS41*100</f>
        <v>5.6053810000000003E-2</v>
      </c>
      <c r="S56" s="76">
        <f t="shared" ref="S56:AO56" si="52">+AT41*100</f>
        <v>0</v>
      </c>
      <c r="T56" s="76">
        <f t="shared" si="52"/>
        <v>0.13079223000000001</v>
      </c>
      <c r="U56" s="76">
        <f t="shared" si="52"/>
        <v>0.12515645</v>
      </c>
      <c r="V56" s="76">
        <f t="shared" si="52"/>
        <v>0</v>
      </c>
      <c r="W56" s="76">
        <f t="shared" si="52"/>
        <v>0.31289110999999997</v>
      </c>
      <c r="X56" s="76">
        <f t="shared" si="52"/>
        <v>0</v>
      </c>
      <c r="Y56" s="76">
        <f t="shared" si="52"/>
        <v>0</v>
      </c>
      <c r="Z56" s="76">
        <f t="shared" si="52"/>
        <v>0</v>
      </c>
      <c r="AA56" s="76">
        <f t="shared" si="52"/>
        <v>7.1633240000000001E-2</v>
      </c>
      <c r="AB56" s="76">
        <f t="shared" si="52"/>
        <v>0</v>
      </c>
      <c r="AC56" s="76">
        <f t="shared" si="52"/>
        <v>0.28653295000000001</v>
      </c>
      <c r="AD56" s="76">
        <f t="shared" si="52"/>
        <v>0</v>
      </c>
      <c r="AE56" s="76">
        <f t="shared" si="52"/>
        <v>0</v>
      </c>
      <c r="AF56" s="76">
        <f t="shared" si="52"/>
        <v>0</v>
      </c>
      <c r="AG56" s="76">
        <f t="shared" si="52"/>
        <v>0</v>
      </c>
      <c r="AH56" s="76">
        <f t="shared" si="52"/>
        <v>0</v>
      </c>
      <c r="AI56" s="76">
        <f t="shared" si="52"/>
        <v>0</v>
      </c>
      <c r="AJ56" s="76">
        <f t="shared" si="52"/>
        <v>0</v>
      </c>
      <c r="AK56" s="76">
        <f t="shared" si="52"/>
        <v>0</v>
      </c>
      <c r="AL56" s="76">
        <f t="shared" si="52"/>
        <v>0</v>
      </c>
      <c r="AM56" s="76">
        <f t="shared" si="52"/>
        <v>0</v>
      </c>
      <c r="AN56" s="76">
        <f t="shared" si="52"/>
        <v>0</v>
      </c>
      <c r="AO56" s="76">
        <f t="shared" si="52"/>
        <v>0</v>
      </c>
    </row>
    <row r="57" spans="1:68" s="75" customFormat="1" ht="12.75" customHeight="1" x14ac:dyDescent="0.25">
      <c r="A57" s="73"/>
      <c r="B57" s="73"/>
      <c r="C57" s="73" t="s">
        <v>192</v>
      </c>
      <c r="D57" s="73"/>
      <c r="E57" s="73"/>
      <c r="F57" s="73"/>
      <c r="G57" s="73"/>
      <c r="H57" s="74"/>
      <c r="I57" s="74"/>
      <c r="J57" s="74"/>
      <c r="K57" s="74"/>
      <c r="L57" s="74"/>
      <c r="M57" s="74"/>
      <c r="N57" s="74"/>
      <c r="O57" s="74"/>
      <c r="P57" s="74"/>
    </row>
    <row r="58" spans="1:68" s="75" customFormat="1" ht="12.75" customHeight="1" x14ac:dyDescent="0.25">
      <c r="A58" s="73"/>
      <c r="B58" s="73"/>
      <c r="C58" s="73"/>
      <c r="D58" s="73" t="s">
        <v>184</v>
      </c>
      <c r="E58" s="73"/>
      <c r="F58" s="73"/>
      <c r="G58" s="73"/>
      <c r="H58" s="74" t="str">
        <f>CONCATENATE(FIXED(R56, 1), " (", FIXED(S58, 1), " - ", FIXED(T58,1),")")</f>
        <v>0.1 (0.0 - 0.0)</v>
      </c>
      <c r="I58" s="74" t="str">
        <f>CONCATENATE(FIXED(U56, 1), " (", FIXED(V58, 1), " - ", FIXED(W58,1),")")</f>
        <v>0.1 (0.0 - 0.0)</v>
      </c>
      <c r="J58" s="74" t="str">
        <f>CONCATENATE(FIXED(X56, 1), " (", FIXED(Y58, 1), " - ", FIXED(Z58,1),")")</f>
        <v>0.0 (0.0 - 0.0)</v>
      </c>
      <c r="K58" s="74" t="str">
        <f>CONCATENATE(FIXED(AA56, 1), " (", FIXED(AB58, 1), " - ", FIXED(AC58,1),")")</f>
        <v>0.1 (0.0 - 0.0)</v>
      </c>
      <c r="L58" s="74" t="str">
        <f>CONCATENATE(FIXED(AD56, 1), " (", FIXED(AE58, 1), " - ", FIXED(AF58,1),")")</f>
        <v>0.0 (0.0 - 0.0)</v>
      </c>
      <c r="M58" s="74" t="str">
        <f>CONCATENATE(FIXED(AG56, 1), " (", FIXED(AH58, 1), " - ", FIXED(AI58,1),")")</f>
        <v>0.0 (0.0 - 0.0)</v>
      </c>
      <c r="N58" s="74" t="str">
        <f>CONCATENATE(FIXED(AJ56, 1), " (", FIXED(AK58, 1), " - ", FIXED(AL58,1),")")</f>
        <v>0.0 (0.0 - 0.0)</v>
      </c>
      <c r="O58" s="74" t="str">
        <f>CONCATENATE(FIXED(AM56, 1), " (", FIXED(AN58, 1), " - ", FIXED(AO58,1),")")</f>
        <v>0.0 (0.0 - 0.0)</v>
      </c>
      <c r="P58" s="74"/>
      <c r="R58" s="76">
        <f>+AS42</f>
        <v>3.7369209999999999E-4</v>
      </c>
      <c r="S58" s="76">
        <f t="shared" ref="S58:AO58" si="53">+AT42</f>
        <v>0</v>
      </c>
      <c r="T58" s="76">
        <f t="shared" si="53"/>
        <v>9.3423020000000005E-4</v>
      </c>
      <c r="U58" s="76">
        <f t="shared" si="53"/>
        <v>0</v>
      </c>
      <c r="V58" s="76">
        <f t="shared" si="53"/>
        <v>0</v>
      </c>
      <c r="W58" s="76">
        <f t="shared" si="53"/>
        <v>0</v>
      </c>
      <c r="X58" s="76">
        <f t="shared" si="53"/>
        <v>6.0422961000000004E-3</v>
      </c>
      <c r="Y58" s="76">
        <f t="shared" si="53"/>
        <v>0</v>
      </c>
      <c r="Z58" s="76">
        <f t="shared" si="53"/>
        <v>1.51057402E-2</v>
      </c>
      <c r="AA58" s="76">
        <f t="shared" si="53"/>
        <v>0</v>
      </c>
      <c r="AB58" s="76">
        <f t="shared" si="53"/>
        <v>0</v>
      </c>
      <c r="AC58" s="76">
        <f t="shared" si="53"/>
        <v>0</v>
      </c>
      <c r="AD58" s="76">
        <f t="shared" si="53"/>
        <v>0</v>
      </c>
      <c r="AE58" s="76">
        <f t="shared" si="53"/>
        <v>0</v>
      </c>
      <c r="AF58" s="76">
        <f t="shared" si="53"/>
        <v>0</v>
      </c>
      <c r="AG58" s="76">
        <f t="shared" si="53"/>
        <v>0</v>
      </c>
      <c r="AH58" s="76">
        <f t="shared" si="53"/>
        <v>0</v>
      </c>
      <c r="AI58" s="76">
        <f t="shared" si="53"/>
        <v>0</v>
      </c>
      <c r="AJ58" s="76">
        <f t="shared" si="53"/>
        <v>0</v>
      </c>
      <c r="AK58" s="76">
        <f t="shared" si="53"/>
        <v>0</v>
      </c>
      <c r="AL58" s="76">
        <f t="shared" si="53"/>
        <v>0</v>
      </c>
      <c r="AM58" s="76">
        <f t="shared" si="53"/>
        <v>0</v>
      </c>
      <c r="AN58" s="76">
        <f t="shared" si="53"/>
        <v>0</v>
      </c>
      <c r="AO58" s="76">
        <f t="shared" si="53"/>
        <v>0</v>
      </c>
    </row>
    <row r="59" spans="1:68" s="75" customFormat="1" ht="12.75" customHeight="1" x14ac:dyDescent="0.25">
      <c r="A59" s="80"/>
      <c r="B59" s="80"/>
      <c r="C59" s="80"/>
      <c r="D59" s="80" t="s">
        <v>185</v>
      </c>
      <c r="E59" s="73"/>
      <c r="F59" s="80"/>
      <c r="G59" s="73"/>
      <c r="H59" s="79" t="str">
        <f>FIXED(R58,1)</f>
        <v>0.0</v>
      </c>
      <c r="I59" s="79" t="str">
        <f>FIXED(U58,1)</f>
        <v>0.0</v>
      </c>
      <c r="J59" s="79" t="str">
        <f>FIXED(X58,1)</f>
        <v>0.0</v>
      </c>
      <c r="K59" s="79" t="str">
        <f>FIXED(AA58,1)</f>
        <v>0.0</v>
      </c>
      <c r="L59" s="79" t="str">
        <f>FIXED(AD58,1)</f>
        <v>0.0</v>
      </c>
      <c r="M59" s="79" t="str">
        <f>FIXED(AG58,1)</f>
        <v>0.0</v>
      </c>
      <c r="N59" s="79" t="str">
        <f>FIXED(AJ58,1)</f>
        <v>0.0</v>
      </c>
      <c r="O59" s="79" t="str">
        <f>FIXED(AM58,1)</f>
        <v>0.0</v>
      </c>
      <c r="P59" s="79"/>
      <c r="R59" s="76">
        <f>+AS43</f>
        <v>0</v>
      </c>
      <c r="S59" s="76">
        <f t="shared" ref="S59:AO59" si="54">+AT43</f>
        <v>0</v>
      </c>
      <c r="T59" s="76">
        <f t="shared" si="54"/>
        <v>0</v>
      </c>
      <c r="U59" s="76">
        <f t="shared" si="54"/>
        <v>0</v>
      </c>
      <c r="V59" s="76">
        <f t="shared" si="54"/>
        <v>0</v>
      </c>
      <c r="W59" s="76">
        <f t="shared" si="54"/>
        <v>0</v>
      </c>
      <c r="X59" s="76">
        <f t="shared" si="54"/>
        <v>0</v>
      </c>
      <c r="Y59" s="76">
        <f t="shared" si="54"/>
        <v>0</v>
      </c>
      <c r="Z59" s="76">
        <f t="shared" si="54"/>
        <v>0</v>
      </c>
      <c r="AA59" s="76">
        <f t="shared" si="54"/>
        <v>0</v>
      </c>
      <c r="AB59" s="76">
        <f t="shared" si="54"/>
        <v>0</v>
      </c>
      <c r="AC59" s="76">
        <f t="shared" si="54"/>
        <v>0</v>
      </c>
      <c r="AD59" s="76">
        <f t="shared" si="54"/>
        <v>0</v>
      </c>
      <c r="AE59" s="76">
        <f t="shared" si="54"/>
        <v>0</v>
      </c>
      <c r="AF59" s="76">
        <f t="shared" si="54"/>
        <v>0</v>
      </c>
      <c r="AG59" s="76">
        <f t="shared" si="54"/>
        <v>0</v>
      </c>
      <c r="AH59" s="76">
        <f t="shared" si="54"/>
        <v>0</v>
      </c>
      <c r="AI59" s="76">
        <f t="shared" si="54"/>
        <v>0</v>
      </c>
      <c r="AJ59" s="76">
        <f t="shared" si="54"/>
        <v>0</v>
      </c>
      <c r="AK59" s="76">
        <f t="shared" si="54"/>
        <v>0</v>
      </c>
      <c r="AL59" s="76">
        <f t="shared" si="54"/>
        <v>0</v>
      </c>
      <c r="AM59" s="76">
        <f t="shared" si="54"/>
        <v>0</v>
      </c>
      <c r="AN59" s="76">
        <f t="shared" si="54"/>
        <v>0</v>
      </c>
      <c r="AO59" s="76">
        <f t="shared" si="54"/>
        <v>0</v>
      </c>
    </row>
    <row r="60" spans="1:68" s="75" customFormat="1" ht="12.75" customHeight="1" x14ac:dyDescent="0.25">
      <c r="A60" s="80"/>
      <c r="B60" s="73"/>
      <c r="C60" s="80" t="s">
        <v>193</v>
      </c>
      <c r="D60" s="80"/>
      <c r="E60" s="80"/>
      <c r="F60" s="80"/>
      <c r="G60" s="73"/>
      <c r="H60" s="74"/>
      <c r="I60" s="74"/>
      <c r="J60" s="74"/>
      <c r="K60" s="74"/>
      <c r="L60" s="74"/>
      <c r="M60" s="74"/>
      <c r="N60" s="74"/>
      <c r="O60" s="74"/>
      <c r="P60" s="74"/>
    </row>
    <row r="61" spans="1:68" s="75" customFormat="1" ht="12.75" customHeight="1" x14ac:dyDescent="0.25">
      <c r="A61" s="80"/>
      <c r="B61" s="73"/>
      <c r="C61" s="73"/>
      <c r="D61" s="73" t="s">
        <v>181</v>
      </c>
      <c r="E61" s="80"/>
      <c r="F61" s="80"/>
      <c r="G61" s="73"/>
      <c r="H61" s="74" t="str">
        <f>CONCATENATE(FIXED(R61, 0), " (", FIXED(S61, 0), " - ", FIXED(T61,0),")")</f>
        <v>10 (10 - 11)</v>
      </c>
      <c r="I61" s="74" t="str">
        <f>CONCATENATE(FIXED(U61, 0), " (", FIXED(V61, 0), " - ", FIXED(W61,0),")")</f>
        <v>8 (8 - 9)</v>
      </c>
      <c r="J61" s="74" t="str">
        <f>CONCATENATE(FIXED(X61, 0), " (", FIXED(Y61, 0), " - ", FIXED(Z61,0),")")</f>
        <v>11 (10 - 13)</v>
      </c>
      <c r="K61" s="74" t="str">
        <f>CONCATENATE(FIXED(AA61, 0), " (", FIXED(AB61, 0), " - ", FIXED(AC61,0),")")</f>
        <v>12 (11 - 13)</v>
      </c>
      <c r="L61" s="74" t="str">
        <f>CONCATENATE(FIXED(AD61, 0), " (", FIXED(AE61, 0), " - ", FIXED(AF61,0),")")</f>
        <v>7 (7 - 8)</v>
      </c>
      <c r="M61" s="74" t="str">
        <f>CONCATENATE(FIXED(AG61, 0), " (", FIXED(AH61, 0), " - ", FIXED(AI61,0),")")</f>
        <v>13 (11 - 15)</v>
      </c>
      <c r="N61" s="74" t="str">
        <f>CONCATENATE(FIXED(AJ61, 0), " (", FIXED(AK61, 0), " - ", FIXED(AL61,0),")")</f>
        <v>9 (8 - 10)</v>
      </c>
      <c r="O61" s="74" t="str">
        <f>CONCATENATE(FIXED(AM61, 0), " (", FIXED(AN61, 0), " - ", FIXED(AO61,0),")")</f>
        <v>17 (15 - 20)</v>
      </c>
      <c r="P61" s="74"/>
      <c r="R61" s="76">
        <f>+AS44</f>
        <v>10.193624566</v>
      </c>
      <c r="S61" s="76">
        <f t="shared" ref="S61:AO61" si="55">+AT44</f>
        <v>9.8701988441000008</v>
      </c>
      <c r="T61" s="76">
        <f t="shared" si="55"/>
        <v>10.56595402</v>
      </c>
      <c r="U61" s="76">
        <f t="shared" si="55"/>
        <v>8.4090019548000008</v>
      </c>
      <c r="V61" s="76">
        <f t="shared" si="55"/>
        <v>7.9573767571999996</v>
      </c>
      <c r="W61" s="76">
        <f t="shared" si="55"/>
        <v>8.8770842734999995</v>
      </c>
      <c r="X61" s="76">
        <f t="shared" si="55"/>
        <v>11.325465006</v>
      </c>
      <c r="Y61" s="76">
        <f t="shared" si="55"/>
        <v>9.9492803705000004</v>
      </c>
      <c r="Z61" s="76">
        <f t="shared" si="55"/>
        <v>12.69172728</v>
      </c>
      <c r="AA61" s="76">
        <f t="shared" si="55"/>
        <v>12.252071880000001</v>
      </c>
      <c r="AB61" s="76">
        <f t="shared" si="55"/>
        <v>11.477056146000001</v>
      </c>
      <c r="AC61" s="76">
        <f t="shared" si="55"/>
        <v>13.073177241</v>
      </c>
      <c r="AD61" s="76">
        <f t="shared" si="55"/>
        <v>7.4346448134000003</v>
      </c>
      <c r="AE61" s="76">
        <f t="shared" si="55"/>
        <v>6.9814973243000003</v>
      </c>
      <c r="AF61" s="76">
        <f t="shared" si="55"/>
        <v>7.8702398995999996</v>
      </c>
      <c r="AG61" s="76">
        <f t="shared" si="55"/>
        <v>13.119627264</v>
      </c>
      <c r="AH61" s="76">
        <f t="shared" si="55"/>
        <v>11.145677156</v>
      </c>
      <c r="AI61" s="76">
        <f t="shared" si="55"/>
        <v>15.41375626</v>
      </c>
      <c r="AJ61" s="76">
        <f t="shared" si="55"/>
        <v>9.3202488030000001</v>
      </c>
      <c r="AK61" s="76">
        <f t="shared" si="55"/>
        <v>8.4930180518</v>
      </c>
      <c r="AL61" s="76">
        <f t="shared" si="55"/>
        <v>10.237287056</v>
      </c>
      <c r="AM61" s="76">
        <f t="shared" si="55"/>
        <v>17.226396731000001</v>
      </c>
      <c r="AN61" s="76">
        <f t="shared" si="55"/>
        <v>14.758078333</v>
      </c>
      <c r="AO61" s="76">
        <f t="shared" si="55"/>
        <v>19.724877688999999</v>
      </c>
    </row>
    <row r="62" spans="1:68" s="75" customFormat="1" ht="12.75" customHeight="1" x14ac:dyDescent="0.25">
      <c r="A62" s="80"/>
      <c r="B62" s="73"/>
      <c r="C62" s="73"/>
      <c r="D62" s="73" t="s">
        <v>182</v>
      </c>
      <c r="E62" s="80"/>
      <c r="F62" s="80"/>
      <c r="G62" s="73"/>
      <c r="H62" s="74" t="str">
        <f>CONCATENATE(FIXED(R62, 0), " (", FIXED(S62, 0), " - ", FIXED(T62,0),")")</f>
        <v>7,302 (6,735 - 7,869)</v>
      </c>
      <c r="I62" s="74" t="str">
        <f>CONCATENATE(FIXED(U62, 0), " (", FIXED(V62, 0), " - ", FIXED(W62,0),")")</f>
        <v>6,735 (6,735 - 6,735)</v>
      </c>
      <c r="J62" s="74" t="str">
        <f>CONCATENATE(FIXED(X62, 0), " (", FIXED(Y62, 0), " - ", FIXED(Z62,0),")")</f>
        <v>0 (0 - 0)</v>
      </c>
      <c r="K62" s="74" t="str">
        <f>CONCATENATE(FIXED(AA62, 0), " (", FIXED(AB62, 0), " - ", FIXED(AC62,0),")")</f>
        <v>7,869 (7,869 - 7,869)</v>
      </c>
      <c r="L62" s="74" t="str">
        <f>CONCATENATE(FIXED(AD62, 0), " (", FIXED(AE62, 0), " - ", FIXED(AF62,0),")")</f>
        <v>0 (0 - 0)</v>
      </c>
      <c r="M62" s="74" t="str">
        <f>CONCATENATE(FIXED(AG62, 0), " (", FIXED(AH62, 0), " - ", FIXED(AI62,0),")")</f>
        <v>0 (0 - 0)</v>
      </c>
      <c r="N62" s="74" t="str">
        <f>CONCATENATE(FIXED(AJ62, 0), " (", FIXED(AK62, 0), " - ", FIXED(AL62,0),")")</f>
        <v>0 (0 - 0)</v>
      </c>
      <c r="O62" s="74" t="str">
        <f>CONCATENATE(FIXED(AM62, 0), " (", FIXED(AN62, 0), " - ", FIXED(AO62,0),")")</f>
        <v>0 (0 - 0)</v>
      </c>
      <c r="P62" s="74"/>
      <c r="R62" s="76">
        <f>+AS45</f>
        <v>7302.1345811000001</v>
      </c>
      <c r="S62" s="76">
        <f t="shared" ref="S62:AO62" si="56">+AT45</f>
        <v>6734.9885175999998</v>
      </c>
      <c r="T62" s="76">
        <f t="shared" si="56"/>
        <v>7869.2806444999997</v>
      </c>
      <c r="U62" s="76">
        <f t="shared" si="56"/>
        <v>6734.9885175999998</v>
      </c>
      <c r="V62" s="76">
        <f t="shared" si="56"/>
        <v>6734.9885175999998</v>
      </c>
      <c r="W62" s="76">
        <f t="shared" si="56"/>
        <v>6734.9885175999998</v>
      </c>
      <c r="X62" s="76">
        <f t="shared" si="56"/>
        <v>0</v>
      </c>
      <c r="Y62" s="76">
        <f t="shared" si="56"/>
        <v>0</v>
      </c>
      <c r="Z62" s="76">
        <f t="shared" si="56"/>
        <v>0</v>
      </c>
      <c r="AA62" s="76">
        <f t="shared" si="56"/>
        <v>7869.2806444999997</v>
      </c>
      <c r="AB62" s="76">
        <f t="shared" si="56"/>
        <v>7869.2806444999997</v>
      </c>
      <c r="AC62" s="76">
        <f t="shared" si="56"/>
        <v>7869.2806444999997</v>
      </c>
      <c r="AD62" s="76">
        <f t="shared" si="56"/>
        <v>0</v>
      </c>
      <c r="AE62" s="76">
        <f t="shared" si="56"/>
        <v>0</v>
      </c>
      <c r="AF62" s="76">
        <f t="shared" si="56"/>
        <v>0</v>
      </c>
      <c r="AG62" s="76">
        <f t="shared" si="56"/>
        <v>0</v>
      </c>
      <c r="AH62" s="76">
        <f t="shared" si="56"/>
        <v>0</v>
      </c>
      <c r="AI62" s="76">
        <f t="shared" si="56"/>
        <v>0</v>
      </c>
      <c r="AJ62" s="76">
        <f t="shared" si="56"/>
        <v>0</v>
      </c>
      <c r="AK62" s="76">
        <f t="shared" si="56"/>
        <v>0</v>
      </c>
      <c r="AL62" s="76">
        <f t="shared" si="56"/>
        <v>0</v>
      </c>
      <c r="AM62" s="76">
        <f t="shared" si="56"/>
        <v>0</v>
      </c>
      <c r="AN62" s="76">
        <f t="shared" si="56"/>
        <v>0</v>
      </c>
      <c r="AO62" s="76">
        <f t="shared" si="56"/>
        <v>0</v>
      </c>
    </row>
    <row r="63" spans="1:68" s="75" customFormat="1" ht="12.75" customHeight="1" x14ac:dyDescent="0.25">
      <c r="A63" s="80"/>
      <c r="B63" s="73"/>
      <c r="C63" s="73"/>
      <c r="D63" s="73" t="s">
        <v>183</v>
      </c>
      <c r="E63" s="80"/>
      <c r="F63" s="80"/>
      <c r="G63" s="73"/>
      <c r="H63" s="74"/>
      <c r="I63" s="74"/>
      <c r="J63" s="74"/>
      <c r="K63" s="74"/>
      <c r="L63" s="74"/>
      <c r="M63" s="74"/>
      <c r="N63" s="74"/>
      <c r="O63" s="74"/>
      <c r="P63" s="74"/>
    </row>
    <row r="64" spans="1:68" s="75" customFormat="1" ht="12.75" customHeight="1" x14ac:dyDescent="0.25">
      <c r="A64" s="80"/>
      <c r="B64" s="73"/>
      <c r="C64" s="73"/>
      <c r="D64" s="73"/>
      <c r="E64" s="73" t="s">
        <v>184</v>
      </c>
      <c r="F64" s="80"/>
      <c r="G64" s="73"/>
      <c r="H64" s="74" t="str">
        <f>CONCATENATE(FIXED(R64, 0), " (", FIXED(S64, 0), " - ", FIXED(T64,0),")")</f>
        <v>5,640 (5,038 - 6,242)</v>
      </c>
      <c r="I64" s="74" t="str">
        <f>CONCATENATE(FIXED(U64, 0), " (", FIXED(V64, 0), " - ", FIXED(W64,0),")")</f>
        <v>0 (0 - 0)</v>
      </c>
      <c r="J64" s="74" t="str">
        <f>CONCATENATE(FIXED(X64, 0), " (", FIXED(Y64, 0), " - ", FIXED(Z64,0),")")</f>
        <v>5,640 (5,038 - 6,242)</v>
      </c>
      <c r="K64" s="74" t="str">
        <f>CONCATENATE(FIXED(AA64, 0), " (", FIXED(AB64, 0), " - ", FIXED(AC64,0),")")</f>
        <v>0 (0 - 0)</v>
      </c>
      <c r="L64" s="74" t="str">
        <f>CONCATENATE(FIXED(AD64, 0), " (", FIXED(AE64, 0), " - ", FIXED(AF64,0),")")</f>
        <v>0 (0 - 0)</v>
      </c>
      <c r="M64" s="74" t="str">
        <f>CONCATENATE(FIXED(AG64, 0), " (", FIXED(AH64, 0), " - ", FIXED(AI64,0),")")</f>
        <v>0 (0 - 0)</v>
      </c>
      <c r="N64" s="74" t="str">
        <f>CONCATENATE(FIXED(AJ64, 0), " (", FIXED(AK64, 0), " - ", FIXED(AL64,0),")")</f>
        <v>0 (0 - 0)</v>
      </c>
      <c r="O64" s="74" t="str">
        <f>CONCATENATE(FIXED(AM64, 0), " (", FIXED(AN64, 0), " - ", FIXED(AO64,0),")")</f>
        <v>0 (0 - 0)</v>
      </c>
      <c r="P64" s="74"/>
      <c r="R64" s="76">
        <f>+AS46</f>
        <v>5639.9328249999999</v>
      </c>
      <c r="S64" s="76">
        <f t="shared" ref="S64:AO64" si="57">+AT46</f>
        <v>5037.8677500000003</v>
      </c>
      <c r="T64" s="76">
        <f t="shared" si="57"/>
        <v>6241.9979000000003</v>
      </c>
      <c r="U64" s="76">
        <f t="shared" si="57"/>
        <v>0</v>
      </c>
      <c r="V64" s="76">
        <f t="shared" si="57"/>
        <v>0</v>
      </c>
      <c r="W64" s="76">
        <f t="shared" si="57"/>
        <v>0</v>
      </c>
      <c r="X64" s="76">
        <f t="shared" si="57"/>
        <v>5639.9328249999999</v>
      </c>
      <c r="Y64" s="76">
        <f t="shared" si="57"/>
        <v>5037.8677500000003</v>
      </c>
      <c r="Z64" s="76">
        <f t="shared" si="57"/>
        <v>6241.9979000000003</v>
      </c>
      <c r="AA64" s="76">
        <f t="shared" si="57"/>
        <v>0</v>
      </c>
      <c r="AB64" s="76">
        <f t="shared" si="57"/>
        <v>0</v>
      </c>
      <c r="AC64" s="76">
        <f t="shared" si="57"/>
        <v>0</v>
      </c>
      <c r="AD64" s="76">
        <f t="shared" si="57"/>
        <v>0</v>
      </c>
      <c r="AE64" s="76">
        <f t="shared" si="57"/>
        <v>0</v>
      </c>
      <c r="AF64" s="76">
        <f t="shared" si="57"/>
        <v>0</v>
      </c>
      <c r="AG64" s="76">
        <f t="shared" si="57"/>
        <v>0</v>
      </c>
      <c r="AH64" s="76">
        <f t="shared" si="57"/>
        <v>0</v>
      </c>
      <c r="AI64" s="76">
        <f t="shared" si="57"/>
        <v>0</v>
      </c>
      <c r="AJ64" s="76">
        <f t="shared" si="57"/>
        <v>0</v>
      </c>
      <c r="AK64" s="76">
        <f t="shared" si="57"/>
        <v>0</v>
      </c>
      <c r="AL64" s="76">
        <f t="shared" si="57"/>
        <v>0</v>
      </c>
      <c r="AM64" s="76">
        <f t="shared" si="57"/>
        <v>0</v>
      </c>
      <c r="AN64" s="76">
        <f t="shared" si="57"/>
        <v>0</v>
      </c>
      <c r="AO64" s="76">
        <f t="shared" si="57"/>
        <v>0</v>
      </c>
    </row>
    <row r="65" spans="1:41" s="75" customFormat="1" ht="12.75" customHeight="1" x14ac:dyDescent="0.25">
      <c r="A65" s="80"/>
      <c r="B65" s="73"/>
      <c r="C65" s="73"/>
      <c r="D65" s="73"/>
      <c r="E65" s="80" t="s">
        <v>185</v>
      </c>
      <c r="F65" s="80"/>
      <c r="G65" s="73"/>
      <c r="H65" s="79" t="s">
        <v>582</v>
      </c>
      <c r="I65" s="79" t="s">
        <v>582</v>
      </c>
      <c r="J65" s="79" t="s">
        <v>582</v>
      </c>
      <c r="K65" s="79" t="s">
        <v>582</v>
      </c>
      <c r="L65" s="79" t="s">
        <v>582</v>
      </c>
      <c r="M65" s="79" t="s">
        <v>582</v>
      </c>
      <c r="N65" s="79" t="s">
        <v>582</v>
      </c>
      <c r="O65" s="79" t="s">
        <v>582</v>
      </c>
      <c r="P65" s="79"/>
      <c r="R65" s="76">
        <f>+AS47</f>
        <v>0</v>
      </c>
      <c r="S65" s="76">
        <f t="shared" ref="S65:AO65" si="58">+AT47</f>
        <v>0</v>
      </c>
      <c r="T65" s="76">
        <f t="shared" si="58"/>
        <v>0</v>
      </c>
      <c r="U65" s="76">
        <f t="shared" si="58"/>
        <v>0</v>
      </c>
      <c r="V65" s="76">
        <f t="shared" si="58"/>
        <v>0</v>
      </c>
      <c r="W65" s="76">
        <f t="shared" si="58"/>
        <v>0</v>
      </c>
      <c r="X65" s="76">
        <f t="shared" si="58"/>
        <v>0</v>
      </c>
      <c r="Y65" s="76">
        <f t="shared" si="58"/>
        <v>0</v>
      </c>
      <c r="Z65" s="76">
        <f t="shared" si="58"/>
        <v>0</v>
      </c>
      <c r="AA65" s="76">
        <f t="shared" si="58"/>
        <v>0</v>
      </c>
      <c r="AB65" s="76">
        <f t="shared" si="58"/>
        <v>0</v>
      </c>
      <c r="AC65" s="76">
        <f t="shared" si="58"/>
        <v>0</v>
      </c>
      <c r="AD65" s="76">
        <f t="shared" si="58"/>
        <v>0</v>
      </c>
      <c r="AE65" s="76">
        <f t="shared" si="58"/>
        <v>0</v>
      </c>
      <c r="AF65" s="76">
        <f t="shared" si="58"/>
        <v>0</v>
      </c>
      <c r="AG65" s="76">
        <f t="shared" si="58"/>
        <v>0</v>
      </c>
      <c r="AH65" s="76">
        <f t="shared" si="58"/>
        <v>0</v>
      </c>
      <c r="AI65" s="76">
        <f t="shared" si="58"/>
        <v>0</v>
      </c>
      <c r="AJ65" s="76">
        <f t="shared" si="58"/>
        <v>0</v>
      </c>
      <c r="AK65" s="76">
        <f t="shared" si="58"/>
        <v>0</v>
      </c>
      <c r="AL65" s="76">
        <f t="shared" si="58"/>
        <v>0</v>
      </c>
      <c r="AM65" s="76">
        <f t="shared" si="58"/>
        <v>0</v>
      </c>
      <c r="AN65" s="76">
        <f t="shared" si="58"/>
        <v>0</v>
      </c>
      <c r="AO65" s="76">
        <f t="shared" si="58"/>
        <v>0</v>
      </c>
    </row>
    <row r="66" spans="1:41" s="75" customFormat="1" ht="12.75" customHeight="1" x14ac:dyDescent="0.25">
      <c r="A66" s="77"/>
      <c r="B66" s="77" t="s">
        <v>194</v>
      </c>
      <c r="C66" s="77"/>
      <c r="D66" s="77"/>
      <c r="E66" s="77"/>
      <c r="F66" s="77"/>
      <c r="G66" s="77"/>
      <c r="H66" s="78" t="str">
        <f>CONCATENATE(FIXED(R66, 0), " (", FIXED(S66, 0), " - ", FIXED(T66,0),")")</f>
        <v>3 (2 - 4)</v>
      </c>
      <c r="I66" s="78" t="str">
        <f>CONCATENATE(FIXED(U66, 0), " (", FIXED(V66, 0), " - ", FIXED(W66,0),")")</f>
        <v>2 (1 - 4)</v>
      </c>
      <c r="J66" s="78" t="str">
        <f>CONCATENATE(FIXED(X66, 0), " (", FIXED(Y66, 0), " - ", FIXED(Z66,0),")")</f>
        <v>2 (0 - 5)</v>
      </c>
      <c r="K66" s="78" t="str">
        <f>CONCATENATE(FIXED(AA66, 0), " (", FIXED(AB66, 0), " - ", FIXED(AC66,0),")")</f>
        <v>4 (2 - 7)</v>
      </c>
      <c r="L66" s="78" t="str">
        <f>CONCATENATE(FIXED(AD66, 0), " (", FIXED(AE66, 0), " - ", FIXED(AF66,0),")")</f>
        <v>3 (3 - 3)</v>
      </c>
      <c r="M66" s="78" t="str">
        <f>CONCATENATE(FIXED(AG66, 0), " (", FIXED(AH66, 0), " - ", FIXED(AI66,0),")")</f>
        <v>1 (1 - 2)</v>
      </c>
      <c r="N66" s="78" t="str">
        <f>CONCATENATE(FIXED(AJ66, 0), " (", FIXED(AK66, 0), " - ", FIXED(AL66,0),")")</f>
        <v>1 (1 - 1)</v>
      </c>
      <c r="O66" s="78" t="str">
        <f>CONCATENATE(FIXED(AM66, 0), " (", FIXED(AN66, 0), " - ", FIXED(AO66,0),")")</f>
        <v>3 (3 - 4)</v>
      </c>
      <c r="P66" s="74"/>
      <c r="R66" s="76">
        <f>+AS48</f>
        <v>2.5571698222000001</v>
      </c>
      <c r="S66" s="76">
        <f t="shared" ref="S66:AO66" si="59">+AT48</f>
        <v>1.8035789226000001</v>
      </c>
      <c r="T66" s="76">
        <f t="shared" si="59"/>
        <v>3.5066510970999998</v>
      </c>
      <c r="U66" s="76">
        <f t="shared" si="59"/>
        <v>2.4015471488000002</v>
      </c>
      <c r="V66" s="76">
        <f t="shared" si="59"/>
        <v>1.4298563978000001</v>
      </c>
      <c r="W66" s="76">
        <f t="shared" si="59"/>
        <v>4.2541299908000001</v>
      </c>
      <c r="X66" s="76">
        <f t="shared" si="59"/>
        <v>2.3446698171999998</v>
      </c>
      <c r="Y66" s="76">
        <f t="shared" si="59"/>
        <v>0.48297664410000002</v>
      </c>
      <c r="Z66" s="76">
        <f t="shared" si="59"/>
        <v>5.2167776458999997</v>
      </c>
      <c r="AA66" s="76">
        <f t="shared" si="59"/>
        <v>3.9715446643000001</v>
      </c>
      <c r="AB66" s="76">
        <f t="shared" si="59"/>
        <v>2.3608153358999999</v>
      </c>
      <c r="AC66" s="76">
        <f t="shared" si="59"/>
        <v>6.999107586</v>
      </c>
      <c r="AD66" s="76">
        <f t="shared" si="59"/>
        <v>3.0131436855999998</v>
      </c>
      <c r="AE66" s="76">
        <f t="shared" si="59"/>
        <v>2.7843463856000001</v>
      </c>
      <c r="AF66" s="76">
        <f t="shared" si="59"/>
        <v>3.2675567491000002</v>
      </c>
      <c r="AG66" s="76">
        <f t="shared" si="59"/>
        <v>1.3154990141</v>
      </c>
      <c r="AH66" s="76">
        <f t="shared" si="59"/>
        <v>1.0529755404000001</v>
      </c>
      <c r="AI66" s="76">
        <f t="shared" si="59"/>
        <v>1.5874963837</v>
      </c>
      <c r="AJ66" s="76">
        <f t="shared" si="59"/>
        <v>1.1337690852</v>
      </c>
      <c r="AK66" s="76">
        <f t="shared" si="59"/>
        <v>0.99380175869999998</v>
      </c>
      <c r="AL66" s="76">
        <f t="shared" si="59"/>
        <v>1.2890447477</v>
      </c>
      <c r="AM66" s="76">
        <f t="shared" si="59"/>
        <v>3.2216848039000001</v>
      </c>
      <c r="AN66" s="76">
        <f t="shared" si="59"/>
        <v>2.6444126868</v>
      </c>
      <c r="AO66" s="76">
        <f t="shared" si="59"/>
        <v>3.8152009956000001</v>
      </c>
    </row>
    <row r="67" spans="1:41" s="75" customFormat="1" ht="12.75" customHeight="1" x14ac:dyDescent="0.25">
      <c r="A67" s="81" t="s">
        <v>195</v>
      </c>
      <c r="B67" s="81"/>
      <c r="C67" s="81"/>
      <c r="D67" s="81"/>
      <c r="E67" s="81"/>
      <c r="F67" s="81"/>
      <c r="G67" s="81"/>
      <c r="H67" s="82" t="str">
        <f>CONCATENATE(FIXED(R67, 0), " (", FIXED(S67, 0), " - ", FIXED(T67,0),")")</f>
        <v>2,179 (2,029 - 2,329)</v>
      </c>
      <c r="I67" s="82" t="str">
        <f>CONCATENATE(FIXED(U67, 0), " (", FIXED(V67, 0), " - ", FIXED(W67,0),")")</f>
        <v>1,465 (1,342 - 1,604)</v>
      </c>
      <c r="J67" s="82" t="str">
        <f>CONCATENATE(FIXED(X67, 0), " (", FIXED(Y67, 0), " - ", FIXED(Z67,0),")")</f>
        <v>1,612 (1,361 - 1,924)</v>
      </c>
      <c r="K67" s="82" t="str">
        <f>CONCATENATE(FIXED(AA67, 0), " (", FIXED(AB67, 0), " - ", FIXED(AC67,0),")")</f>
        <v>2,786 (2,409 - 3,243)</v>
      </c>
      <c r="L67" s="82" t="str">
        <f>CONCATENATE(FIXED(AD67, 0), " (", FIXED(AE67, 0), " - ", FIXED(AF67,0),")")</f>
        <v>3,150 (2,466 - 4,152)</v>
      </c>
      <c r="M67" s="82" t="str">
        <f>CONCATENATE(FIXED(AG67, 0), " (", FIXED(AH67, 0), " - ", FIXED(AI67,0),")")</f>
        <v>3,317 (2,575 - 4,162)</v>
      </c>
      <c r="N67" s="82" t="str">
        <f>CONCATENATE(FIXED(AJ67, 0), " (", FIXED(AK67, 0), " - ", FIXED(AL67,0),")")</f>
        <v>2,228 (1,896 - 2,620)</v>
      </c>
      <c r="O67" s="82" t="str">
        <f>CONCATENATE(FIXED(AM67, 0), " (", FIXED(AN67, 0), " - ", FIXED(AO67,0),")")</f>
        <v>3,172 (2,514 - 3,996)</v>
      </c>
      <c r="P67" s="74"/>
      <c r="R67" s="76">
        <f>+AS49</f>
        <v>2178.9658331999999</v>
      </c>
      <c r="S67" s="76">
        <f t="shared" ref="S67:AO67" si="60">+AT49</f>
        <v>2029.1711091</v>
      </c>
      <c r="T67" s="76">
        <f t="shared" si="60"/>
        <v>2328.7058201</v>
      </c>
      <c r="U67" s="76">
        <f t="shared" si="60"/>
        <v>1464.9725982</v>
      </c>
      <c r="V67" s="76">
        <f t="shared" si="60"/>
        <v>1342.1663993</v>
      </c>
      <c r="W67" s="76">
        <f t="shared" si="60"/>
        <v>1603.9861808999999</v>
      </c>
      <c r="X67" s="76">
        <f t="shared" si="60"/>
        <v>1612.1027892</v>
      </c>
      <c r="Y67" s="76">
        <f t="shared" si="60"/>
        <v>1361.2803844</v>
      </c>
      <c r="Z67" s="76">
        <f t="shared" si="60"/>
        <v>1923.8428994000001</v>
      </c>
      <c r="AA67" s="76">
        <f t="shared" si="60"/>
        <v>2785.8599448999998</v>
      </c>
      <c r="AB67" s="76">
        <f t="shared" si="60"/>
        <v>2408.7973591999998</v>
      </c>
      <c r="AC67" s="76">
        <f t="shared" si="60"/>
        <v>3242.735979</v>
      </c>
      <c r="AD67" s="76">
        <f t="shared" si="60"/>
        <v>3149.7914753999999</v>
      </c>
      <c r="AE67" s="76">
        <f t="shared" si="60"/>
        <v>2466.3684033999998</v>
      </c>
      <c r="AF67" s="76">
        <f t="shared" si="60"/>
        <v>4152.0132339000002</v>
      </c>
      <c r="AG67" s="76">
        <f t="shared" si="60"/>
        <v>3317.2960395999999</v>
      </c>
      <c r="AH67" s="76">
        <f t="shared" si="60"/>
        <v>2574.9495019999999</v>
      </c>
      <c r="AI67" s="76">
        <f t="shared" si="60"/>
        <v>4162.0080636000002</v>
      </c>
      <c r="AJ67" s="76">
        <f t="shared" si="60"/>
        <v>2227.7089728000001</v>
      </c>
      <c r="AK67" s="76">
        <f t="shared" si="60"/>
        <v>1896.1647859</v>
      </c>
      <c r="AL67" s="76">
        <f t="shared" si="60"/>
        <v>2619.8922843</v>
      </c>
      <c r="AM67" s="76">
        <f t="shared" si="60"/>
        <v>3171.8506398999998</v>
      </c>
      <c r="AN67" s="76">
        <f t="shared" si="60"/>
        <v>2514.0439317</v>
      </c>
      <c r="AO67" s="76">
        <f t="shared" si="60"/>
        <v>3996.4505227999998</v>
      </c>
    </row>
    <row r="68" spans="1:41" s="75" customFormat="1" ht="12.75" customHeight="1" x14ac:dyDescent="0.25">
      <c r="A68" s="83" t="s">
        <v>196</v>
      </c>
      <c r="B68" s="84"/>
      <c r="C68" s="84"/>
      <c r="D68" s="84"/>
      <c r="E68" s="84"/>
      <c r="F68" s="84"/>
      <c r="G68" s="84"/>
      <c r="H68" s="84"/>
      <c r="I68" s="85"/>
      <c r="J68" s="85"/>
      <c r="K68" s="85"/>
      <c r="L68" s="85"/>
      <c r="M68" s="85"/>
      <c r="N68" s="85"/>
      <c r="O68" s="85"/>
      <c r="P68" s="85"/>
      <c r="Q68" s="86"/>
      <c r="S68" s="87"/>
      <c r="T68" s="87"/>
    </row>
    <row r="69" spans="1:41" s="75" customFormat="1" x14ac:dyDescent="0.25">
      <c r="A69" s="75" t="s">
        <v>74</v>
      </c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9"/>
      <c r="S69" s="90"/>
      <c r="T69" s="90"/>
    </row>
    <row r="70" spans="1:41" s="75" customFormat="1" x14ac:dyDescent="0.25">
      <c r="A70" s="75" t="s">
        <v>75</v>
      </c>
      <c r="R70" s="90"/>
      <c r="S70" s="90"/>
      <c r="T70" s="90"/>
    </row>
    <row r="71" spans="1:41" s="75" customFormat="1" x14ac:dyDescent="0.25">
      <c r="R71" s="90"/>
      <c r="S71" s="90"/>
      <c r="T71" s="90"/>
    </row>
    <row r="72" spans="1:41" s="75" customFormat="1" x14ac:dyDescent="0.25">
      <c r="R72" s="90"/>
      <c r="S72" s="90"/>
      <c r="T72" s="90"/>
    </row>
    <row r="73" spans="1:41" s="75" customFormat="1" x14ac:dyDescent="0.25">
      <c r="R73" s="90"/>
      <c r="S73" s="90"/>
      <c r="T73" s="90"/>
    </row>
    <row r="74" spans="1:41" s="75" customFormat="1" x14ac:dyDescent="0.25">
      <c r="R74" s="90"/>
      <c r="S74" s="90"/>
      <c r="T74" s="90"/>
    </row>
    <row r="75" spans="1:41" s="75" customFormat="1" x14ac:dyDescent="0.25">
      <c r="R75" s="90"/>
      <c r="S75" s="90"/>
      <c r="T75" s="90"/>
    </row>
    <row r="76" spans="1:41" s="75" customFormat="1" x14ac:dyDescent="0.25">
      <c r="R76" s="90"/>
      <c r="S76" s="90"/>
      <c r="T76" s="90"/>
    </row>
    <row r="77" spans="1:41" s="75" customFormat="1" x14ac:dyDescent="0.25">
      <c r="R77" s="90"/>
      <c r="S77" s="90"/>
      <c r="T77" s="90"/>
    </row>
    <row r="78" spans="1:41" s="75" customFormat="1" x14ac:dyDescent="0.25">
      <c r="R78" s="90"/>
      <c r="S78" s="90"/>
      <c r="T78" s="90"/>
    </row>
    <row r="79" spans="1:41" s="75" customFormat="1" x14ac:dyDescent="0.25">
      <c r="R79" s="90"/>
      <c r="S79" s="90"/>
      <c r="T79" s="90"/>
    </row>
    <row r="80" spans="1:41" s="75" customFormat="1" x14ac:dyDescent="0.25">
      <c r="R80" s="90"/>
      <c r="S80" s="90"/>
      <c r="T80" s="90"/>
    </row>
    <row r="81" spans="18:20" s="75" customFormat="1" x14ac:dyDescent="0.25">
      <c r="R81" s="90"/>
      <c r="S81" s="90"/>
      <c r="T81" s="90"/>
    </row>
    <row r="82" spans="18:20" s="75" customFormat="1" x14ac:dyDescent="0.25">
      <c r="R82" s="90"/>
      <c r="S82" s="90"/>
      <c r="T82" s="90"/>
    </row>
    <row r="83" spans="18:20" s="75" customFormat="1" x14ac:dyDescent="0.25">
      <c r="R83" s="90"/>
      <c r="S83" s="90"/>
      <c r="T83" s="90"/>
    </row>
    <row r="84" spans="18:20" s="75" customFormat="1" x14ac:dyDescent="0.25">
      <c r="R84" s="90"/>
      <c r="S84" s="90"/>
      <c r="T84" s="90"/>
    </row>
    <row r="85" spans="18:20" s="75" customFormat="1" x14ac:dyDescent="0.25">
      <c r="R85" s="90"/>
      <c r="S85" s="90"/>
      <c r="T85" s="90"/>
    </row>
    <row r="86" spans="18:20" s="75" customFormat="1" x14ac:dyDescent="0.25">
      <c r="R86" s="90"/>
      <c r="S86" s="90"/>
      <c r="T86" s="90"/>
    </row>
    <row r="87" spans="18:20" s="75" customFormat="1" x14ac:dyDescent="0.25">
      <c r="R87" s="90"/>
      <c r="S87" s="90"/>
      <c r="T87" s="90"/>
    </row>
    <row r="88" spans="18:20" s="75" customFormat="1" x14ac:dyDescent="0.25">
      <c r="R88" s="90"/>
      <c r="S88" s="90"/>
      <c r="T88" s="90"/>
    </row>
    <row r="89" spans="18:20" s="75" customFormat="1" x14ac:dyDescent="0.25">
      <c r="R89" s="90"/>
      <c r="S89" s="90"/>
      <c r="T89" s="90"/>
    </row>
    <row r="90" spans="18:20" s="75" customFormat="1" x14ac:dyDescent="0.25">
      <c r="R90" s="90"/>
      <c r="S90" s="90"/>
      <c r="T90" s="90"/>
    </row>
    <row r="91" spans="18:20" s="75" customFormat="1" x14ac:dyDescent="0.25">
      <c r="R91" s="90"/>
      <c r="S91" s="90"/>
      <c r="T91" s="90"/>
    </row>
    <row r="92" spans="18:20" s="75" customFormat="1" x14ac:dyDescent="0.25">
      <c r="R92" s="90"/>
      <c r="S92" s="90"/>
      <c r="T92" s="90"/>
    </row>
    <row r="93" spans="18:20" s="75" customFormat="1" x14ac:dyDescent="0.25">
      <c r="R93" s="90"/>
      <c r="S93" s="90"/>
      <c r="T93" s="90"/>
    </row>
    <row r="94" spans="18:20" s="75" customFormat="1" x14ac:dyDescent="0.25">
      <c r="R94" s="90"/>
      <c r="S94" s="90"/>
      <c r="T94" s="90"/>
    </row>
    <row r="95" spans="18:20" s="75" customFormat="1" x14ac:dyDescent="0.25">
      <c r="R95" s="90"/>
      <c r="S95" s="90"/>
      <c r="T95" s="90"/>
    </row>
    <row r="96" spans="18:20" s="75" customFormat="1" x14ac:dyDescent="0.25">
      <c r="R96" s="90"/>
      <c r="S96" s="90"/>
      <c r="T96" s="90"/>
    </row>
    <row r="97" spans="18:20" s="75" customFormat="1" x14ac:dyDescent="0.25">
      <c r="R97" s="90"/>
      <c r="S97" s="90"/>
      <c r="T97" s="90"/>
    </row>
    <row r="98" spans="18:20" s="75" customFormat="1" x14ac:dyDescent="0.25">
      <c r="R98" s="90"/>
      <c r="S98" s="90"/>
      <c r="T98" s="90"/>
    </row>
    <row r="99" spans="18:20" s="75" customFormat="1" x14ac:dyDescent="0.25">
      <c r="R99" s="90"/>
      <c r="S99" s="90"/>
      <c r="T99" s="90"/>
    </row>
    <row r="100" spans="18:20" s="75" customFormat="1" x14ac:dyDescent="0.25">
      <c r="R100" s="90"/>
      <c r="S100" s="90"/>
      <c r="T100" s="90"/>
    </row>
    <row r="101" spans="18:20" s="75" customFormat="1" x14ac:dyDescent="0.25">
      <c r="R101" s="90"/>
      <c r="S101" s="90"/>
      <c r="T101" s="90"/>
    </row>
    <row r="102" spans="18:20" s="75" customFormat="1" x14ac:dyDescent="0.25">
      <c r="R102" s="90"/>
      <c r="S102" s="90"/>
      <c r="T102" s="90"/>
    </row>
    <row r="103" spans="18:20" s="75" customFormat="1" x14ac:dyDescent="0.25">
      <c r="R103" s="90"/>
      <c r="S103" s="90"/>
      <c r="T103" s="90"/>
    </row>
    <row r="104" spans="18:20" s="75" customFormat="1" x14ac:dyDescent="0.25">
      <c r="R104" s="90"/>
      <c r="S104" s="90"/>
      <c r="T104" s="90"/>
    </row>
    <row r="105" spans="18:20" s="75" customFormat="1" x14ac:dyDescent="0.25">
      <c r="R105" s="90"/>
      <c r="S105" s="90"/>
      <c r="T105" s="90"/>
    </row>
    <row r="106" spans="18:20" s="75" customFormat="1" x14ac:dyDescent="0.25">
      <c r="R106" s="90"/>
      <c r="S106" s="90"/>
      <c r="T106" s="90"/>
    </row>
    <row r="107" spans="18:20" s="75" customFormat="1" x14ac:dyDescent="0.25">
      <c r="R107" s="90"/>
      <c r="S107" s="90"/>
      <c r="T107" s="90"/>
    </row>
    <row r="108" spans="18:20" s="75" customFormat="1" x14ac:dyDescent="0.25">
      <c r="R108" s="90"/>
      <c r="S108" s="90"/>
      <c r="T108" s="90"/>
    </row>
    <row r="109" spans="18:20" s="75" customFormat="1" x14ac:dyDescent="0.25">
      <c r="R109" s="90"/>
      <c r="S109" s="90"/>
      <c r="T109" s="90"/>
    </row>
    <row r="110" spans="18:20" s="75" customFormat="1" x14ac:dyDescent="0.25">
      <c r="R110" s="90"/>
      <c r="S110" s="90"/>
      <c r="T110" s="90"/>
    </row>
    <row r="111" spans="18:20" s="75" customFormat="1" x14ac:dyDescent="0.25">
      <c r="R111" s="90"/>
      <c r="S111" s="90"/>
      <c r="T111" s="90"/>
    </row>
    <row r="112" spans="18:20" s="75" customFormat="1" x14ac:dyDescent="0.25">
      <c r="R112" s="90"/>
      <c r="S112" s="90"/>
      <c r="T112" s="90"/>
    </row>
    <row r="113" spans="18:20" s="75" customFormat="1" x14ac:dyDescent="0.25">
      <c r="R113" s="90"/>
      <c r="S113" s="90"/>
      <c r="T113" s="90"/>
    </row>
    <row r="114" spans="18:20" s="75" customFormat="1" x14ac:dyDescent="0.25">
      <c r="R114" s="90"/>
      <c r="S114" s="90"/>
      <c r="T114" s="90"/>
    </row>
    <row r="115" spans="18:20" s="75" customFormat="1" x14ac:dyDescent="0.25">
      <c r="R115" s="90"/>
      <c r="S115" s="90"/>
      <c r="T115" s="90"/>
    </row>
    <row r="116" spans="18:20" s="75" customFormat="1" x14ac:dyDescent="0.25">
      <c r="R116" s="90"/>
      <c r="S116" s="90"/>
      <c r="T116" s="90"/>
    </row>
    <row r="117" spans="18:20" s="75" customFormat="1" x14ac:dyDescent="0.25">
      <c r="R117" s="90"/>
      <c r="S117" s="90"/>
      <c r="T117" s="90"/>
    </row>
    <row r="118" spans="18:20" s="75" customFormat="1" x14ac:dyDescent="0.25">
      <c r="R118" s="90"/>
      <c r="S118" s="90"/>
      <c r="T118" s="90"/>
    </row>
    <row r="119" spans="18:20" s="75" customFormat="1" x14ac:dyDescent="0.25">
      <c r="R119" s="90"/>
      <c r="S119" s="90"/>
      <c r="T119" s="90"/>
    </row>
    <row r="120" spans="18:20" s="75" customFormat="1" x14ac:dyDescent="0.25">
      <c r="R120" s="90"/>
      <c r="S120" s="90"/>
      <c r="T120" s="90"/>
    </row>
    <row r="121" spans="18:20" s="75" customFormat="1" x14ac:dyDescent="0.25">
      <c r="R121" s="90"/>
      <c r="S121" s="90"/>
      <c r="T121" s="90"/>
    </row>
    <row r="122" spans="18:20" s="75" customFormat="1" x14ac:dyDescent="0.25">
      <c r="R122" s="90"/>
      <c r="S122" s="90"/>
      <c r="T122" s="90"/>
    </row>
    <row r="123" spans="18:20" s="75" customFormat="1" x14ac:dyDescent="0.25">
      <c r="R123" s="90"/>
      <c r="S123" s="90"/>
      <c r="T123" s="90"/>
    </row>
    <row r="124" spans="18:20" s="75" customFormat="1" x14ac:dyDescent="0.25">
      <c r="R124" s="90"/>
      <c r="S124" s="90"/>
      <c r="T124" s="90"/>
    </row>
    <row r="125" spans="18:20" s="75" customFormat="1" x14ac:dyDescent="0.25">
      <c r="R125" s="90"/>
      <c r="S125" s="90"/>
      <c r="T125" s="90"/>
    </row>
    <row r="126" spans="18:20" s="75" customFormat="1" x14ac:dyDescent="0.25">
      <c r="R126" s="90"/>
      <c r="S126" s="90"/>
      <c r="T126" s="90"/>
    </row>
    <row r="127" spans="18:20" s="75" customFormat="1" x14ac:dyDescent="0.25">
      <c r="R127" s="90"/>
      <c r="S127" s="90"/>
      <c r="T127" s="90"/>
    </row>
    <row r="128" spans="18:20" s="75" customFormat="1" x14ac:dyDescent="0.25">
      <c r="R128" s="90"/>
      <c r="S128" s="90"/>
      <c r="T128" s="90"/>
    </row>
    <row r="129" spans="18:20" s="75" customFormat="1" x14ac:dyDescent="0.25">
      <c r="R129" s="90"/>
      <c r="S129" s="90"/>
      <c r="T129" s="90"/>
    </row>
    <row r="130" spans="18:20" s="75" customFormat="1" x14ac:dyDescent="0.25">
      <c r="R130" s="90"/>
      <c r="S130" s="90"/>
      <c r="T130" s="90"/>
    </row>
    <row r="131" spans="18:20" s="75" customFormat="1" x14ac:dyDescent="0.25">
      <c r="R131" s="90"/>
      <c r="S131" s="90"/>
      <c r="T131" s="90"/>
    </row>
    <row r="132" spans="18:20" s="75" customFormat="1" x14ac:dyDescent="0.25">
      <c r="R132" s="90"/>
      <c r="S132" s="90"/>
      <c r="T132" s="90"/>
    </row>
    <row r="133" spans="18:20" s="75" customFormat="1" x14ac:dyDescent="0.25">
      <c r="R133" s="90"/>
      <c r="S133" s="90"/>
      <c r="T133" s="90"/>
    </row>
    <row r="134" spans="18:20" s="75" customFormat="1" x14ac:dyDescent="0.25">
      <c r="R134" s="90"/>
      <c r="S134" s="90"/>
      <c r="T134" s="90"/>
    </row>
    <row r="135" spans="18:20" s="75" customFormat="1" x14ac:dyDescent="0.25">
      <c r="R135" s="90"/>
      <c r="S135" s="90"/>
      <c r="T135" s="90"/>
    </row>
    <row r="136" spans="18:20" s="75" customFormat="1" x14ac:dyDescent="0.25">
      <c r="R136" s="90"/>
      <c r="S136" s="90"/>
      <c r="T136" s="90"/>
    </row>
    <row r="137" spans="18:20" s="75" customFormat="1" x14ac:dyDescent="0.25">
      <c r="R137" s="90"/>
      <c r="S137" s="90"/>
      <c r="T137" s="90"/>
    </row>
    <row r="138" spans="18:20" s="75" customFormat="1" x14ac:dyDescent="0.25">
      <c r="R138" s="90"/>
      <c r="S138" s="90"/>
      <c r="T138" s="90"/>
    </row>
    <row r="139" spans="18:20" s="75" customFormat="1" x14ac:dyDescent="0.25">
      <c r="R139" s="90"/>
      <c r="S139" s="90"/>
      <c r="T139" s="90"/>
    </row>
    <row r="140" spans="18:20" s="75" customFormat="1" x14ac:dyDescent="0.25">
      <c r="R140" s="90"/>
      <c r="S140" s="90"/>
      <c r="T140" s="90"/>
    </row>
    <row r="141" spans="18:20" s="75" customFormat="1" x14ac:dyDescent="0.25">
      <c r="R141" s="90"/>
      <c r="S141" s="90"/>
      <c r="T141" s="90"/>
    </row>
    <row r="142" spans="18:20" s="75" customFormat="1" x14ac:dyDescent="0.25">
      <c r="R142" s="90"/>
      <c r="S142" s="90"/>
      <c r="T142" s="90"/>
    </row>
    <row r="143" spans="18:20" s="75" customFormat="1" x14ac:dyDescent="0.25">
      <c r="R143" s="90"/>
      <c r="S143" s="90"/>
      <c r="T143" s="90"/>
    </row>
    <row r="144" spans="18:20" s="75" customFormat="1" x14ac:dyDescent="0.25">
      <c r="R144" s="90"/>
      <c r="S144" s="90"/>
      <c r="T144" s="90"/>
    </row>
    <row r="145" spans="18:20" s="75" customFormat="1" x14ac:dyDescent="0.25">
      <c r="R145" s="90"/>
      <c r="S145" s="90"/>
      <c r="T145" s="90"/>
    </row>
    <row r="146" spans="18:20" s="75" customFormat="1" x14ac:dyDescent="0.25">
      <c r="R146" s="90"/>
      <c r="S146" s="90"/>
      <c r="T146" s="90"/>
    </row>
    <row r="147" spans="18:20" s="75" customFormat="1" x14ac:dyDescent="0.25">
      <c r="R147" s="90"/>
      <c r="S147" s="90"/>
      <c r="T147" s="90"/>
    </row>
    <row r="148" spans="18:20" s="75" customFormat="1" x14ac:dyDescent="0.25">
      <c r="R148" s="90"/>
      <c r="S148" s="90"/>
      <c r="T148" s="90"/>
    </row>
    <row r="149" spans="18:20" s="75" customFormat="1" x14ac:dyDescent="0.25">
      <c r="R149" s="90"/>
      <c r="S149" s="90"/>
      <c r="T149" s="90"/>
    </row>
    <row r="150" spans="18:20" s="75" customFormat="1" x14ac:dyDescent="0.25">
      <c r="R150" s="90"/>
      <c r="S150" s="90"/>
      <c r="T150" s="90"/>
    </row>
    <row r="151" spans="18:20" s="75" customFormat="1" x14ac:dyDescent="0.25">
      <c r="R151" s="90"/>
      <c r="S151" s="90"/>
      <c r="T151" s="90"/>
    </row>
    <row r="152" spans="18:20" s="75" customFormat="1" x14ac:dyDescent="0.25">
      <c r="R152" s="90"/>
      <c r="S152" s="90"/>
      <c r="T152" s="90"/>
    </row>
    <row r="153" spans="18:20" s="75" customFormat="1" x14ac:dyDescent="0.25">
      <c r="R153" s="90"/>
      <c r="S153" s="90"/>
      <c r="T153" s="90"/>
    </row>
    <row r="154" spans="18:20" s="75" customFormat="1" x14ac:dyDescent="0.25">
      <c r="R154" s="90"/>
      <c r="S154" s="90"/>
      <c r="T154" s="90"/>
    </row>
    <row r="155" spans="18:20" s="75" customFormat="1" x14ac:dyDescent="0.25">
      <c r="R155" s="90"/>
      <c r="S155" s="90"/>
      <c r="T155" s="90"/>
    </row>
    <row r="156" spans="18:20" s="75" customFormat="1" x14ac:dyDescent="0.25">
      <c r="R156" s="90"/>
      <c r="S156" s="90"/>
      <c r="T156" s="90"/>
    </row>
    <row r="157" spans="18:20" s="75" customFormat="1" x14ac:dyDescent="0.25">
      <c r="R157" s="90"/>
      <c r="S157" s="90"/>
      <c r="T157" s="90"/>
    </row>
    <row r="158" spans="18:20" s="75" customFormat="1" x14ac:dyDescent="0.25">
      <c r="R158" s="90"/>
      <c r="S158" s="90"/>
      <c r="T158" s="90"/>
    </row>
    <row r="159" spans="18:20" s="75" customFormat="1" x14ac:dyDescent="0.25">
      <c r="R159" s="90"/>
      <c r="S159" s="90"/>
      <c r="T159" s="90"/>
    </row>
    <row r="160" spans="18:20" s="75" customFormat="1" x14ac:dyDescent="0.25">
      <c r="R160" s="90"/>
      <c r="S160" s="90"/>
      <c r="T160" s="90"/>
    </row>
    <row r="161" spans="18:20" s="75" customFormat="1" x14ac:dyDescent="0.25">
      <c r="R161" s="90"/>
      <c r="S161" s="90"/>
      <c r="T161" s="90"/>
    </row>
    <row r="162" spans="18:20" s="75" customFormat="1" x14ac:dyDescent="0.25">
      <c r="R162" s="90"/>
      <c r="S162" s="90"/>
      <c r="T162" s="90"/>
    </row>
    <row r="163" spans="18:20" s="75" customFormat="1" x14ac:dyDescent="0.25">
      <c r="R163" s="90"/>
      <c r="S163" s="90"/>
      <c r="T163" s="90"/>
    </row>
    <row r="164" spans="18:20" s="75" customFormat="1" x14ac:dyDescent="0.25">
      <c r="R164" s="90"/>
      <c r="S164" s="90"/>
      <c r="T164" s="90"/>
    </row>
    <row r="165" spans="18:20" s="75" customFormat="1" x14ac:dyDescent="0.25">
      <c r="R165" s="90"/>
      <c r="S165" s="90"/>
      <c r="T165" s="90"/>
    </row>
    <row r="166" spans="18:20" s="75" customFormat="1" x14ac:dyDescent="0.25">
      <c r="R166" s="90"/>
      <c r="S166" s="90"/>
      <c r="T166" s="90"/>
    </row>
    <row r="167" spans="18:20" s="75" customFormat="1" x14ac:dyDescent="0.25">
      <c r="R167" s="90"/>
      <c r="S167" s="90"/>
      <c r="T167" s="90"/>
    </row>
    <row r="168" spans="18:20" s="75" customFormat="1" x14ac:dyDescent="0.25">
      <c r="R168" s="90"/>
      <c r="S168" s="90"/>
      <c r="T168" s="90"/>
    </row>
    <row r="169" spans="18:20" s="75" customFormat="1" x14ac:dyDescent="0.25">
      <c r="R169" s="90"/>
      <c r="S169" s="90"/>
      <c r="T169" s="90"/>
    </row>
    <row r="170" spans="18:20" s="75" customFormat="1" x14ac:dyDescent="0.25">
      <c r="R170" s="90"/>
      <c r="S170" s="90"/>
      <c r="T170" s="90"/>
    </row>
    <row r="171" spans="18:20" s="75" customFormat="1" x14ac:dyDescent="0.25">
      <c r="R171" s="90"/>
      <c r="S171" s="90"/>
      <c r="T171" s="90"/>
    </row>
    <row r="172" spans="18:20" s="75" customFormat="1" x14ac:dyDescent="0.25">
      <c r="R172" s="90"/>
      <c r="S172" s="90"/>
      <c r="T172" s="90"/>
    </row>
    <row r="173" spans="18:20" s="75" customFormat="1" x14ac:dyDescent="0.25">
      <c r="R173" s="90"/>
      <c r="S173" s="90"/>
      <c r="T173" s="90"/>
    </row>
    <row r="174" spans="18:20" s="75" customFormat="1" x14ac:dyDescent="0.25">
      <c r="R174" s="90"/>
      <c r="S174" s="90"/>
      <c r="T174" s="90"/>
    </row>
    <row r="175" spans="18:20" s="75" customFormat="1" x14ac:dyDescent="0.25">
      <c r="R175" s="90"/>
      <c r="S175" s="90"/>
      <c r="T175" s="90"/>
    </row>
    <row r="176" spans="18:20" s="75" customFormat="1" x14ac:dyDescent="0.25">
      <c r="R176" s="90"/>
      <c r="S176" s="90"/>
      <c r="T176" s="90"/>
    </row>
    <row r="177" spans="18:20" s="75" customFormat="1" x14ac:dyDescent="0.25">
      <c r="R177" s="90"/>
      <c r="S177" s="90"/>
      <c r="T177" s="90"/>
    </row>
    <row r="178" spans="18:20" s="75" customFormat="1" x14ac:dyDescent="0.25">
      <c r="R178" s="90"/>
      <c r="S178" s="90"/>
      <c r="T178" s="90"/>
    </row>
    <row r="179" spans="18:20" s="75" customFormat="1" x14ac:dyDescent="0.25">
      <c r="R179" s="90"/>
      <c r="S179" s="90"/>
      <c r="T179" s="90"/>
    </row>
    <row r="180" spans="18:20" s="75" customFormat="1" x14ac:dyDescent="0.25">
      <c r="R180" s="90"/>
      <c r="S180" s="90"/>
      <c r="T180" s="90"/>
    </row>
    <row r="181" spans="18:20" s="75" customFormat="1" x14ac:dyDescent="0.25">
      <c r="R181" s="90"/>
      <c r="S181" s="90"/>
      <c r="T181" s="90"/>
    </row>
    <row r="182" spans="18:20" s="75" customFormat="1" x14ac:dyDescent="0.25">
      <c r="R182" s="90"/>
      <c r="S182" s="90"/>
      <c r="T182" s="90"/>
    </row>
    <row r="183" spans="18:20" s="75" customFormat="1" x14ac:dyDescent="0.25">
      <c r="R183" s="90"/>
      <c r="S183" s="90"/>
      <c r="T183" s="90"/>
    </row>
    <row r="184" spans="18:20" s="75" customFormat="1" x14ac:dyDescent="0.25">
      <c r="R184" s="90"/>
      <c r="S184" s="90"/>
      <c r="T184" s="90"/>
    </row>
    <row r="185" spans="18:20" s="75" customFormat="1" x14ac:dyDescent="0.25">
      <c r="R185" s="90"/>
      <c r="S185" s="90"/>
      <c r="T185" s="90"/>
    </row>
    <row r="186" spans="18:20" s="75" customFormat="1" x14ac:dyDescent="0.25">
      <c r="R186" s="90"/>
      <c r="S186" s="90"/>
      <c r="T186" s="90"/>
    </row>
    <row r="187" spans="18:20" s="75" customFormat="1" x14ac:dyDescent="0.25">
      <c r="R187" s="90"/>
      <c r="S187" s="90"/>
      <c r="T187" s="90"/>
    </row>
    <row r="188" spans="18:20" s="75" customFormat="1" x14ac:dyDescent="0.25">
      <c r="R188" s="90"/>
      <c r="S188" s="90"/>
      <c r="T188" s="90"/>
    </row>
    <row r="189" spans="18:20" s="75" customFormat="1" x14ac:dyDescent="0.25">
      <c r="R189" s="90"/>
      <c r="S189" s="90"/>
      <c r="T189" s="90"/>
    </row>
    <row r="190" spans="18:20" s="75" customFormat="1" x14ac:dyDescent="0.25">
      <c r="R190" s="90"/>
      <c r="S190" s="90"/>
      <c r="T190" s="90"/>
    </row>
    <row r="191" spans="18:20" s="75" customFormat="1" x14ac:dyDescent="0.25">
      <c r="R191" s="90"/>
      <c r="S191" s="90"/>
      <c r="T191" s="90"/>
    </row>
    <row r="192" spans="18:20" s="75" customFormat="1" x14ac:dyDescent="0.25">
      <c r="R192" s="90"/>
      <c r="S192" s="90"/>
      <c r="T192" s="90"/>
    </row>
    <row r="193" spans="18:20" s="75" customFormat="1" x14ac:dyDescent="0.25">
      <c r="R193" s="90"/>
      <c r="S193" s="90"/>
      <c r="T193" s="90"/>
    </row>
    <row r="194" spans="18:20" s="75" customFormat="1" x14ac:dyDescent="0.25">
      <c r="R194" s="90"/>
      <c r="S194" s="90"/>
      <c r="T194" s="90"/>
    </row>
    <row r="195" spans="18:20" s="75" customFormat="1" x14ac:dyDescent="0.25">
      <c r="R195" s="90"/>
      <c r="S195" s="90"/>
      <c r="T195" s="90"/>
    </row>
    <row r="196" spans="18:20" s="75" customFormat="1" x14ac:dyDescent="0.25">
      <c r="R196" s="90"/>
      <c r="S196" s="90"/>
      <c r="T196" s="90"/>
    </row>
    <row r="197" spans="18:20" s="75" customFormat="1" x14ac:dyDescent="0.25">
      <c r="R197" s="90"/>
      <c r="S197" s="90"/>
      <c r="T197" s="90"/>
    </row>
    <row r="198" spans="18:20" s="75" customFormat="1" x14ac:dyDescent="0.25">
      <c r="R198" s="90"/>
      <c r="S198" s="90"/>
      <c r="T198" s="90"/>
    </row>
    <row r="199" spans="18:20" s="75" customFormat="1" x14ac:dyDescent="0.25">
      <c r="R199" s="90"/>
      <c r="S199" s="90"/>
      <c r="T199" s="90"/>
    </row>
    <row r="200" spans="18:20" s="75" customFormat="1" x14ac:dyDescent="0.25">
      <c r="R200" s="90"/>
      <c r="S200" s="90"/>
      <c r="T200" s="90"/>
    </row>
    <row r="201" spans="18:20" s="75" customFormat="1" x14ac:dyDescent="0.25">
      <c r="R201" s="90"/>
      <c r="S201" s="90"/>
      <c r="T201" s="90"/>
    </row>
    <row r="202" spans="18:20" s="75" customFormat="1" x14ac:dyDescent="0.25">
      <c r="R202" s="90"/>
      <c r="S202" s="90"/>
      <c r="T202" s="90"/>
    </row>
    <row r="203" spans="18:20" s="75" customFormat="1" x14ac:dyDescent="0.25">
      <c r="R203" s="90"/>
      <c r="S203" s="90"/>
      <c r="T203" s="90"/>
    </row>
    <row r="204" spans="18:20" s="75" customFormat="1" x14ac:dyDescent="0.25">
      <c r="R204" s="90"/>
      <c r="S204" s="90"/>
      <c r="T204" s="90"/>
    </row>
    <row r="205" spans="18:20" s="75" customFormat="1" x14ac:dyDescent="0.25">
      <c r="R205" s="90"/>
      <c r="S205" s="90"/>
      <c r="T205" s="90"/>
    </row>
    <row r="206" spans="18:20" s="75" customFormat="1" x14ac:dyDescent="0.25">
      <c r="R206" s="90"/>
      <c r="S206" s="90"/>
      <c r="T206" s="90"/>
    </row>
    <row r="207" spans="18:20" s="75" customFormat="1" x14ac:dyDescent="0.25">
      <c r="R207" s="90"/>
      <c r="S207" s="90"/>
      <c r="T207" s="90"/>
    </row>
    <row r="208" spans="18:20" s="75" customFormat="1" x14ac:dyDescent="0.25">
      <c r="R208" s="90"/>
      <c r="S208" s="90"/>
      <c r="T208" s="90"/>
    </row>
    <row r="209" spans="18:20" s="75" customFormat="1" x14ac:dyDescent="0.25">
      <c r="R209" s="90"/>
      <c r="S209" s="90"/>
      <c r="T209" s="90"/>
    </row>
    <row r="210" spans="18:20" s="75" customFormat="1" x14ac:dyDescent="0.25">
      <c r="R210" s="90"/>
      <c r="S210" s="90"/>
      <c r="T210" s="90"/>
    </row>
    <row r="211" spans="18:20" s="75" customFormat="1" x14ac:dyDescent="0.25">
      <c r="R211" s="90"/>
      <c r="S211" s="90"/>
      <c r="T211" s="90"/>
    </row>
    <row r="212" spans="18:20" s="75" customFormat="1" x14ac:dyDescent="0.25">
      <c r="R212" s="90"/>
      <c r="S212" s="90"/>
      <c r="T212" s="90"/>
    </row>
    <row r="213" spans="18:20" s="75" customFormat="1" x14ac:dyDescent="0.25">
      <c r="R213" s="90"/>
      <c r="S213" s="90"/>
      <c r="T213" s="90"/>
    </row>
    <row r="214" spans="18:20" s="75" customFormat="1" x14ac:dyDescent="0.25">
      <c r="R214" s="90"/>
      <c r="S214" s="90"/>
      <c r="T214" s="90"/>
    </row>
    <row r="215" spans="18:20" s="75" customFormat="1" x14ac:dyDescent="0.25">
      <c r="R215" s="90"/>
      <c r="S215" s="90"/>
      <c r="T215" s="90"/>
    </row>
    <row r="216" spans="18:20" s="75" customFormat="1" x14ac:dyDescent="0.25">
      <c r="R216" s="90"/>
      <c r="S216" s="90"/>
      <c r="T216" s="90"/>
    </row>
    <row r="217" spans="18:20" s="75" customFormat="1" x14ac:dyDescent="0.25">
      <c r="R217" s="90"/>
      <c r="S217" s="90"/>
      <c r="T217" s="90"/>
    </row>
    <row r="218" spans="18:20" s="75" customFormat="1" x14ac:dyDescent="0.25">
      <c r="R218" s="90"/>
      <c r="S218" s="90"/>
      <c r="T218" s="90"/>
    </row>
    <row r="219" spans="18:20" s="75" customFormat="1" x14ac:dyDescent="0.25">
      <c r="R219" s="90"/>
      <c r="S219" s="90"/>
      <c r="T219" s="90"/>
    </row>
    <row r="220" spans="18:20" s="75" customFormat="1" x14ac:dyDescent="0.25">
      <c r="R220" s="90"/>
      <c r="S220" s="90"/>
      <c r="T220" s="90"/>
    </row>
    <row r="221" spans="18:20" s="75" customFormat="1" x14ac:dyDescent="0.25">
      <c r="R221" s="90"/>
      <c r="S221" s="90"/>
      <c r="T221" s="90"/>
    </row>
    <row r="222" spans="18:20" s="75" customFormat="1" x14ac:dyDescent="0.25">
      <c r="R222" s="90"/>
      <c r="S222" s="90"/>
      <c r="T222" s="90"/>
    </row>
    <row r="223" spans="18:20" s="75" customFormat="1" x14ac:dyDescent="0.25">
      <c r="R223" s="90"/>
      <c r="S223" s="90"/>
      <c r="T223" s="90"/>
    </row>
    <row r="224" spans="18:20" s="75" customFormat="1" x14ac:dyDescent="0.25">
      <c r="R224" s="90"/>
      <c r="S224" s="90"/>
      <c r="T224" s="90"/>
    </row>
    <row r="225" spans="18:20" s="75" customFormat="1" x14ac:dyDescent="0.25">
      <c r="R225" s="90"/>
      <c r="S225" s="90"/>
      <c r="T225" s="90"/>
    </row>
    <row r="226" spans="18:20" s="75" customFormat="1" x14ac:dyDescent="0.25">
      <c r="R226" s="90"/>
      <c r="S226" s="90"/>
      <c r="T226" s="90"/>
    </row>
    <row r="227" spans="18:20" s="75" customFormat="1" x14ac:dyDescent="0.25">
      <c r="R227" s="90"/>
      <c r="S227" s="90"/>
      <c r="T227" s="90"/>
    </row>
    <row r="228" spans="18:20" s="75" customFormat="1" x14ac:dyDescent="0.25">
      <c r="R228" s="90"/>
      <c r="S228" s="90"/>
      <c r="T228" s="90"/>
    </row>
    <row r="229" spans="18:20" s="75" customFormat="1" x14ac:dyDescent="0.25">
      <c r="R229" s="90"/>
      <c r="S229" s="90"/>
      <c r="T229" s="90"/>
    </row>
    <row r="230" spans="18:20" s="75" customFormat="1" x14ac:dyDescent="0.25">
      <c r="R230" s="90"/>
      <c r="S230" s="90"/>
      <c r="T230" s="90"/>
    </row>
    <row r="231" spans="18:20" s="75" customFormat="1" x14ac:dyDescent="0.25">
      <c r="R231" s="90"/>
      <c r="S231" s="90"/>
      <c r="T231" s="90"/>
    </row>
    <row r="232" spans="18:20" s="75" customFormat="1" x14ac:dyDescent="0.25">
      <c r="R232" s="90"/>
      <c r="S232" s="90"/>
      <c r="T232" s="90"/>
    </row>
    <row r="233" spans="18:20" s="75" customFormat="1" x14ac:dyDescent="0.25">
      <c r="R233" s="90"/>
      <c r="S233" s="90"/>
      <c r="T233" s="90"/>
    </row>
    <row r="234" spans="18:20" s="75" customFormat="1" x14ac:dyDescent="0.25">
      <c r="R234" s="90"/>
      <c r="S234" s="90"/>
      <c r="T234" s="90"/>
    </row>
    <row r="235" spans="18:20" s="75" customFormat="1" x14ac:dyDescent="0.25">
      <c r="R235" s="90"/>
      <c r="S235" s="90"/>
      <c r="T235" s="90"/>
    </row>
    <row r="236" spans="18:20" s="75" customFormat="1" x14ac:dyDescent="0.25">
      <c r="R236" s="90"/>
      <c r="S236" s="90"/>
      <c r="T236" s="90"/>
    </row>
    <row r="237" spans="18:20" s="75" customFormat="1" x14ac:dyDescent="0.25">
      <c r="R237" s="90"/>
      <c r="S237" s="90"/>
      <c r="T237" s="90"/>
    </row>
    <row r="238" spans="18:20" s="75" customFormat="1" x14ac:dyDescent="0.25">
      <c r="R238" s="90"/>
      <c r="S238" s="90"/>
      <c r="T238" s="90"/>
    </row>
    <row r="239" spans="18:20" s="75" customFormat="1" x14ac:dyDescent="0.25">
      <c r="R239" s="90"/>
      <c r="S239" s="90"/>
      <c r="T239" s="90"/>
    </row>
    <row r="240" spans="18:20" s="75" customFormat="1" x14ac:dyDescent="0.25">
      <c r="R240" s="90"/>
      <c r="S240" s="90"/>
      <c r="T240" s="90"/>
    </row>
    <row r="241" spans="18:20" s="75" customFormat="1" x14ac:dyDescent="0.25">
      <c r="R241" s="90"/>
      <c r="S241" s="90"/>
      <c r="T241" s="90"/>
    </row>
    <row r="242" spans="18:20" s="75" customFormat="1" x14ac:dyDescent="0.25">
      <c r="R242" s="90"/>
      <c r="S242" s="90"/>
      <c r="T242" s="90"/>
    </row>
    <row r="243" spans="18:20" s="75" customFormat="1" x14ac:dyDescent="0.25">
      <c r="R243" s="90"/>
      <c r="S243" s="90"/>
      <c r="T243" s="90"/>
    </row>
    <row r="244" spans="18:20" s="75" customFormat="1" x14ac:dyDescent="0.25">
      <c r="R244" s="90"/>
      <c r="S244" s="90"/>
      <c r="T244" s="90"/>
    </row>
    <row r="245" spans="18:20" s="75" customFormat="1" x14ac:dyDescent="0.25">
      <c r="R245" s="90"/>
      <c r="S245" s="90"/>
      <c r="T245" s="90"/>
    </row>
    <row r="246" spans="18:20" s="75" customFormat="1" x14ac:dyDescent="0.25">
      <c r="R246" s="90"/>
      <c r="S246" s="90"/>
      <c r="T246" s="90"/>
    </row>
    <row r="247" spans="18:20" s="75" customFormat="1" x14ac:dyDescent="0.25">
      <c r="R247" s="90"/>
      <c r="S247" s="90"/>
      <c r="T247" s="90"/>
    </row>
    <row r="248" spans="18:20" s="75" customFormat="1" x14ac:dyDescent="0.25">
      <c r="R248" s="90"/>
      <c r="S248" s="90"/>
      <c r="T248" s="90"/>
    </row>
    <row r="249" spans="18:20" s="75" customFormat="1" x14ac:dyDescent="0.25">
      <c r="R249" s="90"/>
      <c r="S249" s="90"/>
      <c r="T249" s="90"/>
    </row>
    <row r="250" spans="18:20" s="75" customFormat="1" x14ac:dyDescent="0.25">
      <c r="R250" s="90"/>
      <c r="S250" s="90"/>
      <c r="T250" s="90"/>
    </row>
    <row r="251" spans="18:20" s="75" customFormat="1" x14ac:dyDescent="0.25">
      <c r="R251" s="90"/>
      <c r="S251" s="90"/>
      <c r="T251" s="90"/>
    </row>
    <row r="252" spans="18:20" s="75" customFormat="1" x14ac:dyDescent="0.25">
      <c r="R252" s="90"/>
      <c r="S252" s="90"/>
      <c r="T252" s="90"/>
    </row>
    <row r="253" spans="18:20" s="75" customFormat="1" x14ac:dyDescent="0.25">
      <c r="R253" s="90"/>
      <c r="S253" s="90"/>
      <c r="T253" s="90"/>
    </row>
    <row r="254" spans="18:20" s="75" customFormat="1" x14ac:dyDescent="0.25">
      <c r="R254" s="90"/>
      <c r="S254" s="90"/>
      <c r="T254" s="90"/>
    </row>
    <row r="255" spans="18:20" s="75" customFormat="1" x14ac:dyDescent="0.25">
      <c r="R255" s="90"/>
      <c r="S255" s="90"/>
      <c r="T255" s="90"/>
    </row>
    <row r="256" spans="18:20" s="75" customFormat="1" x14ac:dyDescent="0.25">
      <c r="R256" s="90"/>
      <c r="S256" s="90"/>
      <c r="T256" s="90"/>
    </row>
    <row r="257" spans="18:20" s="75" customFormat="1" x14ac:dyDescent="0.25">
      <c r="R257" s="90"/>
      <c r="S257" s="90"/>
      <c r="T257" s="90"/>
    </row>
    <row r="258" spans="18:20" s="75" customFormat="1" x14ac:dyDescent="0.25">
      <c r="R258" s="90"/>
      <c r="S258" s="90"/>
      <c r="T258" s="90"/>
    </row>
    <row r="259" spans="18:20" s="75" customFormat="1" x14ac:dyDescent="0.25">
      <c r="R259" s="90"/>
      <c r="S259" s="90"/>
      <c r="T259" s="90"/>
    </row>
    <row r="260" spans="18:20" s="75" customFormat="1" x14ac:dyDescent="0.25">
      <c r="R260" s="90"/>
      <c r="S260" s="90"/>
      <c r="T260" s="90"/>
    </row>
    <row r="261" spans="18:20" s="75" customFormat="1" x14ac:dyDescent="0.25">
      <c r="R261" s="90"/>
      <c r="S261" s="90"/>
      <c r="T261" s="90"/>
    </row>
    <row r="262" spans="18:20" s="75" customFormat="1" x14ac:dyDescent="0.25">
      <c r="R262" s="90"/>
      <c r="S262" s="90"/>
      <c r="T262" s="90"/>
    </row>
    <row r="263" spans="18:20" s="75" customFormat="1" x14ac:dyDescent="0.25">
      <c r="R263" s="90"/>
      <c r="S263" s="90"/>
      <c r="T263" s="90"/>
    </row>
    <row r="264" spans="18:20" s="75" customFormat="1" x14ac:dyDescent="0.25">
      <c r="R264" s="90"/>
      <c r="S264" s="90"/>
      <c r="T264" s="90"/>
    </row>
  </sheetData>
  <mergeCells count="9">
    <mergeCell ref="A2:O3"/>
    <mergeCell ref="AG4:AI4"/>
    <mergeCell ref="AJ4:AL4"/>
    <mergeCell ref="AM4:AO4"/>
    <mergeCell ref="R4:T4"/>
    <mergeCell ref="U4:W4"/>
    <mergeCell ref="X4:Z4"/>
    <mergeCell ref="AA4:AC4"/>
    <mergeCell ref="AD4:AF4"/>
  </mergeCells>
  <pageMargins left="1" right="1" top="1" bottom="1" header="0.5" footer="0.5"/>
  <pageSetup scale="44" fitToWidth="0" fitToHeight="0" orientation="landscape" r:id="rId1"/>
  <ignoredErrors>
    <ignoredError sqref="H15:O15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265"/>
  <sheetViews>
    <sheetView showGridLines="0" tabSelected="1" view="pageBreakPreview" zoomScaleNormal="100" zoomScaleSheetLayoutView="100" workbookViewId="0">
      <selection activeCell="G7" sqref="G7"/>
    </sheetView>
  </sheetViews>
  <sheetFormatPr defaultColWidth="9.140625" defaultRowHeight="12.75" x14ac:dyDescent="0.2"/>
  <cols>
    <col min="1" max="4" width="3.28515625" style="61" customWidth="1"/>
    <col min="5" max="6" width="3" style="61" customWidth="1"/>
    <col min="7" max="7" width="54.7109375" style="61" customWidth="1"/>
    <col min="8" max="8" width="22.7109375" style="61" customWidth="1"/>
    <col min="9" max="9" width="0.85546875" style="61" customWidth="1"/>
    <col min="10" max="12" width="22.7109375" style="61" customWidth="1"/>
    <col min="13" max="13" width="0.85546875" style="61" customWidth="1"/>
    <col min="14" max="15" width="22.7109375" style="61" customWidth="1"/>
    <col min="16" max="16" width="0.85546875" style="61" customWidth="1"/>
    <col min="17" max="19" width="22.7109375" style="61" customWidth="1"/>
    <col min="20" max="20" width="0.85546875" style="61" customWidth="1"/>
    <col min="21" max="21" width="22.7109375" style="61" customWidth="1"/>
    <col min="22" max="22" width="0.85546875" style="61" customWidth="1"/>
    <col min="23" max="25" width="22.7109375" style="61" customWidth="1"/>
    <col min="26" max="26" width="0.85546875" style="61" customWidth="1"/>
    <col min="27" max="29" width="22.7109375" style="61" customWidth="1"/>
    <col min="30" max="31" width="21.42578125" style="61" customWidth="1"/>
    <col min="32" max="32" width="15.28515625" style="60" bestFit="1" customWidth="1"/>
    <col min="33" max="34" width="15.28515625" style="60" customWidth="1"/>
    <col min="35" max="35" width="15.28515625" style="60" bestFit="1" customWidth="1"/>
    <col min="36" max="37" width="15.28515625" style="60" customWidth="1"/>
    <col min="38" max="38" width="18.140625" style="60" bestFit="1" customWidth="1"/>
    <col min="39" max="40" width="18.140625" style="60" customWidth="1"/>
    <col min="41" max="41" width="15.28515625" style="61" bestFit="1" customWidth="1"/>
    <col min="42" max="43" width="15.28515625" style="61" customWidth="1"/>
    <col min="44" max="44" width="15.28515625" style="61" bestFit="1" customWidth="1"/>
    <col min="45" max="46" width="15.28515625" style="61" customWidth="1"/>
    <col min="47" max="47" width="15.28515625" style="61" bestFit="1" customWidth="1"/>
    <col min="48" max="49" width="15.28515625" style="61" customWidth="1"/>
    <col min="50" max="50" width="15.28515625" style="61" bestFit="1" customWidth="1"/>
    <col min="51" max="52" width="15.28515625" style="61" customWidth="1"/>
    <col min="53" max="53" width="15.28515625" style="61" bestFit="1" customWidth="1"/>
    <col min="54" max="55" width="15.28515625" style="61" customWidth="1"/>
    <col min="56" max="56" width="15.28515625" style="61" bestFit="1" customWidth="1"/>
    <col min="57" max="58" width="15.28515625" style="61" customWidth="1"/>
    <col min="59" max="59" width="15.28515625" style="61" bestFit="1" customWidth="1"/>
    <col min="60" max="61" width="15.28515625" style="61" customWidth="1"/>
    <col min="62" max="62" width="15.28515625" style="61" bestFit="1" customWidth="1"/>
    <col min="63" max="64" width="15.28515625" style="61" customWidth="1"/>
    <col min="65" max="65" width="15.28515625" style="61" bestFit="1" customWidth="1"/>
    <col min="66" max="67" width="15.28515625" style="61" customWidth="1"/>
    <col min="68" max="68" width="15.28515625" style="61" bestFit="1" customWidth="1"/>
    <col min="69" max="70" width="15.28515625" style="61" customWidth="1"/>
    <col min="71" max="71" width="15.28515625" style="61" bestFit="1" customWidth="1"/>
    <col min="72" max="73" width="15.28515625" style="61" customWidth="1"/>
    <col min="74" max="74" width="15.28515625" style="61" bestFit="1" customWidth="1"/>
    <col min="75" max="76" width="15.28515625" style="61" customWidth="1"/>
    <col min="77" max="77" width="15.28515625" style="61" bestFit="1" customWidth="1"/>
    <col min="78" max="80" width="15.28515625" style="61" customWidth="1"/>
    <col min="81" max="16384" width="9.140625" style="61"/>
  </cols>
  <sheetData>
    <row r="1" spans="1:131" ht="6" customHeight="1" x14ac:dyDescent="0.3">
      <c r="A1" s="57"/>
      <c r="B1" s="57"/>
      <c r="C1" s="57"/>
      <c r="D1" s="57"/>
      <c r="E1" s="57"/>
      <c r="F1" s="57"/>
      <c r="G1" s="57"/>
      <c r="H1" s="58"/>
      <c r="I1" s="58"/>
      <c r="J1" s="58"/>
      <c r="K1" s="58"/>
      <c r="L1" s="58" t="s">
        <v>584</v>
      </c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I1" s="61"/>
      <c r="AJ1" s="61"/>
      <c r="AK1" s="61"/>
      <c r="AL1" s="61"/>
      <c r="AM1" s="61"/>
      <c r="AN1" s="61"/>
    </row>
    <row r="2" spans="1:131" ht="12.75" customHeight="1" x14ac:dyDescent="0.2">
      <c r="A2" s="209" t="s">
        <v>652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F2" s="63" t="s">
        <v>0</v>
      </c>
      <c r="AG2" s="63"/>
      <c r="AH2" s="63"/>
      <c r="AI2" s="61" t="s">
        <v>1</v>
      </c>
      <c r="AJ2" s="61"/>
      <c r="AK2" s="61"/>
      <c r="AL2" s="61"/>
      <c r="AM2" s="61"/>
      <c r="AN2" s="61"/>
      <c r="AR2" s="61" t="s">
        <v>2</v>
      </c>
      <c r="AX2" s="61" t="s">
        <v>3</v>
      </c>
      <c r="BG2" s="61" t="s">
        <v>4</v>
      </c>
      <c r="BJ2" s="61" t="s">
        <v>54</v>
      </c>
      <c r="BS2" s="61" t="s">
        <v>6</v>
      </c>
    </row>
    <row r="3" spans="1:131" ht="12.75" customHeight="1" x14ac:dyDescent="0.2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F3" s="63" t="s">
        <v>57</v>
      </c>
      <c r="AG3" s="63"/>
      <c r="AH3" s="63"/>
      <c r="AI3" s="61" t="s">
        <v>9</v>
      </c>
      <c r="AJ3" s="61"/>
      <c r="AK3" s="61"/>
      <c r="AL3" s="61" t="s">
        <v>11</v>
      </c>
      <c r="AM3" s="61"/>
      <c r="AN3" s="61"/>
      <c r="AO3" s="61" t="s">
        <v>13</v>
      </c>
      <c r="AR3" s="61" t="s">
        <v>12</v>
      </c>
      <c r="AU3" s="61" t="s">
        <v>14</v>
      </c>
      <c r="AX3" s="61" t="s">
        <v>9</v>
      </c>
      <c r="BA3" s="61" t="s">
        <v>10</v>
      </c>
      <c r="BD3" s="61" t="s">
        <v>13</v>
      </c>
      <c r="BG3" s="61" t="s">
        <v>15</v>
      </c>
      <c r="BJ3" s="61" t="s">
        <v>12</v>
      </c>
      <c r="BM3" s="61" t="s">
        <v>13</v>
      </c>
      <c r="BP3" s="61" t="s">
        <v>14</v>
      </c>
      <c r="BS3" s="61" t="s">
        <v>9</v>
      </c>
      <c r="BV3" s="61" t="s">
        <v>10</v>
      </c>
      <c r="BY3" s="61" t="s">
        <v>13</v>
      </c>
    </row>
    <row r="4" spans="1:131" s="68" customFormat="1" ht="15" customHeight="1" x14ac:dyDescent="0.2">
      <c r="A4" s="64"/>
      <c r="B4" s="64"/>
      <c r="C4" s="64"/>
      <c r="D4" s="64"/>
      <c r="E4" s="64"/>
      <c r="F4" s="64"/>
      <c r="G4" s="64"/>
      <c r="H4" s="91" t="s">
        <v>0</v>
      </c>
      <c r="I4" s="92"/>
      <c r="J4" s="187" t="s">
        <v>1</v>
      </c>
      <c r="K4" s="187"/>
      <c r="L4" s="187"/>
      <c r="M4" s="66"/>
      <c r="N4" s="187" t="s">
        <v>2</v>
      </c>
      <c r="O4" s="187"/>
      <c r="P4" s="66"/>
      <c r="Q4" s="187" t="s">
        <v>3</v>
      </c>
      <c r="R4" s="187"/>
      <c r="S4" s="187"/>
      <c r="T4" s="66"/>
      <c r="U4" s="93" t="s">
        <v>4</v>
      </c>
      <c r="V4" s="66"/>
      <c r="W4" s="188" t="s">
        <v>643</v>
      </c>
      <c r="X4" s="188"/>
      <c r="Y4" s="188"/>
      <c r="Z4" s="65"/>
      <c r="AA4" s="188" t="s">
        <v>644</v>
      </c>
      <c r="AB4" s="188"/>
      <c r="AC4" s="188"/>
      <c r="AD4" s="61"/>
      <c r="AE4" s="61" t="s">
        <v>636</v>
      </c>
      <c r="AF4" s="211"/>
      <c r="AG4" s="212"/>
      <c r="AH4" s="213"/>
      <c r="AI4" s="211"/>
      <c r="AJ4" s="212"/>
      <c r="AK4" s="213"/>
      <c r="AL4" s="211"/>
      <c r="AM4" s="212"/>
      <c r="AN4" s="213"/>
      <c r="AO4" s="211"/>
      <c r="AP4" s="212"/>
      <c r="AQ4" s="213"/>
      <c r="AR4" s="211"/>
      <c r="AS4" s="212"/>
      <c r="AT4" s="213"/>
      <c r="AU4" s="211"/>
      <c r="AV4" s="212"/>
      <c r="AW4" s="213"/>
      <c r="AX4" s="211"/>
      <c r="AY4" s="212"/>
      <c r="AZ4" s="213"/>
      <c r="BA4" s="211"/>
      <c r="BB4" s="212"/>
      <c r="BC4" s="213"/>
    </row>
    <row r="5" spans="1:131" s="68" customFormat="1" ht="12.75" customHeight="1" x14ac:dyDescent="0.3">
      <c r="A5" s="64"/>
      <c r="B5" s="64"/>
      <c r="C5" s="64"/>
      <c r="D5" s="64"/>
      <c r="E5" s="64"/>
      <c r="F5" s="64"/>
      <c r="G5" s="64"/>
      <c r="H5" s="92" t="s">
        <v>57</v>
      </c>
      <c r="I5" s="92"/>
      <c r="J5" s="66" t="s">
        <v>9</v>
      </c>
      <c r="K5" s="66" t="s">
        <v>11</v>
      </c>
      <c r="L5" s="66" t="s">
        <v>13</v>
      </c>
      <c r="M5" s="66"/>
      <c r="N5" s="66" t="s">
        <v>12</v>
      </c>
      <c r="O5" s="66" t="s">
        <v>14</v>
      </c>
      <c r="P5" s="66"/>
      <c r="Q5" s="66" t="s">
        <v>9</v>
      </c>
      <c r="R5" s="66" t="s">
        <v>10</v>
      </c>
      <c r="S5" s="66" t="s">
        <v>13</v>
      </c>
      <c r="T5" s="66"/>
      <c r="U5" s="66" t="s">
        <v>15</v>
      </c>
      <c r="V5" s="66"/>
      <c r="W5" s="66" t="s">
        <v>12</v>
      </c>
      <c r="X5" s="65" t="s">
        <v>13</v>
      </c>
      <c r="Y5" s="65" t="s">
        <v>14</v>
      </c>
      <c r="Z5" s="65"/>
      <c r="AA5" s="65" t="s">
        <v>9</v>
      </c>
      <c r="AB5" s="65" t="s">
        <v>10</v>
      </c>
      <c r="AC5" s="65" t="s">
        <v>13</v>
      </c>
      <c r="AD5" s="61"/>
      <c r="AE5" s="61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CD5" s="68" t="s">
        <v>586</v>
      </c>
      <c r="CE5" s="68" t="s">
        <v>587</v>
      </c>
      <c r="CF5" s="68" t="s">
        <v>588</v>
      </c>
      <c r="CG5" s="68" t="s">
        <v>589</v>
      </c>
      <c r="CH5" s="68" t="s">
        <v>590</v>
      </c>
      <c r="CI5" s="68" t="s">
        <v>591</v>
      </c>
      <c r="CJ5" s="68" t="s">
        <v>592</v>
      </c>
      <c r="CK5" s="68" t="s">
        <v>593</v>
      </c>
      <c r="CL5" s="68" t="s">
        <v>594</v>
      </c>
      <c r="CM5" s="68" t="s">
        <v>595</v>
      </c>
      <c r="CN5" s="68" t="s">
        <v>596</v>
      </c>
      <c r="CO5" s="68" t="s">
        <v>597</v>
      </c>
      <c r="CP5" s="68" t="s">
        <v>598</v>
      </c>
      <c r="CQ5" s="68" t="s">
        <v>599</v>
      </c>
      <c r="CR5" s="68" t="s">
        <v>600</v>
      </c>
      <c r="CS5" s="68" t="s">
        <v>601</v>
      </c>
      <c r="CT5" s="68" t="s">
        <v>602</v>
      </c>
      <c r="CU5" s="68" t="s">
        <v>603</v>
      </c>
      <c r="CV5" s="68" t="s">
        <v>604</v>
      </c>
      <c r="CW5" s="68" t="s">
        <v>605</v>
      </c>
      <c r="CX5" s="68" t="s">
        <v>606</v>
      </c>
      <c r="CY5" s="68" t="s">
        <v>607</v>
      </c>
      <c r="CZ5" s="68" t="s">
        <v>608</v>
      </c>
      <c r="DA5" s="68" t="s">
        <v>609</v>
      </c>
      <c r="DB5" s="68" t="s">
        <v>610</v>
      </c>
      <c r="DC5" s="68" t="s">
        <v>611</v>
      </c>
      <c r="DD5" s="68" t="s">
        <v>612</v>
      </c>
      <c r="DE5" s="68" t="s">
        <v>613</v>
      </c>
      <c r="DF5" s="68" t="s">
        <v>614</v>
      </c>
      <c r="DG5" s="68" t="s">
        <v>615</v>
      </c>
      <c r="DH5" s="68" t="s">
        <v>616</v>
      </c>
      <c r="DI5" s="68" t="s">
        <v>617</v>
      </c>
      <c r="DJ5" s="68" t="s">
        <v>618</v>
      </c>
      <c r="DK5" s="68" t="s">
        <v>619</v>
      </c>
      <c r="DL5" s="68" t="s">
        <v>620</v>
      </c>
      <c r="DM5" s="68" t="s">
        <v>621</v>
      </c>
      <c r="DN5" s="68" t="s">
        <v>622</v>
      </c>
      <c r="DO5" s="68" t="s">
        <v>623</v>
      </c>
      <c r="DP5" s="68" t="s">
        <v>624</v>
      </c>
      <c r="DQ5" s="68" t="s">
        <v>625</v>
      </c>
      <c r="DR5" s="68" t="s">
        <v>626</v>
      </c>
      <c r="DS5" s="68" t="s">
        <v>627</v>
      </c>
      <c r="DT5" s="68" t="s">
        <v>628</v>
      </c>
      <c r="DU5" s="68" t="s">
        <v>629</v>
      </c>
      <c r="DV5" s="68" t="s">
        <v>630</v>
      </c>
      <c r="DW5" s="68" t="s">
        <v>631</v>
      </c>
      <c r="DX5" s="68" t="s">
        <v>632</v>
      </c>
      <c r="DY5" s="68" t="s">
        <v>633</v>
      </c>
      <c r="DZ5" s="68" t="s">
        <v>634</v>
      </c>
      <c r="EA5" s="68" t="s">
        <v>635</v>
      </c>
    </row>
    <row r="6" spans="1:131" s="68" customFormat="1" ht="12.75" customHeight="1" x14ac:dyDescent="0.3">
      <c r="A6" s="69"/>
      <c r="B6" s="69"/>
      <c r="C6" s="69"/>
      <c r="D6" s="69"/>
      <c r="E6" s="69"/>
      <c r="F6" s="69"/>
      <c r="G6" s="69"/>
      <c r="H6" s="70" t="str">
        <f>"(n = "&amp;FIXED($AE7,0,FALSE)&amp;")"</f>
        <v>(n = 27,913)</v>
      </c>
      <c r="I6" s="14"/>
      <c r="J6" s="70" t="str">
        <f>"(n = "&amp;FIXED($AE8,0,FALSE)&amp;")"</f>
        <v>(n = 2,822)</v>
      </c>
      <c r="K6" s="70" t="str">
        <f>"(n = "&amp;FIXED($AE9,0,FALSE)&amp;")"</f>
        <v>(n = 4,709)</v>
      </c>
      <c r="L6" s="70" t="str">
        <f>"(n = "&amp;FIXED($AE10,0,FALSE)&amp;")"</f>
        <v>(n = 112)</v>
      </c>
      <c r="M6" s="94"/>
      <c r="N6" s="70" t="str">
        <f>"(n = "&amp;FIXED($AE11,0,FALSE)&amp;")"</f>
        <v>(n = 5,353)</v>
      </c>
      <c r="O6" s="70" t="str">
        <f>"(n = "&amp;FIXED($AE12,0,FALSE)&amp;")"</f>
        <v>(n = 4,968)</v>
      </c>
      <c r="P6" s="95"/>
      <c r="Q6" s="70" t="str">
        <f>"(n = "&amp;FIXED($AE13,0,FALSE)&amp;")"</f>
        <v>(n = 4,382)</v>
      </c>
      <c r="R6" s="70" t="str">
        <f>"(n = "&amp;FIXED($AE14,0,FALSE)&amp;")"</f>
        <v>(n = 1,037)</v>
      </c>
      <c r="S6" s="70" t="str">
        <f>"(n = "&amp;FIXED($AE15,0,FALSE)&amp;")"</f>
        <v>(n = 146)</v>
      </c>
      <c r="T6" s="94"/>
      <c r="U6" s="70" t="str">
        <f>"(n = "&amp;FIXED($AE16,0,FALSE)&amp;")"</f>
        <v>(n = 1,704)</v>
      </c>
      <c r="V6" s="94"/>
      <c r="W6" s="70" t="str">
        <f>"(n = "&amp;FIXED($AE17,0,FALSE)&amp;")"</f>
        <v>(n = 999)</v>
      </c>
      <c r="X6" s="70" t="str">
        <f>"(n = "&amp;FIXED($AE18,0,FALSE)&amp;")"</f>
        <v>(n = 441)</v>
      </c>
      <c r="Y6" s="70" t="str">
        <f>"(n = "&amp;FIXED($AE19,0,FALSE)&amp;")"</f>
        <v>(n = 823)</v>
      </c>
      <c r="Z6" s="94"/>
      <c r="AA6" s="70" t="str">
        <f>"(n = "&amp;FIXED($AE20,0,FALSE)&amp;")"</f>
        <v>(n = 2,532)</v>
      </c>
      <c r="AB6" s="70" t="str">
        <f>"(n = "&amp;FIXED($AE21,0,FALSE)&amp;")"</f>
        <v>(n = 648)</v>
      </c>
      <c r="AC6" s="70" t="str">
        <f>"(n = "&amp;FIXED($AE22,0,FALSE)&amp;")"</f>
        <v>(n = 342)</v>
      </c>
      <c r="AF6" s="96">
        <v>27913</v>
      </c>
      <c r="AG6" s="96" t="s">
        <v>585</v>
      </c>
      <c r="AH6" s="96" t="s">
        <v>585</v>
      </c>
      <c r="AI6" s="96">
        <v>2822</v>
      </c>
      <c r="AJ6" s="96" t="s">
        <v>585</v>
      </c>
      <c r="AK6" s="96" t="s">
        <v>585</v>
      </c>
      <c r="AL6" s="96" t="s">
        <v>585</v>
      </c>
      <c r="AM6" s="96" t="s">
        <v>585</v>
      </c>
      <c r="AN6" s="96" t="s">
        <v>585</v>
      </c>
      <c r="AO6" s="96" t="s">
        <v>585</v>
      </c>
      <c r="AP6" s="96" t="s">
        <v>585</v>
      </c>
      <c r="AQ6" s="96" t="s">
        <v>585</v>
      </c>
      <c r="AR6" s="96" t="s">
        <v>585</v>
      </c>
      <c r="AS6" s="96" t="s">
        <v>585</v>
      </c>
      <c r="AT6" s="96" t="s">
        <v>585</v>
      </c>
      <c r="AU6" s="96" t="s">
        <v>585</v>
      </c>
      <c r="AV6" s="96" t="s">
        <v>585</v>
      </c>
      <c r="AW6" s="96" t="s">
        <v>585</v>
      </c>
      <c r="AX6" s="96" t="s">
        <v>585</v>
      </c>
      <c r="AY6" s="96" t="s">
        <v>585</v>
      </c>
      <c r="AZ6" s="96" t="s">
        <v>585</v>
      </c>
      <c r="BA6" s="96" t="s">
        <v>585</v>
      </c>
      <c r="BB6" s="96" t="s">
        <v>585</v>
      </c>
      <c r="BC6" s="96" t="s">
        <v>585</v>
      </c>
      <c r="BD6" s="68" t="s">
        <v>585</v>
      </c>
      <c r="BE6" s="68" t="s">
        <v>585</v>
      </c>
      <c r="BF6" s="68" t="s">
        <v>585</v>
      </c>
      <c r="BG6" s="68" t="s">
        <v>585</v>
      </c>
      <c r="BH6" s="68" t="s">
        <v>585</v>
      </c>
      <c r="BI6" s="68" t="s">
        <v>585</v>
      </c>
      <c r="BJ6" s="68" t="s">
        <v>585</v>
      </c>
      <c r="BK6" s="68" t="s">
        <v>585</v>
      </c>
      <c r="BL6" s="68" t="s">
        <v>585</v>
      </c>
      <c r="BM6" s="68" t="s">
        <v>585</v>
      </c>
      <c r="BN6" s="68" t="s">
        <v>585</v>
      </c>
      <c r="BO6" s="68" t="s">
        <v>585</v>
      </c>
      <c r="BP6" s="68" t="s">
        <v>585</v>
      </c>
      <c r="BQ6" s="68" t="s">
        <v>585</v>
      </c>
      <c r="BR6" s="68" t="s">
        <v>585</v>
      </c>
      <c r="BS6" s="68" t="s">
        <v>585</v>
      </c>
      <c r="BT6" s="68" t="s">
        <v>585</v>
      </c>
      <c r="BU6" s="68" t="s">
        <v>585</v>
      </c>
      <c r="BV6" s="68" t="s">
        <v>585</v>
      </c>
      <c r="BW6" s="68" t="s">
        <v>585</v>
      </c>
      <c r="BX6" s="68" t="s">
        <v>585</v>
      </c>
      <c r="BY6" s="68" t="s">
        <v>585</v>
      </c>
      <c r="BZ6" s="68" t="s">
        <v>585</v>
      </c>
      <c r="CA6" s="68" t="s">
        <v>585</v>
      </c>
      <c r="CD6" s="68" t="s">
        <v>546</v>
      </c>
      <c r="CE6" s="68">
        <v>342</v>
      </c>
      <c r="CF6" s="68">
        <v>2.80872712E-2</v>
      </c>
      <c r="CG6" s="68">
        <v>2.6081037500000001E-2</v>
      </c>
      <c r="CH6" s="68">
        <v>3.00935048E-2</v>
      </c>
      <c r="CI6" s="68">
        <v>1.8426647800000001E-2</v>
      </c>
      <c r="CJ6" s="68">
        <v>1.36428065E-2</v>
      </c>
      <c r="CK6" s="68">
        <v>2.3742026900000001E-2</v>
      </c>
      <c r="CL6" s="68">
        <v>1.80505415E-2</v>
      </c>
      <c r="CM6" s="68">
        <v>1.40157146E-2</v>
      </c>
      <c r="CN6" s="68">
        <v>2.22977278E-2</v>
      </c>
      <c r="CO6" s="68">
        <v>4.4642857100000002E-2</v>
      </c>
      <c r="CP6" s="68">
        <v>8.9285713999999999E-3</v>
      </c>
      <c r="CQ6" s="68">
        <v>9.8214285700000001E-2</v>
      </c>
      <c r="CR6" s="68">
        <v>2.2417336100000001E-2</v>
      </c>
      <c r="CS6" s="68">
        <v>1.8214085599999999E-2</v>
      </c>
      <c r="CT6" s="68">
        <v>2.6900803300000001E-2</v>
      </c>
      <c r="CU6" s="68">
        <v>1.8921094999999999E-2</v>
      </c>
      <c r="CV6" s="68">
        <v>1.48953301E-2</v>
      </c>
      <c r="CW6" s="68">
        <v>2.2745571700000002E-2</v>
      </c>
      <c r="CX6" s="68">
        <v>3.9479689599999999E-2</v>
      </c>
      <c r="CY6" s="68">
        <v>3.35463259E-2</v>
      </c>
      <c r="CZ6" s="68">
        <v>4.5184847100000002E-2</v>
      </c>
      <c r="DA6" s="68">
        <v>3.0858244900000002E-2</v>
      </c>
      <c r="DB6" s="68">
        <v>2.0732883300000001E-2</v>
      </c>
      <c r="DC6" s="68">
        <v>4.1465766600000002E-2</v>
      </c>
      <c r="DD6" s="68">
        <v>4.1095890400000001E-2</v>
      </c>
      <c r="DE6" s="68">
        <v>1.3698630099999999E-2</v>
      </c>
      <c r="DF6" s="68">
        <v>6.8493150700000005E-2</v>
      </c>
      <c r="DG6" s="68">
        <v>3.5211267599999999E-2</v>
      </c>
      <c r="DH6" s="68">
        <v>2.6408450699999999E-2</v>
      </c>
      <c r="DI6" s="68">
        <v>4.4307511700000003E-2</v>
      </c>
      <c r="DJ6" s="68">
        <v>5.1051051100000001E-2</v>
      </c>
      <c r="DK6" s="68">
        <v>3.8038038000000003E-2</v>
      </c>
      <c r="DL6" s="68">
        <v>6.4064064099999998E-2</v>
      </c>
      <c r="DM6" s="68">
        <v>5.2154195E-2</v>
      </c>
      <c r="DN6" s="68">
        <v>3.1746031700000003E-2</v>
      </c>
      <c r="DO6" s="68">
        <v>7.4829932000000002E-2</v>
      </c>
      <c r="DP6" s="68">
        <v>4.6172539499999998E-2</v>
      </c>
      <c r="DQ6" s="68">
        <v>3.1591737500000001E-2</v>
      </c>
      <c r="DR6" s="68">
        <v>6.0753341400000001E-2</v>
      </c>
      <c r="DS6" s="68">
        <v>2.2511848300000002E-2</v>
      </c>
      <c r="DT6" s="68">
        <v>1.6192733000000001E-2</v>
      </c>
      <c r="DU6" s="68">
        <v>2.96208531E-2</v>
      </c>
      <c r="DV6" s="68">
        <v>3.2407407399999998E-2</v>
      </c>
      <c r="DW6" s="68">
        <v>1.54320988E-2</v>
      </c>
      <c r="DX6" s="68">
        <v>5.0925925900000002E-2</v>
      </c>
      <c r="DY6" s="68">
        <v>2.6315789499999999E-2</v>
      </c>
      <c r="DZ6" s="68">
        <v>1.1695906400000001E-2</v>
      </c>
      <c r="EA6" s="68">
        <v>4.3859649100000002E-2</v>
      </c>
    </row>
    <row r="7" spans="1:131" s="75" customFormat="1" ht="12.75" customHeight="1" x14ac:dyDescent="0.3">
      <c r="A7" s="73" t="s">
        <v>152</v>
      </c>
      <c r="B7" s="73"/>
      <c r="C7" s="73"/>
      <c r="D7" s="73"/>
      <c r="E7" s="73"/>
      <c r="F7" s="73"/>
      <c r="G7" s="73"/>
      <c r="H7" s="74" t="str">
        <f>CONCATENATE(FIXED(AF7, 2), " (", FIXED(AG7, 2), " - ", FIXED(AH7,2),")")</f>
        <v>0.03 (0.03 - 0.03)</v>
      </c>
      <c r="J7" s="74" t="str">
        <f>CONCATENATE(FIXED(AI7, 2), " (", FIXED(AJ7, 2), " - ", FIXED(AK7,2),")")</f>
        <v>0.02 (0.01 - 0.02)</v>
      </c>
      <c r="K7" s="74" t="str">
        <f>CONCATENATE(FIXED(AL7, 2), " (", FIXED(AM7, 2), " - ", FIXED(AN7,2),")")</f>
        <v>0.02 (0.01 - 0.02)</v>
      </c>
      <c r="L7" s="74" t="str">
        <f>CONCATENATE(FIXED(AO7, 2), " (", FIXED(AP7, 2), " - ", FIXED(AQ7,2),")")</f>
        <v>0.04 (0.01 - 0.10)</v>
      </c>
      <c r="N7" s="74" t="str">
        <f>CONCATENATE(FIXED(AR7, 2), " (", FIXED(AS7, 2), " - ", FIXED(AT7,2),")")</f>
        <v>0.02 (0.02 - 0.03)</v>
      </c>
      <c r="O7" s="74" t="str">
        <f>CONCATENATE(FIXED(AU7, 2), " (", FIXED(AV7, 2), " - ", FIXED(AW7,2),")")</f>
        <v>0.02 (0.01 - 0.02)</v>
      </c>
      <c r="Q7" s="74" t="str">
        <f>CONCATENATE(FIXED(AX7, 2), " (", FIXED(AY7, 2), " - ", FIXED(AZ7,2),")")</f>
        <v>0.04 (0.03 - 0.05)</v>
      </c>
      <c r="R7" s="74" t="str">
        <f>CONCATENATE(FIXED(BA7, 2), " (", FIXED(BB7, 2), " - ", FIXED(BC7,2),")")</f>
        <v>0.03 (0.02 - 0.04)</v>
      </c>
      <c r="S7" s="74" t="str">
        <f>CONCATENATE(FIXED(BD7, 2), " (", FIXED(BE7, 2), " - ", FIXED(BF7,2),")")</f>
        <v>0.04 (0.01 - 0.07)</v>
      </c>
      <c r="U7" s="74" t="str">
        <f>CONCATENATE(FIXED(BG7, 2), " (", FIXED(BH7, 2), " - ", FIXED(BI7,2),")")</f>
        <v>0.04 (0.03 - 0.04)</v>
      </c>
      <c r="W7" s="74" t="str">
        <f>CONCATENATE(FIXED(BJ7, 2), " (", FIXED(BK7, 2), " - ", FIXED(BL7,2),")")</f>
        <v>0.05 (0.04 - 0.06)</v>
      </c>
      <c r="X7" s="74" t="str">
        <f>CONCATENATE(FIXED(BM7, 2), " (", FIXED(BN7, 2), " - ", FIXED(BO7,2),")")</f>
        <v>0.05 (0.03 - 0.07)</v>
      </c>
      <c r="Y7" s="74" t="str">
        <f>CONCATENATE(FIXED(BP7, 2), " (", FIXED(BQ7, 2), " - ", FIXED(BR7,2),")")</f>
        <v>0.05 (0.03 - 0.06)</v>
      </c>
      <c r="AA7" s="74" t="str">
        <f>CONCATENATE(FIXED(BS7, 2), " (", FIXED(BT7, 2), " - ", FIXED(BU7,2),")")</f>
        <v>0.02 (0.02 - 0.03)</v>
      </c>
      <c r="AB7" s="74" t="str">
        <f>CONCATENATE(FIXED(BV7, 2), " (", FIXED(BW7, 2), " - ", FIXED(BX7,2),")")</f>
        <v>0.03 (0.02 - 0.05)</v>
      </c>
      <c r="AC7" s="74" t="str">
        <f>CONCATENATE(FIXED(BY7, 2), " (", FIXED(BZ7, 2), " - ", FIXED(CA7,2),")")</f>
        <v>0.03 (0.01 - 0.04)</v>
      </c>
      <c r="AE7" s="61">
        <v>27913</v>
      </c>
      <c r="AF7" s="76">
        <f t="shared" ref="AF7:CA7" si="0">+CF6</f>
        <v>2.80872712E-2</v>
      </c>
      <c r="AG7" s="76">
        <f t="shared" si="0"/>
        <v>2.6081037500000001E-2</v>
      </c>
      <c r="AH7" s="76">
        <f t="shared" si="0"/>
        <v>3.00935048E-2</v>
      </c>
      <c r="AI7" s="76">
        <f t="shared" si="0"/>
        <v>1.8426647800000001E-2</v>
      </c>
      <c r="AJ7" s="76">
        <f t="shared" si="0"/>
        <v>1.36428065E-2</v>
      </c>
      <c r="AK7" s="76">
        <f t="shared" si="0"/>
        <v>2.3742026900000001E-2</v>
      </c>
      <c r="AL7" s="76">
        <f t="shared" si="0"/>
        <v>1.80505415E-2</v>
      </c>
      <c r="AM7" s="76">
        <f t="shared" si="0"/>
        <v>1.40157146E-2</v>
      </c>
      <c r="AN7" s="76">
        <f t="shared" si="0"/>
        <v>2.22977278E-2</v>
      </c>
      <c r="AO7" s="76">
        <f t="shared" si="0"/>
        <v>4.4642857100000002E-2</v>
      </c>
      <c r="AP7" s="76">
        <f t="shared" si="0"/>
        <v>8.9285713999999999E-3</v>
      </c>
      <c r="AQ7" s="76">
        <f t="shared" si="0"/>
        <v>9.8214285700000001E-2</v>
      </c>
      <c r="AR7" s="76">
        <f t="shared" si="0"/>
        <v>2.2417336100000001E-2</v>
      </c>
      <c r="AS7" s="76">
        <f t="shared" si="0"/>
        <v>1.8214085599999999E-2</v>
      </c>
      <c r="AT7" s="76">
        <f t="shared" si="0"/>
        <v>2.6900803300000001E-2</v>
      </c>
      <c r="AU7" s="76">
        <f t="shared" si="0"/>
        <v>1.8921094999999999E-2</v>
      </c>
      <c r="AV7" s="76">
        <f t="shared" si="0"/>
        <v>1.48953301E-2</v>
      </c>
      <c r="AW7" s="76">
        <f t="shared" si="0"/>
        <v>2.2745571700000002E-2</v>
      </c>
      <c r="AX7" s="76">
        <f t="shared" si="0"/>
        <v>3.9479689599999999E-2</v>
      </c>
      <c r="AY7" s="76">
        <f t="shared" si="0"/>
        <v>3.35463259E-2</v>
      </c>
      <c r="AZ7" s="76">
        <f t="shared" si="0"/>
        <v>4.5184847100000002E-2</v>
      </c>
      <c r="BA7" s="76">
        <f t="shared" si="0"/>
        <v>3.0858244900000002E-2</v>
      </c>
      <c r="BB7" s="76">
        <f t="shared" si="0"/>
        <v>2.0732883300000001E-2</v>
      </c>
      <c r="BC7" s="76">
        <f t="shared" si="0"/>
        <v>4.1465766600000002E-2</v>
      </c>
      <c r="BD7" s="75">
        <f t="shared" si="0"/>
        <v>4.1095890400000001E-2</v>
      </c>
      <c r="BE7" s="75">
        <f t="shared" si="0"/>
        <v>1.3698630099999999E-2</v>
      </c>
      <c r="BF7" s="75">
        <f t="shared" si="0"/>
        <v>6.8493150700000005E-2</v>
      </c>
      <c r="BG7" s="75">
        <f t="shared" si="0"/>
        <v>3.5211267599999999E-2</v>
      </c>
      <c r="BH7" s="75">
        <f t="shared" si="0"/>
        <v>2.6408450699999999E-2</v>
      </c>
      <c r="BI7" s="75">
        <f t="shared" si="0"/>
        <v>4.4307511700000003E-2</v>
      </c>
      <c r="BJ7" s="75">
        <f t="shared" si="0"/>
        <v>5.1051051100000001E-2</v>
      </c>
      <c r="BK7" s="75">
        <f t="shared" si="0"/>
        <v>3.8038038000000003E-2</v>
      </c>
      <c r="BL7" s="75">
        <f t="shared" si="0"/>
        <v>6.4064064099999998E-2</v>
      </c>
      <c r="BM7" s="75">
        <f t="shared" si="0"/>
        <v>5.2154195E-2</v>
      </c>
      <c r="BN7" s="75">
        <f t="shared" si="0"/>
        <v>3.1746031700000003E-2</v>
      </c>
      <c r="BO7" s="75">
        <f t="shared" si="0"/>
        <v>7.4829932000000002E-2</v>
      </c>
      <c r="BP7" s="75">
        <f t="shared" si="0"/>
        <v>4.6172539499999998E-2</v>
      </c>
      <c r="BQ7" s="75">
        <f t="shared" si="0"/>
        <v>3.1591737500000001E-2</v>
      </c>
      <c r="BR7" s="75">
        <f t="shared" si="0"/>
        <v>6.0753341400000001E-2</v>
      </c>
      <c r="BS7" s="75">
        <f t="shared" si="0"/>
        <v>2.2511848300000002E-2</v>
      </c>
      <c r="BT7" s="75">
        <f t="shared" si="0"/>
        <v>1.6192733000000001E-2</v>
      </c>
      <c r="BU7" s="75">
        <f t="shared" si="0"/>
        <v>2.96208531E-2</v>
      </c>
      <c r="BV7" s="75">
        <f t="shared" si="0"/>
        <v>3.2407407399999998E-2</v>
      </c>
      <c r="BW7" s="75">
        <f t="shared" si="0"/>
        <v>1.54320988E-2</v>
      </c>
      <c r="BX7" s="75">
        <f t="shared" si="0"/>
        <v>5.0925925900000002E-2</v>
      </c>
      <c r="BY7" s="75">
        <f t="shared" si="0"/>
        <v>2.6315789499999999E-2</v>
      </c>
      <c r="BZ7" s="75">
        <f t="shared" si="0"/>
        <v>1.1695906400000001E-2</v>
      </c>
      <c r="CA7" s="75">
        <f t="shared" si="0"/>
        <v>4.3859649100000002E-2</v>
      </c>
      <c r="CD7" s="75" t="s">
        <v>547</v>
      </c>
      <c r="CE7" s="75">
        <v>9</v>
      </c>
      <c r="CF7" s="75">
        <v>4.6479591837000003</v>
      </c>
      <c r="CG7" s="75">
        <v>4.3596938775999998</v>
      </c>
      <c r="CH7" s="75">
        <v>4.9783163264999999</v>
      </c>
      <c r="CI7" s="75">
        <v>4.1346153846</v>
      </c>
      <c r="CJ7" s="75">
        <v>3.4423076923</v>
      </c>
      <c r="CK7" s="75">
        <v>5.0096153846</v>
      </c>
      <c r="CL7" s="75">
        <v>3.7529411764999998</v>
      </c>
      <c r="CM7" s="75">
        <v>3.2294117647</v>
      </c>
      <c r="CN7" s="75">
        <v>4.2823529412000001</v>
      </c>
      <c r="CO7" s="75">
        <v>4.2</v>
      </c>
      <c r="CP7" s="75">
        <v>2.2000000000000002</v>
      </c>
      <c r="CQ7" s="75">
        <v>6.8</v>
      </c>
      <c r="CR7" s="75">
        <v>4.2666666666999999</v>
      </c>
      <c r="CS7" s="75">
        <v>3.6124999999999998</v>
      </c>
      <c r="CT7" s="75">
        <v>5.0625</v>
      </c>
      <c r="CU7" s="75">
        <v>3.9680851063999998</v>
      </c>
      <c r="CV7" s="75">
        <v>3.1968085105999999</v>
      </c>
      <c r="CW7" s="75">
        <v>4.9255319148999996</v>
      </c>
      <c r="CX7" s="75">
        <v>5.1560693642000004</v>
      </c>
      <c r="CY7" s="75">
        <v>4.5462427745999996</v>
      </c>
      <c r="CZ7" s="75">
        <v>5.8381502889999997</v>
      </c>
      <c r="DA7" s="75">
        <v>5</v>
      </c>
      <c r="DB7" s="75">
        <v>3.21875</v>
      </c>
      <c r="DC7" s="75">
        <v>7.359375</v>
      </c>
      <c r="DD7" s="75">
        <v>3.6666666666999999</v>
      </c>
      <c r="DE7" s="75">
        <v>1.8333333332999999</v>
      </c>
      <c r="DF7" s="75">
        <v>6.3333333332999997</v>
      </c>
      <c r="DG7" s="75">
        <v>5.2666666666999999</v>
      </c>
      <c r="DH7" s="75">
        <v>4.1083333333000001</v>
      </c>
      <c r="DI7" s="75">
        <v>6.6583333332999999</v>
      </c>
      <c r="DJ7" s="75">
        <v>3.7254901961</v>
      </c>
      <c r="DK7" s="75">
        <v>3.1176470587999998</v>
      </c>
      <c r="DL7" s="75">
        <v>4.3725490196000001</v>
      </c>
      <c r="DM7" s="75">
        <v>4.9565217391000003</v>
      </c>
      <c r="DN7" s="75">
        <v>3.2608695652000002</v>
      </c>
      <c r="DO7" s="75">
        <v>7.0869565217000003</v>
      </c>
      <c r="DP7" s="75">
        <v>4.0526315788999998</v>
      </c>
      <c r="DQ7" s="75">
        <v>2.8684210526</v>
      </c>
      <c r="DR7" s="75">
        <v>5.6842105263000002</v>
      </c>
      <c r="DS7" s="75">
        <v>5.6140350876999996</v>
      </c>
      <c r="DT7" s="75">
        <v>4.3508771929999996</v>
      </c>
      <c r="DU7" s="75">
        <v>7.0877192981999997</v>
      </c>
      <c r="DV7" s="75">
        <v>4.8571428571000004</v>
      </c>
      <c r="DW7" s="75">
        <v>3.4285714286000002</v>
      </c>
      <c r="DX7" s="75">
        <v>6.2857142857000001</v>
      </c>
      <c r="DY7" s="75">
        <v>3.8888888889</v>
      </c>
      <c r="DZ7" s="75">
        <v>2.8888888889</v>
      </c>
      <c r="EA7" s="75">
        <v>4.7777777777999999</v>
      </c>
    </row>
    <row r="8" spans="1:131" s="75" customFormat="1" ht="12.75" customHeight="1" x14ac:dyDescent="0.3">
      <c r="A8" s="73"/>
      <c r="B8" s="73" t="s">
        <v>154</v>
      </c>
      <c r="C8" s="73"/>
      <c r="D8" s="73"/>
      <c r="E8" s="73"/>
      <c r="F8" s="73"/>
      <c r="G8" s="73"/>
      <c r="H8" s="74"/>
      <c r="J8" s="74"/>
      <c r="K8" s="74"/>
      <c r="L8" s="74"/>
      <c r="N8" s="74"/>
      <c r="O8" s="74"/>
      <c r="Q8" s="74"/>
      <c r="R8" s="74"/>
      <c r="S8" s="74"/>
      <c r="U8" s="74"/>
      <c r="W8" s="74"/>
      <c r="X8" s="74"/>
      <c r="Y8" s="74"/>
      <c r="AA8" s="74"/>
      <c r="AB8" s="74"/>
      <c r="AC8" s="74"/>
      <c r="AE8" s="61">
        <v>2822</v>
      </c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CD8" s="75" t="s">
        <v>548</v>
      </c>
      <c r="CE8" s="75">
        <v>4</v>
      </c>
      <c r="CF8" s="75">
        <v>4.7008546999999998E-2</v>
      </c>
      <c r="CG8" s="75">
        <v>2.77777778E-2</v>
      </c>
      <c r="CH8" s="75">
        <v>6.6239316199999995E-2</v>
      </c>
      <c r="CI8" s="75">
        <v>0</v>
      </c>
      <c r="CJ8" s="75">
        <v>0</v>
      </c>
      <c r="CK8" s="75">
        <v>0</v>
      </c>
      <c r="CL8" s="75">
        <v>0</v>
      </c>
      <c r="CM8" s="75">
        <v>0</v>
      </c>
      <c r="CN8" s="75">
        <v>0</v>
      </c>
      <c r="CO8" s="75">
        <v>0.2</v>
      </c>
      <c r="CP8" s="75">
        <v>0</v>
      </c>
      <c r="CQ8" s="75">
        <v>0.6</v>
      </c>
      <c r="CR8" s="75">
        <v>2.9411764699999999E-2</v>
      </c>
      <c r="CS8" s="75">
        <v>0</v>
      </c>
      <c r="CT8" s="75">
        <v>7.35294118E-2</v>
      </c>
      <c r="CU8" s="75">
        <v>1.9230769200000001E-2</v>
      </c>
      <c r="CV8" s="75">
        <v>0</v>
      </c>
      <c r="CW8" s="75">
        <v>7.6923076899999998E-2</v>
      </c>
      <c r="CX8" s="75">
        <v>8.4905660399999999E-2</v>
      </c>
      <c r="CY8" s="75">
        <v>3.7735849100000003E-2</v>
      </c>
      <c r="CZ8" s="75">
        <v>0.14150943399999999</v>
      </c>
      <c r="DA8" s="75">
        <v>9.0909090900000003E-2</v>
      </c>
      <c r="DB8" s="75">
        <v>0</v>
      </c>
      <c r="DC8" s="75">
        <v>0.2272727273</v>
      </c>
      <c r="DD8" s="75">
        <v>0.4</v>
      </c>
      <c r="DE8" s="75">
        <v>0</v>
      </c>
      <c r="DF8" s="75">
        <v>0.8</v>
      </c>
      <c r="DG8" s="75">
        <v>2.5000000000000001E-2</v>
      </c>
      <c r="DH8" s="75">
        <v>0</v>
      </c>
      <c r="DI8" s="75">
        <v>7.4999999999999997E-2</v>
      </c>
      <c r="DJ8" s="75">
        <v>0.13793103449999999</v>
      </c>
      <c r="DK8" s="75">
        <v>3.4482758600000003E-2</v>
      </c>
      <c r="DL8" s="75">
        <v>0.27586206899999999</v>
      </c>
      <c r="DM8" s="75">
        <v>0</v>
      </c>
      <c r="DN8" s="75">
        <v>0</v>
      </c>
      <c r="DO8" s="75">
        <v>0</v>
      </c>
      <c r="DP8" s="75">
        <v>0.15</v>
      </c>
      <c r="DQ8" s="75">
        <v>0</v>
      </c>
      <c r="DR8" s="75">
        <v>0.3</v>
      </c>
      <c r="DS8" s="75">
        <v>0</v>
      </c>
      <c r="DT8" s="75">
        <v>0</v>
      </c>
      <c r="DU8" s="75">
        <v>0</v>
      </c>
      <c r="DV8" s="75">
        <v>0</v>
      </c>
      <c r="DW8" s="75">
        <v>0</v>
      </c>
      <c r="DX8" s="75">
        <v>0</v>
      </c>
      <c r="DY8" s="75">
        <v>0.25</v>
      </c>
      <c r="DZ8" s="75">
        <v>0</v>
      </c>
      <c r="EA8" s="75">
        <v>0.75</v>
      </c>
    </row>
    <row r="9" spans="1:131" s="75" customFormat="1" ht="12.75" customHeight="1" x14ac:dyDescent="0.3">
      <c r="A9" s="73"/>
      <c r="B9" s="73"/>
      <c r="C9" s="73" t="s">
        <v>155</v>
      </c>
      <c r="D9" s="73"/>
      <c r="E9" s="73"/>
      <c r="F9" s="73"/>
      <c r="G9" s="73"/>
      <c r="H9" s="74" t="str">
        <f>CONCATENATE(FIXED(AF9, 1), " (", FIXED(AG9, 1), " - ", FIXED(AH9,1),")")</f>
        <v>4.6 (4.4 - 5.0)</v>
      </c>
      <c r="J9" s="74" t="str">
        <f>CONCATENATE(FIXED(AI9, 1), " (", FIXED(AJ9, 1), " - ", FIXED(AK9,1),")")</f>
        <v>4.1 (3.4 - 5.0)</v>
      </c>
      <c r="K9" s="74" t="str">
        <f>CONCATENATE(FIXED(AL9, 1), " (", FIXED(AM9, 1), " - ", FIXED(AN9,1),")")</f>
        <v>3.8 (3.2 - 4.3)</v>
      </c>
      <c r="L9" s="74" t="str">
        <f>CONCATENATE(FIXED(AO9, 1), " (", FIXED(AP9, 1), " - ", FIXED(AQ9,1),")")</f>
        <v>4.2 (2.2 - 6.8)</v>
      </c>
      <c r="N9" s="74" t="str">
        <f>CONCATENATE(FIXED(AR9, 1), " (", FIXED(AS9, 1), " - ", FIXED(AT9,1),")")</f>
        <v>4.3 (3.6 - 5.1)</v>
      </c>
      <c r="O9" s="74" t="str">
        <f>CONCATENATE(FIXED(AU9, 1), " (", FIXED(AV9, 1), " - ", FIXED(AW9,1),")")</f>
        <v>4.0 (3.2 - 4.9)</v>
      </c>
      <c r="Q9" s="74" t="str">
        <f>CONCATENATE(FIXED(AX9, 1), " (", FIXED(AY9, 1), " - ", FIXED(AZ9,1),")")</f>
        <v>5.2 (4.5 - 5.8)</v>
      </c>
      <c r="R9" s="74" t="str">
        <f>CONCATENATE(FIXED(BA9, 1), " (", FIXED(BB9, 1), " - ", FIXED(BC9,1),")")</f>
        <v>5.0 (3.2 - 7.4)</v>
      </c>
      <c r="S9" s="74" t="str">
        <f>CONCATENATE(FIXED(BD9, 1), " (", FIXED(BE9, 1), " - ", FIXED(BF9,1),")")</f>
        <v>3.7 (1.8 - 6.3)</v>
      </c>
      <c r="U9" s="74" t="str">
        <f>CONCATENATE(FIXED(BG9, 1), " (", FIXED(BH9, 1), " - ", FIXED(BI9,1),")")</f>
        <v>5.3 (4.1 - 6.7)</v>
      </c>
      <c r="W9" s="74" t="str">
        <f>CONCATENATE(FIXED(BJ9, 1), " (", FIXED(BK9, 1), " - ", FIXED(BL9,1),")")</f>
        <v>3.7 (3.1 - 4.4)</v>
      </c>
      <c r="X9" s="74" t="str">
        <f>CONCATENATE(FIXED(BM9, 1), " (", FIXED(BN9, 1), " - ", FIXED(BO9,1),")")</f>
        <v>5.0 (3.3 - 7.1)</v>
      </c>
      <c r="Y9" s="74" t="str">
        <f>CONCATENATE(FIXED(BP9, 1), " (", FIXED(BQ9, 1), " - ", FIXED(BR9,1),")")</f>
        <v>4.1 (2.9 - 5.7)</v>
      </c>
      <c r="AA9" s="74" t="str">
        <f>CONCATENATE(FIXED(BS9, 1), " (", FIXED(BT9, 1), " - ", FIXED(BU9,1),")")</f>
        <v>5.6 (4.4 - 7.1)</v>
      </c>
      <c r="AB9" s="74" t="str">
        <f>CONCATENATE(FIXED(BV9, 1), " (", FIXED(BW9, 1), " - ", FIXED(BX9,1),")")</f>
        <v>4.9 (3.4 - 6.3)</v>
      </c>
      <c r="AC9" s="74" t="str">
        <f>CONCATENATE(FIXED(BY9, 1), " (", FIXED(BZ9, 1), " - ", FIXED(CA9,1),")")</f>
        <v>3.9 (2.9 - 4.8)</v>
      </c>
      <c r="AE9" s="61">
        <v>4709</v>
      </c>
      <c r="AF9" s="76">
        <f t="shared" ref="AF9:CA9" si="1">+CF7</f>
        <v>4.6479591837000003</v>
      </c>
      <c r="AG9" s="76">
        <f t="shared" si="1"/>
        <v>4.3596938775999998</v>
      </c>
      <c r="AH9" s="76">
        <f t="shared" si="1"/>
        <v>4.9783163264999999</v>
      </c>
      <c r="AI9" s="76">
        <f t="shared" si="1"/>
        <v>4.1346153846</v>
      </c>
      <c r="AJ9" s="76">
        <f t="shared" si="1"/>
        <v>3.4423076923</v>
      </c>
      <c r="AK9" s="76">
        <f t="shared" si="1"/>
        <v>5.0096153846</v>
      </c>
      <c r="AL9" s="76">
        <f t="shared" si="1"/>
        <v>3.7529411764999998</v>
      </c>
      <c r="AM9" s="76">
        <f t="shared" si="1"/>
        <v>3.2294117647</v>
      </c>
      <c r="AN9" s="76">
        <f t="shared" si="1"/>
        <v>4.2823529412000001</v>
      </c>
      <c r="AO9" s="76">
        <f t="shared" si="1"/>
        <v>4.2</v>
      </c>
      <c r="AP9" s="76">
        <f t="shared" si="1"/>
        <v>2.2000000000000002</v>
      </c>
      <c r="AQ9" s="76">
        <f t="shared" si="1"/>
        <v>6.8</v>
      </c>
      <c r="AR9" s="76">
        <f t="shared" si="1"/>
        <v>4.2666666666999999</v>
      </c>
      <c r="AS9" s="76">
        <f t="shared" si="1"/>
        <v>3.6124999999999998</v>
      </c>
      <c r="AT9" s="76">
        <f t="shared" si="1"/>
        <v>5.0625</v>
      </c>
      <c r="AU9" s="76">
        <f t="shared" si="1"/>
        <v>3.9680851063999998</v>
      </c>
      <c r="AV9" s="76">
        <f t="shared" si="1"/>
        <v>3.1968085105999999</v>
      </c>
      <c r="AW9" s="76">
        <f t="shared" si="1"/>
        <v>4.9255319148999996</v>
      </c>
      <c r="AX9" s="76">
        <f t="shared" si="1"/>
        <v>5.1560693642000004</v>
      </c>
      <c r="AY9" s="76">
        <f t="shared" si="1"/>
        <v>4.5462427745999996</v>
      </c>
      <c r="AZ9" s="76">
        <f t="shared" si="1"/>
        <v>5.8381502889999997</v>
      </c>
      <c r="BA9" s="76">
        <f t="shared" si="1"/>
        <v>5</v>
      </c>
      <c r="BB9" s="76">
        <f t="shared" si="1"/>
        <v>3.21875</v>
      </c>
      <c r="BC9" s="76">
        <f t="shared" si="1"/>
        <v>7.359375</v>
      </c>
      <c r="BD9" s="75">
        <f t="shared" si="1"/>
        <v>3.6666666666999999</v>
      </c>
      <c r="BE9" s="75">
        <f t="shared" si="1"/>
        <v>1.8333333332999999</v>
      </c>
      <c r="BF9" s="75">
        <f t="shared" si="1"/>
        <v>6.3333333332999997</v>
      </c>
      <c r="BG9" s="75">
        <f t="shared" si="1"/>
        <v>5.2666666666999999</v>
      </c>
      <c r="BH9" s="75">
        <f t="shared" si="1"/>
        <v>4.1083333333000001</v>
      </c>
      <c r="BI9" s="75">
        <f t="shared" si="1"/>
        <v>6.6583333332999999</v>
      </c>
      <c r="BJ9" s="75">
        <f t="shared" si="1"/>
        <v>3.7254901961</v>
      </c>
      <c r="BK9" s="75">
        <f t="shared" si="1"/>
        <v>3.1176470587999998</v>
      </c>
      <c r="BL9" s="75">
        <f t="shared" si="1"/>
        <v>4.3725490196000001</v>
      </c>
      <c r="BM9" s="75">
        <f t="shared" si="1"/>
        <v>4.9565217391000003</v>
      </c>
      <c r="BN9" s="75">
        <f t="shared" si="1"/>
        <v>3.2608695652000002</v>
      </c>
      <c r="BO9" s="75">
        <f t="shared" si="1"/>
        <v>7.0869565217000003</v>
      </c>
      <c r="BP9" s="75">
        <f t="shared" si="1"/>
        <v>4.0526315788999998</v>
      </c>
      <c r="BQ9" s="75">
        <f t="shared" si="1"/>
        <v>2.8684210526</v>
      </c>
      <c r="BR9" s="75">
        <f t="shared" si="1"/>
        <v>5.6842105263000002</v>
      </c>
      <c r="BS9" s="75">
        <f t="shared" si="1"/>
        <v>5.6140350876999996</v>
      </c>
      <c r="BT9" s="75">
        <f t="shared" si="1"/>
        <v>4.3508771929999996</v>
      </c>
      <c r="BU9" s="75">
        <f t="shared" si="1"/>
        <v>7.0877192981999997</v>
      </c>
      <c r="BV9" s="75">
        <f t="shared" si="1"/>
        <v>4.8571428571000004</v>
      </c>
      <c r="BW9" s="75">
        <f t="shared" si="1"/>
        <v>3.4285714286000002</v>
      </c>
      <c r="BX9" s="75">
        <f t="shared" si="1"/>
        <v>6.2857142857000001</v>
      </c>
      <c r="BY9" s="75">
        <f t="shared" si="1"/>
        <v>3.8888888889</v>
      </c>
      <c r="BZ9" s="75">
        <f t="shared" si="1"/>
        <v>2.8888888889</v>
      </c>
      <c r="CA9" s="75">
        <f t="shared" si="1"/>
        <v>4.7777777777999999</v>
      </c>
      <c r="CD9" s="75" t="s">
        <v>549</v>
      </c>
      <c r="CE9" s="75">
        <v>9</v>
      </c>
      <c r="CF9" s="75">
        <v>7.6530612200000001E-2</v>
      </c>
      <c r="CG9" s="75">
        <v>5.7397959200000001E-2</v>
      </c>
      <c r="CH9" s="75">
        <v>9.6301020400000006E-2</v>
      </c>
      <c r="CI9" s="75">
        <v>0.1153846154</v>
      </c>
      <c r="CJ9" s="75">
        <v>3.8461538500000003E-2</v>
      </c>
      <c r="CK9" s="75">
        <v>0.2115384615</v>
      </c>
      <c r="CL9" s="75">
        <v>3.5294117600000001E-2</v>
      </c>
      <c r="CM9" s="75">
        <v>0</v>
      </c>
      <c r="CN9" s="75">
        <v>7.0588235299999996E-2</v>
      </c>
      <c r="CO9" s="75">
        <v>0</v>
      </c>
      <c r="CP9" s="75">
        <v>0</v>
      </c>
      <c r="CQ9" s="75">
        <v>0</v>
      </c>
      <c r="CR9" s="75">
        <v>2.5000000000000001E-2</v>
      </c>
      <c r="CS9" s="75">
        <v>0</v>
      </c>
      <c r="CT9" s="75">
        <v>5.8333333299999998E-2</v>
      </c>
      <c r="CU9" s="75">
        <v>2.1276595700000001E-2</v>
      </c>
      <c r="CV9" s="75">
        <v>0</v>
      </c>
      <c r="CW9" s="75">
        <v>5.31914894E-2</v>
      </c>
      <c r="CX9" s="75">
        <v>0.1098265896</v>
      </c>
      <c r="CY9" s="75">
        <v>6.3583815000000002E-2</v>
      </c>
      <c r="CZ9" s="75">
        <v>0.1560693642</v>
      </c>
      <c r="DA9" s="75">
        <v>0.125</v>
      </c>
      <c r="DB9" s="75">
        <v>3.125E-2</v>
      </c>
      <c r="DC9" s="75">
        <v>0.25</v>
      </c>
      <c r="DD9" s="75">
        <v>0.16666666669999999</v>
      </c>
      <c r="DE9" s="75">
        <v>0</v>
      </c>
      <c r="DF9" s="75">
        <v>0.5</v>
      </c>
      <c r="DG9" s="75">
        <v>1.6666666699999999E-2</v>
      </c>
      <c r="DH9" s="75">
        <v>0</v>
      </c>
      <c r="DI9" s="75">
        <v>0.05</v>
      </c>
      <c r="DJ9" s="75">
        <v>0</v>
      </c>
      <c r="DK9" s="75">
        <v>0</v>
      </c>
      <c r="DL9" s="75">
        <v>0</v>
      </c>
      <c r="DM9" s="75">
        <v>8.6956521699999997E-2</v>
      </c>
      <c r="DN9" s="75">
        <v>0</v>
      </c>
      <c r="DO9" s="75">
        <v>0.2173913043</v>
      </c>
      <c r="DP9" s="75">
        <v>0</v>
      </c>
      <c r="DQ9" s="75">
        <v>0</v>
      </c>
      <c r="DR9" s="75">
        <v>0</v>
      </c>
      <c r="DS9" s="75">
        <v>0.22807017539999999</v>
      </c>
      <c r="DT9" s="75">
        <v>0.1228070175</v>
      </c>
      <c r="DU9" s="75">
        <v>0.35087719299999998</v>
      </c>
      <c r="DV9" s="75">
        <v>0.14285714290000001</v>
      </c>
      <c r="DW9" s="75">
        <v>0</v>
      </c>
      <c r="DX9" s="75">
        <v>0.28571428570000001</v>
      </c>
      <c r="DY9" s="75">
        <v>0</v>
      </c>
      <c r="DZ9" s="75">
        <v>0</v>
      </c>
      <c r="EA9" s="75">
        <v>0</v>
      </c>
    </row>
    <row r="10" spans="1:131" s="75" customFormat="1" ht="12.75" customHeight="1" x14ac:dyDescent="0.3">
      <c r="A10" s="73"/>
      <c r="B10" s="73"/>
      <c r="C10" s="73" t="s">
        <v>642</v>
      </c>
      <c r="D10" s="73"/>
      <c r="E10" s="73"/>
      <c r="F10" s="73"/>
      <c r="G10" s="73"/>
      <c r="H10" s="74" t="str">
        <f>CONCATENATE(FIXED(AF10, 1), " (", FIXED(AG10, 1), " - ", FIXED(AH10,1),")")</f>
        <v>4.7 (2.8 - 6.6)</v>
      </c>
      <c r="J10" s="74" t="str">
        <f>CONCATENATE(FIXED(AI10, 1), " (", FIXED(AJ10, 1), " - ", FIXED(AK10,1),")")</f>
        <v>0.0 (0.0 - 0.0)</v>
      </c>
      <c r="K10" s="74" t="str">
        <f>CONCATENATE(FIXED(AL10, 1), " (", FIXED(AM10, 1), " - ", FIXED(AN10,1),")")</f>
        <v>0.0 (0.0 - 0.0)</v>
      </c>
      <c r="L10" s="74" t="str">
        <f>CONCATENATE(FIXED(AO10, 1), " (", FIXED(AP10, 1), " - ", FIXED(AQ10,1),")")</f>
        <v>20.0 (0.0 - 60.0)</v>
      </c>
      <c r="N10" s="74" t="str">
        <f>CONCATENATE(FIXED(AR10, 1), " (", FIXED(AS10, 1), " - ", FIXED(AT10,1),")")</f>
        <v>2.9 (0.0 - 7.4)</v>
      </c>
      <c r="O10" s="74" t="str">
        <f>CONCATENATE(FIXED(AU10, 1), " (", FIXED(AV10, 1), " - ", FIXED(AW10,1),")")</f>
        <v>1.9 (0.0 - 7.7)</v>
      </c>
      <c r="Q10" s="74" t="str">
        <f>CONCATENATE(FIXED(AX10, 1), " (", FIXED(AY10, 1), " - ", FIXED(AZ10,1),")")</f>
        <v>8.5 (3.8 - 14.2)</v>
      </c>
      <c r="R10" s="74" t="str">
        <f>CONCATENATE(FIXED(BA10, 1), " (", FIXED(BB10, 1), " - ", FIXED(BC10,1),")")</f>
        <v>9.1 (0.0 - 22.7)</v>
      </c>
      <c r="S10" s="74" t="str">
        <f>CONCATENATE(FIXED(BD10, 1), " (", FIXED(BE10, 1), " - ", FIXED(BF10,1),")")</f>
        <v>40.0 (0.0 - 80.0)</v>
      </c>
      <c r="U10" s="74" t="str">
        <f>CONCATENATE(FIXED(BG10, 1), " (", FIXED(BH10, 1), " - ", FIXED(BI10,1),")")</f>
        <v>2.5 (0.0 - 7.5)</v>
      </c>
      <c r="W10" s="74" t="str">
        <f>CONCATENATE(FIXED(BJ10, 1), " (", FIXED(BK10, 1), " - ", FIXED(BL10,1),")")</f>
        <v>13.8 (3.4 - 27.6)</v>
      </c>
      <c r="X10" s="74" t="str">
        <f>CONCATENATE(FIXED(BM10, 1), " (", FIXED(BN10, 1), " - ", FIXED(BO10,1),")")</f>
        <v>0.0 (0.0 - 0.0)</v>
      </c>
      <c r="Y10" s="74" t="str">
        <f>CONCATENATE(FIXED(BP10, 1), " (", FIXED(BQ10, 1), " - ", FIXED(BR10,1),")")</f>
        <v>15.0 (0.0 - 30.0)</v>
      </c>
      <c r="AA10" s="74" t="str">
        <f>CONCATENATE(FIXED(BS10, 1), " (", FIXED(BT10, 1), " - ", FIXED(BU10,1),")")</f>
        <v>0.0 (0.0 - 0.0)</v>
      </c>
      <c r="AB10" s="74" t="str">
        <f>CONCATENATE(FIXED(BV10, 1), " (", FIXED(BW10, 1), " - ", FIXED(BX10,1),")")</f>
        <v>0.0 (0.0 - 0.0)</v>
      </c>
      <c r="AC10" s="74" t="str">
        <f>CONCATENATE(FIXED(BY10, 1), " (", FIXED(BZ10, 1), " - ", FIXED(CA10,1),")")</f>
        <v>25.0 (0.0 - 75.0)</v>
      </c>
      <c r="AE10" s="61">
        <v>112</v>
      </c>
      <c r="AF10" s="76">
        <f t="shared" ref="AF10:CA10" si="2">+CF8*100</f>
        <v>4.7008546999999998</v>
      </c>
      <c r="AG10" s="76">
        <f t="shared" si="2"/>
        <v>2.7777777800000001</v>
      </c>
      <c r="AH10" s="76">
        <f t="shared" si="2"/>
        <v>6.6239316199999996</v>
      </c>
      <c r="AI10" s="76">
        <f t="shared" si="2"/>
        <v>0</v>
      </c>
      <c r="AJ10" s="76">
        <f t="shared" si="2"/>
        <v>0</v>
      </c>
      <c r="AK10" s="76">
        <f t="shared" si="2"/>
        <v>0</v>
      </c>
      <c r="AL10" s="76">
        <f t="shared" si="2"/>
        <v>0</v>
      </c>
      <c r="AM10" s="76">
        <f t="shared" si="2"/>
        <v>0</v>
      </c>
      <c r="AN10" s="76">
        <f t="shared" si="2"/>
        <v>0</v>
      </c>
      <c r="AO10" s="76">
        <f t="shared" si="2"/>
        <v>20</v>
      </c>
      <c r="AP10" s="76">
        <f t="shared" si="2"/>
        <v>0</v>
      </c>
      <c r="AQ10" s="76">
        <f t="shared" si="2"/>
        <v>60</v>
      </c>
      <c r="AR10" s="76">
        <f t="shared" si="2"/>
        <v>2.9411764699999998</v>
      </c>
      <c r="AS10" s="76">
        <f t="shared" si="2"/>
        <v>0</v>
      </c>
      <c r="AT10" s="76">
        <f t="shared" si="2"/>
        <v>7.3529411800000002</v>
      </c>
      <c r="AU10" s="76">
        <f t="shared" si="2"/>
        <v>1.9230769200000002</v>
      </c>
      <c r="AV10" s="76">
        <f t="shared" si="2"/>
        <v>0</v>
      </c>
      <c r="AW10" s="76">
        <f t="shared" si="2"/>
        <v>7.6923076899999998</v>
      </c>
      <c r="AX10" s="76">
        <f t="shared" si="2"/>
        <v>8.4905660399999991</v>
      </c>
      <c r="AY10" s="76">
        <f t="shared" si="2"/>
        <v>3.7735849100000003</v>
      </c>
      <c r="AZ10" s="76">
        <f t="shared" si="2"/>
        <v>14.150943399999999</v>
      </c>
      <c r="BA10" s="76">
        <f t="shared" si="2"/>
        <v>9.0909090900000002</v>
      </c>
      <c r="BB10" s="76">
        <f t="shared" si="2"/>
        <v>0</v>
      </c>
      <c r="BC10" s="76">
        <f t="shared" si="2"/>
        <v>22.727272729999999</v>
      </c>
      <c r="BD10" s="75">
        <f t="shared" si="2"/>
        <v>40</v>
      </c>
      <c r="BE10" s="75">
        <f t="shared" si="2"/>
        <v>0</v>
      </c>
      <c r="BF10" s="75">
        <f t="shared" si="2"/>
        <v>80</v>
      </c>
      <c r="BG10" s="75">
        <f t="shared" si="2"/>
        <v>2.5</v>
      </c>
      <c r="BH10" s="75">
        <f t="shared" si="2"/>
        <v>0</v>
      </c>
      <c r="BI10" s="75">
        <f t="shared" si="2"/>
        <v>7.5</v>
      </c>
      <c r="BJ10" s="75">
        <f t="shared" si="2"/>
        <v>13.79310345</v>
      </c>
      <c r="BK10" s="75">
        <f t="shared" si="2"/>
        <v>3.4482758600000003</v>
      </c>
      <c r="BL10" s="75">
        <f t="shared" si="2"/>
        <v>27.586206900000001</v>
      </c>
      <c r="BM10" s="75">
        <f t="shared" si="2"/>
        <v>0</v>
      </c>
      <c r="BN10" s="75">
        <f t="shared" si="2"/>
        <v>0</v>
      </c>
      <c r="BO10" s="75">
        <f t="shared" si="2"/>
        <v>0</v>
      </c>
      <c r="BP10" s="75">
        <f t="shared" si="2"/>
        <v>15</v>
      </c>
      <c r="BQ10" s="75">
        <f t="shared" si="2"/>
        <v>0</v>
      </c>
      <c r="BR10" s="75">
        <f t="shared" si="2"/>
        <v>30</v>
      </c>
      <c r="BS10" s="75">
        <f t="shared" si="2"/>
        <v>0</v>
      </c>
      <c r="BT10" s="75">
        <f t="shared" si="2"/>
        <v>0</v>
      </c>
      <c r="BU10" s="75">
        <f t="shared" si="2"/>
        <v>0</v>
      </c>
      <c r="BV10" s="75">
        <f t="shared" si="2"/>
        <v>0</v>
      </c>
      <c r="BW10" s="75">
        <f t="shared" si="2"/>
        <v>0</v>
      </c>
      <c r="BX10" s="75">
        <f t="shared" si="2"/>
        <v>0</v>
      </c>
      <c r="BY10" s="75">
        <f t="shared" si="2"/>
        <v>25</v>
      </c>
      <c r="BZ10" s="75">
        <f t="shared" si="2"/>
        <v>0</v>
      </c>
      <c r="CA10" s="75">
        <f t="shared" si="2"/>
        <v>75</v>
      </c>
      <c r="CD10" s="75" t="s">
        <v>550</v>
      </c>
      <c r="CE10" s="75">
        <v>9</v>
      </c>
      <c r="CF10" s="75">
        <v>0.85204081629999995</v>
      </c>
      <c r="CG10" s="75">
        <v>0.82525510199999996</v>
      </c>
      <c r="CH10" s="75">
        <v>0.87627551020000005</v>
      </c>
      <c r="CI10" s="75">
        <v>0.8653846154</v>
      </c>
      <c r="CJ10" s="75">
        <v>0.7692307692</v>
      </c>
      <c r="CK10" s="75">
        <v>0.9423076923</v>
      </c>
      <c r="CL10" s="75">
        <v>0.94117647059999998</v>
      </c>
      <c r="CM10" s="75">
        <v>0.88235294119999996</v>
      </c>
      <c r="CN10" s="75">
        <v>0.98823529409999999</v>
      </c>
      <c r="CO10" s="75">
        <v>0.6</v>
      </c>
      <c r="CP10" s="75">
        <v>0.2</v>
      </c>
      <c r="CQ10" s="75">
        <v>1</v>
      </c>
      <c r="CR10" s="75">
        <v>0.91666666669999997</v>
      </c>
      <c r="CS10" s="75">
        <v>0.85833333329999995</v>
      </c>
      <c r="CT10" s="75">
        <v>0.96666666670000001</v>
      </c>
      <c r="CU10" s="75">
        <v>0.94680851060000004</v>
      </c>
      <c r="CV10" s="75">
        <v>0.89361702129999998</v>
      </c>
      <c r="CW10" s="75">
        <v>0.98936170209999996</v>
      </c>
      <c r="CX10" s="75">
        <v>0.80924855490000003</v>
      </c>
      <c r="CY10" s="75">
        <v>0.75144508669999999</v>
      </c>
      <c r="CZ10" s="75">
        <v>0.86705202309999996</v>
      </c>
      <c r="DA10" s="75">
        <v>0.8125</v>
      </c>
      <c r="DB10" s="75">
        <v>0.6875</v>
      </c>
      <c r="DC10" s="75">
        <v>0.9375</v>
      </c>
      <c r="DD10" s="75">
        <v>0.83333333330000003</v>
      </c>
      <c r="DE10" s="75">
        <v>0.5</v>
      </c>
      <c r="DF10" s="75">
        <v>1</v>
      </c>
      <c r="DG10" s="75">
        <v>0.9</v>
      </c>
      <c r="DH10" s="75">
        <v>0.81666666669999999</v>
      </c>
      <c r="DI10" s="75">
        <v>0.96666666670000001</v>
      </c>
      <c r="DJ10" s="75">
        <v>0.94117647059999998</v>
      </c>
      <c r="DK10" s="75">
        <v>0.87254901959999998</v>
      </c>
      <c r="DL10" s="75">
        <v>1</v>
      </c>
      <c r="DM10" s="75">
        <v>0.6956521739</v>
      </c>
      <c r="DN10" s="75">
        <v>0.52173913039999997</v>
      </c>
      <c r="DO10" s="75">
        <v>0.86956521740000003</v>
      </c>
      <c r="DP10" s="75">
        <v>0.92105263159999995</v>
      </c>
      <c r="DQ10" s="75">
        <v>0.81578947369999999</v>
      </c>
      <c r="DR10" s="75">
        <v>1</v>
      </c>
      <c r="DS10" s="75">
        <v>0.70175438599999995</v>
      </c>
      <c r="DT10" s="75">
        <v>0.59649122809999999</v>
      </c>
      <c r="DU10" s="75">
        <v>0.82456140349999996</v>
      </c>
      <c r="DV10" s="75">
        <v>0.66666666669999997</v>
      </c>
      <c r="DW10" s="75">
        <v>0.47619047619999999</v>
      </c>
      <c r="DX10" s="75">
        <v>0.85714285710000004</v>
      </c>
      <c r="DY10" s="75">
        <v>0.77777777780000001</v>
      </c>
      <c r="DZ10" s="75">
        <v>0.44444444440000003</v>
      </c>
      <c r="EA10" s="75">
        <v>1</v>
      </c>
    </row>
    <row r="11" spans="1:131" s="75" customFormat="1" ht="12.75" customHeight="1" x14ac:dyDescent="0.3">
      <c r="A11" s="73"/>
      <c r="B11" s="73"/>
      <c r="C11" s="73" t="s">
        <v>157</v>
      </c>
      <c r="D11" s="73"/>
      <c r="E11" s="73"/>
      <c r="F11" s="73"/>
      <c r="G11" s="73"/>
      <c r="H11" s="74"/>
      <c r="J11" s="74"/>
      <c r="K11" s="74"/>
      <c r="L11" s="74"/>
      <c r="N11" s="74"/>
      <c r="O11" s="74"/>
      <c r="Q11" s="74"/>
      <c r="R11" s="74"/>
      <c r="S11" s="74"/>
      <c r="U11" s="74"/>
      <c r="W11" s="74"/>
      <c r="X11" s="74"/>
      <c r="Y11" s="74"/>
      <c r="AA11" s="74"/>
      <c r="AB11" s="74"/>
      <c r="AC11" s="74"/>
      <c r="AE11" s="61">
        <v>5353</v>
      </c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CD11" s="75" t="s">
        <v>551</v>
      </c>
      <c r="CE11" s="75">
        <v>9</v>
      </c>
      <c r="CF11" s="75">
        <v>7.1428571400000002E-2</v>
      </c>
      <c r="CG11" s="75">
        <v>5.3571428599999998E-2</v>
      </c>
      <c r="CH11" s="75">
        <v>9.0561224499999995E-2</v>
      </c>
      <c r="CI11" s="75">
        <v>1.9230769200000001E-2</v>
      </c>
      <c r="CJ11" s="75">
        <v>0</v>
      </c>
      <c r="CK11" s="75">
        <v>7.6923076899999998E-2</v>
      </c>
      <c r="CL11" s="75">
        <v>2.35294118E-2</v>
      </c>
      <c r="CM11" s="75">
        <v>0</v>
      </c>
      <c r="CN11" s="75">
        <v>5.8823529399999998E-2</v>
      </c>
      <c r="CO11" s="75">
        <v>0.4</v>
      </c>
      <c r="CP11" s="75">
        <v>0</v>
      </c>
      <c r="CQ11" s="75">
        <v>0.8</v>
      </c>
      <c r="CR11" s="75">
        <v>5.8333333299999998E-2</v>
      </c>
      <c r="CS11" s="75">
        <v>2.5000000000000001E-2</v>
      </c>
      <c r="CT11" s="75">
        <v>0.1083333333</v>
      </c>
      <c r="CU11" s="75">
        <v>3.1914893600000001E-2</v>
      </c>
      <c r="CV11" s="75">
        <v>0</v>
      </c>
      <c r="CW11" s="75">
        <v>7.4468085099999998E-2</v>
      </c>
      <c r="CX11" s="75">
        <v>8.0924855500000004E-2</v>
      </c>
      <c r="CY11" s="75">
        <v>4.33526012E-2</v>
      </c>
      <c r="CZ11" s="75">
        <v>0.1242774566</v>
      </c>
      <c r="DA11" s="75">
        <v>6.25E-2</v>
      </c>
      <c r="DB11" s="75">
        <v>0</v>
      </c>
      <c r="DC11" s="75">
        <v>0.15625</v>
      </c>
      <c r="DD11" s="75">
        <v>0</v>
      </c>
      <c r="DE11" s="75">
        <v>0</v>
      </c>
      <c r="DF11" s="75">
        <v>0</v>
      </c>
      <c r="DG11" s="75">
        <v>8.3333333300000006E-2</v>
      </c>
      <c r="DH11" s="75">
        <v>1.6666666699999999E-2</v>
      </c>
      <c r="DI11" s="75">
        <v>0.16666666669999999</v>
      </c>
      <c r="DJ11" s="75">
        <v>5.8823529399999998E-2</v>
      </c>
      <c r="DK11" s="75">
        <v>0</v>
      </c>
      <c r="DL11" s="75">
        <v>0.1274509804</v>
      </c>
      <c r="DM11" s="75">
        <v>0.2173913043</v>
      </c>
      <c r="DN11" s="75">
        <v>6.5217391299999997E-2</v>
      </c>
      <c r="DO11" s="75">
        <v>0.39130434780000001</v>
      </c>
      <c r="DP11" s="75">
        <v>7.8947368399999995E-2</v>
      </c>
      <c r="DQ11" s="75">
        <v>0</v>
      </c>
      <c r="DR11" s="75">
        <v>0.18421052630000001</v>
      </c>
      <c r="DS11" s="75">
        <v>7.0175438600000001E-2</v>
      </c>
      <c r="DT11" s="75">
        <v>1.75438596E-2</v>
      </c>
      <c r="DU11" s="75">
        <v>0.1403508772</v>
      </c>
      <c r="DV11" s="75">
        <v>0.1904761905</v>
      </c>
      <c r="DW11" s="75">
        <v>4.7619047599999999E-2</v>
      </c>
      <c r="DX11" s="75">
        <v>0.38095238100000001</v>
      </c>
      <c r="DY11" s="75">
        <v>0.22222222220000001</v>
      </c>
      <c r="DZ11" s="75">
        <v>0</v>
      </c>
      <c r="EA11" s="75">
        <v>0.55555555560000003</v>
      </c>
    </row>
    <row r="12" spans="1:131" s="75" customFormat="1" ht="12.75" customHeight="1" x14ac:dyDescent="0.3">
      <c r="A12" s="73"/>
      <c r="B12" s="73"/>
      <c r="C12" s="73"/>
      <c r="D12" s="73" t="s">
        <v>158</v>
      </c>
      <c r="E12" s="73"/>
      <c r="F12" s="73"/>
      <c r="G12" s="73"/>
      <c r="H12" s="74" t="str">
        <f>CONCATENATE(FIXED(AF12, 1), " (", FIXED(AG12, 1), " - ", FIXED(AH12,1),")")</f>
        <v>7.7 (5.7 - 9.6)</v>
      </c>
      <c r="J12" s="74" t="str">
        <f>CONCATENATE(FIXED(AI12, 1), " (", FIXED(AJ12, 1), " - ", FIXED(AK12,1),")")</f>
        <v>11.5 (3.8 - 21.2)</v>
      </c>
      <c r="K12" s="74" t="str">
        <f>CONCATENATE(FIXED(AL12, 1), " (", FIXED(AM12, 1), " - ", FIXED(AN12,1),")")</f>
        <v>3.5 (0.0 - 7.1)</v>
      </c>
      <c r="L12" s="74" t="str">
        <f>CONCATENATE(FIXED(AO12, 1), " (", FIXED(AP12, 1), " - ", FIXED(AQ12,1),")")</f>
        <v>0.0 (0.0 - 0.0)</v>
      </c>
      <c r="N12" s="74" t="str">
        <f>CONCATENATE(FIXED(AR12, 1), " (", FIXED(AS12, 1), " - ", FIXED(AT12,1),")")</f>
        <v>2.5 (0.0 - 5.8)</v>
      </c>
      <c r="O12" s="74" t="str">
        <f>CONCATENATE(FIXED(AU12, 1), " (", FIXED(AV12, 1), " - ", FIXED(AW12,1),")")</f>
        <v>2.1 (0.0 - 5.3)</v>
      </c>
      <c r="Q12" s="74" t="str">
        <f>CONCATENATE(FIXED(AX12, 1), " (", FIXED(AY12, 1), " - ", FIXED(AZ12,1),")")</f>
        <v>11.0 (6.4 - 15.6)</v>
      </c>
      <c r="R12" s="74" t="str">
        <f>CONCATENATE(FIXED(BA12, 1), " (", FIXED(BB12, 1), " - ", FIXED(BC12,1),")")</f>
        <v>12.5 (3.1 - 25.0)</v>
      </c>
      <c r="S12" s="74" t="str">
        <f>CONCATENATE(FIXED(BD12, 1), " (", FIXED(BE12, 1), " - ", FIXED(BF12,1),")")</f>
        <v>16.7 (0.0 - 50.0)</v>
      </c>
      <c r="U12" s="74" t="str">
        <f>CONCATENATE(FIXED(BG12, 1), " (", FIXED(BH12, 1), " - ", FIXED(BI12,1),")")</f>
        <v>1.7 (0.0 - 5.0)</v>
      </c>
      <c r="W12" s="74" t="str">
        <f>CONCATENATE(FIXED(BJ12, 1), " (", FIXED(BK12, 1), " - ", FIXED(BL12,1),")")</f>
        <v>0.0 (0.0 - 0.0)</v>
      </c>
      <c r="X12" s="74" t="str">
        <f>CONCATENATE(FIXED(BM12, 1), " (", FIXED(BN12, 1), " - ", FIXED(BO12,1),")")</f>
        <v>8.7 (0.0 - 21.7)</v>
      </c>
      <c r="Y12" s="74" t="str">
        <f>CONCATENATE(FIXED(BP12, 1), " (", FIXED(BQ12, 1), " - ", FIXED(BR12,1),")")</f>
        <v>0.0 (0.0 - 0.0)</v>
      </c>
      <c r="AA12" s="74" t="str">
        <f>CONCATENATE(FIXED(BS12, 1), " (", FIXED(BT12, 1), " - ", FIXED(BU12,1),")")</f>
        <v>22.8 (12.3 - 35.1)</v>
      </c>
      <c r="AB12" s="74" t="str">
        <f>CONCATENATE(FIXED(BV12, 1), " (", FIXED(BW12, 1), " - ", FIXED(BX12,1),")")</f>
        <v>14.3 (0.0 - 28.6)</v>
      </c>
      <c r="AC12" s="74" t="str">
        <f>CONCATENATE(FIXED(BY12, 1), " (", FIXED(BZ12, 1), " - ", FIXED(CA12,1),")")</f>
        <v>0.0 (0.0 - 0.0)</v>
      </c>
      <c r="AE12" s="61">
        <v>4968</v>
      </c>
      <c r="AF12" s="76">
        <f t="shared" ref="AF12:AO14" si="3">+CF9*100</f>
        <v>7.6530612199999997</v>
      </c>
      <c r="AG12" s="76">
        <f t="shared" si="3"/>
        <v>5.7397959199999997</v>
      </c>
      <c r="AH12" s="76">
        <f t="shared" si="3"/>
        <v>9.6301020400000006</v>
      </c>
      <c r="AI12" s="76">
        <f t="shared" si="3"/>
        <v>11.53846154</v>
      </c>
      <c r="AJ12" s="76">
        <f t="shared" si="3"/>
        <v>3.8461538500000003</v>
      </c>
      <c r="AK12" s="76">
        <f t="shared" si="3"/>
        <v>21.15384615</v>
      </c>
      <c r="AL12" s="76">
        <f t="shared" si="3"/>
        <v>3.5294117599999999</v>
      </c>
      <c r="AM12" s="76">
        <f t="shared" si="3"/>
        <v>0</v>
      </c>
      <c r="AN12" s="76">
        <f t="shared" si="3"/>
        <v>7.0588235299999997</v>
      </c>
      <c r="AO12" s="76">
        <f t="shared" si="3"/>
        <v>0</v>
      </c>
      <c r="AP12" s="76">
        <f t="shared" ref="AP12:AY14" si="4">+CP9*100</f>
        <v>0</v>
      </c>
      <c r="AQ12" s="76">
        <f t="shared" si="4"/>
        <v>0</v>
      </c>
      <c r="AR12" s="76">
        <f t="shared" si="4"/>
        <v>2.5</v>
      </c>
      <c r="AS12" s="76">
        <f t="shared" si="4"/>
        <v>0</v>
      </c>
      <c r="AT12" s="76">
        <f t="shared" si="4"/>
        <v>5.8333333299999994</v>
      </c>
      <c r="AU12" s="76">
        <f t="shared" si="4"/>
        <v>2.1276595700000001</v>
      </c>
      <c r="AV12" s="76">
        <f t="shared" si="4"/>
        <v>0</v>
      </c>
      <c r="AW12" s="76">
        <f t="shared" si="4"/>
        <v>5.3191489399999998</v>
      </c>
      <c r="AX12" s="76">
        <f t="shared" si="4"/>
        <v>10.98265896</v>
      </c>
      <c r="AY12" s="76">
        <f t="shared" si="4"/>
        <v>6.3583815000000001</v>
      </c>
      <c r="AZ12" s="76">
        <f t="shared" ref="AZ12:BI14" si="5">+CZ9*100</f>
        <v>15.60693642</v>
      </c>
      <c r="BA12" s="76">
        <f t="shared" si="5"/>
        <v>12.5</v>
      </c>
      <c r="BB12" s="76">
        <f t="shared" si="5"/>
        <v>3.125</v>
      </c>
      <c r="BC12" s="76">
        <f t="shared" si="5"/>
        <v>25</v>
      </c>
      <c r="BD12" s="75">
        <f t="shared" si="5"/>
        <v>16.666666669999998</v>
      </c>
      <c r="BE12" s="75">
        <f t="shared" si="5"/>
        <v>0</v>
      </c>
      <c r="BF12" s="75">
        <f t="shared" si="5"/>
        <v>50</v>
      </c>
      <c r="BG12" s="75">
        <f t="shared" si="5"/>
        <v>1.6666666699999999</v>
      </c>
      <c r="BH12" s="75">
        <f t="shared" si="5"/>
        <v>0</v>
      </c>
      <c r="BI12" s="75">
        <f t="shared" si="5"/>
        <v>5</v>
      </c>
      <c r="BJ12" s="75">
        <f t="shared" ref="BJ12:BS14" si="6">+DJ9*100</f>
        <v>0</v>
      </c>
      <c r="BK12" s="75">
        <f t="shared" si="6"/>
        <v>0</v>
      </c>
      <c r="BL12" s="75">
        <f t="shared" si="6"/>
        <v>0</v>
      </c>
      <c r="BM12" s="75">
        <f t="shared" si="6"/>
        <v>8.6956521699999989</v>
      </c>
      <c r="BN12" s="75">
        <f t="shared" si="6"/>
        <v>0</v>
      </c>
      <c r="BO12" s="75">
        <f t="shared" si="6"/>
        <v>21.739130429999999</v>
      </c>
      <c r="BP12" s="75">
        <f t="shared" si="6"/>
        <v>0</v>
      </c>
      <c r="BQ12" s="75">
        <f t="shared" si="6"/>
        <v>0</v>
      </c>
      <c r="BR12" s="75">
        <f t="shared" si="6"/>
        <v>0</v>
      </c>
      <c r="BS12" s="75">
        <f t="shared" si="6"/>
        <v>22.80701754</v>
      </c>
      <c r="BT12" s="75">
        <f t="shared" ref="BT12:CA14" si="7">+DT9*100</f>
        <v>12.28070175</v>
      </c>
      <c r="BU12" s="75">
        <f t="shared" si="7"/>
        <v>35.087719299999996</v>
      </c>
      <c r="BV12" s="75">
        <f t="shared" si="7"/>
        <v>14.285714290000001</v>
      </c>
      <c r="BW12" s="75">
        <f t="shared" si="7"/>
        <v>0</v>
      </c>
      <c r="BX12" s="75">
        <f t="shared" si="7"/>
        <v>28.571428570000002</v>
      </c>
      <c r="BY12" s="75">
        <f t="shared" si="7"/>
        <v>0</v>
      </c>
      <c r="BZ12" s="75">
        <f t="shared" si="7"/>
        <v>0</v>
      </c>
      <c r="CA12" s="75">
        <f t="shared" si="7"/>
        <v>0</v>
      </c>
      <c r="CD12" s="75" t="s">
        <v>552</v>
      </c>
      <c r="CE12" s="75">
        <v>9</v>
      </c>
      <c r="CF12" s="75">
        <v>36448.39948</v>
      </c>
      <c r="CG12" s="75">
        <v>32332.371522000001</v>
      </c>
      <c r="CH12" s="75">
        <v>41330.779527999999</v>
      </c>
      <c r="CI12" s="75">
        <v>25934.780171999999</v>
      </c>
      <c r="CJ12" s="75">
        <v>18835.367313999999</v>
      </c>
      <c r="CK12" s="75">
        <v>36513.434242000003</v>
      </c>
      <c r="CL12" s="75">
        <v>23565.752111999998</v>
      </c>
      <c r="CM12" s="75">
        <v>18287.621087</v>
      </c>
      <c r="CN12" s="75">
        <v>29432.550813000002</v>
      </c>
      <c r="CO12" s="75">
        <v>46200.707523999998</v>
      </c>
      <c r="CP12" s="75">
        <v>23710.780509</v>
      </c>
      <c r="CQ12" s="75">
        <v>83600.748317999998</v>
      </c>
      <c r="CR12" s="75">
        <v>33418.967814000003</v>
      </c>
      <c r="CS12" s="75">
        <v>23223.246064999999</v>
      </c>
      <c r="CT12" s="75">
        <v>48962.324556</v>
      </c>
      <c r="CU12" s="75">
        <v>29866.166723999999</v>
      </c>
      <c r="CV12" s="75">
        <v>19195.023507999998</v>
      </c>
      <c r="CW12" s="75">
        <v>47914.135233000001</v>
      </c>
      <c r="CX12" s="75">
        <v>37998.184592999998</v>
      </c>
      <c r="CY12" s="75">
        <v>29574.705907</v>
      </c>
      <c r="CZ12" s="75">
        <v>48356.137179999998</v>
      </c>
      <c r="DA12" s="75">
        <v>43670.045474999999</v>
      </c>
      <c r="DB12" s="75">
        <v>20317.420243</v>
      </c>
      <c r="DC12" s="75">
        <v>81808.774839000005</v>
      </c>
      <c r="DD12" s="75">
        <v>13702.145414000001</v>
      </c>
      <c r="DE12" s="75">
        <v>6499.7189930000004</v>
      </c>
      <c r="DF12" s="75">
        <v>20965.895729</v>
      </c>
      <c r="DG12" s="75">
        <v>48056.085093000002</v>
      </c>
      <c r="DH12" s="75">
        <v>27422.017855999999</v>
      </c>
      <c r="DI12" s="75">
        <v>76314.271406999993</v>
      </c>
      <c r="DJ12" s="75">
        <v>37249.229958000004</v>
      </c>
      <c r="DK12" s="75">
        <v>22160.401302999999</v>
      </c>
      <c r="DL12" s="75">
        <v>56865.802367999997</v>
      </c>
      <c r="DM12" s="75">
        <v>37398.947747999999</v>
      </c>
      <c r="DN12" s="75">
        <v>20083.938505999999</v>
      </c>
      <c r="DO12" s="75">
        <v>56105.215427000003</v>
      </c>
      <c r="DP12" s="75">
        <v>47263.991657999999</v>
      </c>
      <c r="DQ12" s="75">
        <v>28771.508760000001</v>
      </c>
      <c r="DR12" s="75">
        <v>70199.053486000004</v>
      </c>
      <c r="DS12" s="75">
        <v>44268.992072000001</v>
      </c>
      <c r="DT12" s="75">
        <v>32352.208798</v>
      </c>
      <c r="DU12" s="75">
        <v>58003.086432999997</v>
      </c>
      <c r="DV12" s="75">
        <v>33326.312601999998</v>
      </c>
      <c r="DW12" s="75">
        <v>18086.452777999999</v>
      </c>
      <c r="DX12" s="75">
        <v>52820.72133</v>
      </c>
      <c r="DY12" s="75">
        <v>36069.773839000001</v>
      </c>
      <c r="DZ12" s="75">
        <v>15931.380755</v>
      </c>
      <c r="EA12" s="75">
        <v>68350.030001000006</v>
      </c>
    </row>
    <row r="13" spans="1:131" s="75" customFormat="1" ht="12.75" customHeight="1" x14ac:dyDescent="0.3">
      <c r="A13" s="73"/>
      <c r="B13" s="73"/>
      <c r="C13" s="73"/>
      <c r="D13" s="73" t="s">
        <v>159</v>
      </c>
      <c r="E13" s="73"/>
      <c r="F13" s="73"/>
      <c r="G13" s="73"/>
      <c r="H13" s="74" t="str">
        <f>CONCATENATE(FIXED(AF13, 1), " (", FIXED(AG13, 1), " - ", FIXED(AH13,1),")")</f>
        <v>85.2 (82.5 - 87.6)</v>
      </c>
      <c r="J13" s="74" t="str">
        <f>CONCATENATE(FIXED(AI13, 1), " (", FIXED(AJ13, 1), " - ", FIXED(AK13,1),")")</f>
        <v>86.5 (76.9 - 94.2)</v>
      </c>
      <c r="K13" s="74" t="str">
        <f>CONCATENATE(FIXED(AL13, 1), " (", FIXED(AM13, 1), " - ", FIXED(AN13,1),")")</f>
        <v>94.1 (88.2 - 98.8)</v>
      </c>
      <c r="L13" s="74" t="str">
        <f>CONCATENATE(FIXED(AO13, 1), " (", FIXED(AP13, 1), " - ", FIXED(AQ13,1),")")</f>
        <v>60.0 (20.0 - 100.0)</v>
      </c>
      <c r="N13" s="74" t="str">
        <f>CONCATENATE(FIXED(AR13, 1), " (", FIXED(AS13, 1), " - ", FIXED(AT13,1),")")</f>
        <v>91.7 (85.8 - 96.7)</v>
      </c>
      <c r="O13" s="74" t="str">
        <f>CONCATENATE(FIXED(AU13, 1), " (", FIXED(AV13, 1), " - ", FIXED(AW13,1),")")</f>
        <v>94.7 (89.4 - 98.9)</v>
      </c>
      <c r="Q13" s="74" t="str">
        <f>CONCATENATE(FIXED(AX13, 1), " (", FIXED(AY13, 1), " - ", FIXED(AZ13,1),")")</f>
        <v>80.9 (75.1 - 86.7)</v>
      </c>
      <c r="R13" s="74" t="str">
        <f>CONCATENATE(FIXED(BA13, 1), " (", FIXED(BB13, 1), " - ", FIXED(BC13,1),")")</f>
        <v>81.3 (68.8 - 93.8)</v>
      </c>
      <c r="S13" s="74" t="str">
        <f>CONCATENATE(FIXED(BD13, 1), " (", FIXED(BE13, 1), " - ", FIXED(BF13,1),")")</f>
        <v>83.3 (50.0 - 100.0)</v>
      </c>
      <c r="U13" s="74" t="str">
        <f>CONCATENATE(FIXED(BG13, 1), " (", FIXED(BH13, 1), " - ", FIXED(BI13,1),")")</f>
        <v>90.0 (81.7 - 96.7)</v>
      </c>
      <c r="W13" s="74" t="str">
        <f>CONCATENATE(FIXED(BJ13, 1), " (", FIXED(BK13, 1), " - ", FIXED(BL13,1),")")</f>
        <v>94.1 (87.3 - 100.0)</v>
      </c>
      <c r="X13" s="74" t="str">
        <f>CONCATENATE(FIXED(BM13, 1), " (", FIXED(BN13, 1), " - ", FIXED(BO13,1),")")</f>
        <v>69.6 (52.2 - 87.0)</v>
      </c>
      <c r="Y13" s="74" t="str">
        <f>CONCATENATE(FIXED(BP13, 1), " (", FIXED(BQ13, 1), " - ", FIXED(BR13,1),")")</f>
        <v>92.1 (81.6 - 100.0)</v>
      </c>
      <c r="AA13" s="74" t="str">
        <f>CONCATENATE(FIXED(BS13, 1), " (", FIXED(BT13, 1), " - ", FIXED(BU13,1),")")</f>
        <v>70.2 (59.6 - 82.5)</v>
      </c>
      <c r="AB13" s="74" t="str">
        <f>CONCATENATE(FIXED(BV13, 1), " (", FIXED(BW13, 1), " - ", FIXED(BX13,1),")")</f>
        <v>66.7 (47.6 - 85.7)</v>
      </c>
      <c r="AC13" s="74" t="str">
        <f>CONCATENATE(FIXED(BY13, 1), " (", FIXED(BZ13, 1), " - ", FIXED(CA13,1),")")</f>
        <v>77.8 (44.4 - 100.0)</v>
      </c>
      <c r="AE13" s="61">
        <v>4382</v>
      </c>
      <c r="AF13" s="76">
        <f t="shared" si="3"/>
        <v>85.20408162999999</v>
      </c>
      <c r="AG13" s="76">
        <f t="shared" si="3"/>
        <v>82.525510199999999</v>
      </c>
      <c r="AH13" s="76">
        <f t="shared" si="3"/>
        <v>87.627551019999999</v>
      </c>
      <c r="AI13" s="76">
        <f t="shared" si="3"/>
        <v>86.53846154</v>
      </c>
      <c r="AJ13" s="76">
        <f t="shared" si="3"/>
        <v>76.92307692</v>
      </c>
      <c r="AK13" s="76">
        <f t="shared" si="3"/>
        <v>94.230769229999993</v>
      </c>
      <c r="AL13" s="76">
        <f t="shared" si="3"/>
        <v>94.117647059999996</v>
      </c>
      <c r="AM13" s="76">
        <f t="shared" si="3"/>
        <v>88.235294119999992</v>
      </c>
      <c r="AN13" s="76">
        <f t="shared" si="3"/>
        <v>98.823529410000006</v>
      </c>
      <c r="AO13" s="76">
        <f t="shared" si="3"/>
        <v>60</v>
      </c>
      <c r="AP13" s="76">
        <f t="shared" si="4"/>
        <v>20</v>
      </c>
      <c r="AQ13" s="76">
        <f t="shared" si="4"/>
        <v>100</v>
      </c>
      <c r="AR13" s="76">
        <f t="shared" si="4"/>
        <v>91.666666669999998</v>
      </c>
      <c r="AS13" s="76">
        <f t="shared" si="4"/>
        <v>85.833333329999988</v>
      </c>
      <c r="AT13" s="76">
        <f t="shared" si="4"/>
        <v>96.666666669999998</v>
      </c>
      <c r="AU13" s="76">
        <f t="shared" si="4"/>
        <v>94.680851060000009</v>
      </c>
      <c r="AV13" s="76">
        <f t="shared" si="4"/>
        <v>89.361702129999998</v>
      </c>
      <c r="AW13" s="76">
        <f t="shared" si="4"/>
        <v>98.93617021</v>
      </c>
      <c r="AX13" s="76">
        <f t="shared" si="4"/>
        <v>80.924855489999999</v>
      </c>
      <c r="AY13" s="76">
        <f t="shared" si="4"/>
        <v>75.144508669999993</v>
      </c>
      <c r="AZ13" s="76">
        <f t="shared" si="5"/>
        <v>86.70520230999999</v>
      </c>
      <c r="BA13" s="76">
        <f t="shared" si="5"/>
        <v>81.25</v>
      </c>
      <c r="BB13" s="76">
        <f t="shared" si="5"/>
        <v>68.75</v>
      </c>
      <c r="BC13" s="76">
        <f t="shared" si="5"/>
        <v>93.75</v>
      </c>
      <c r="BD13" s="75">
        <f t="shared" si="5"/>
        <v>83.333333330000002</v>
      </c>
      <c r="BE13" s="75">
        <f t="shared" si="5"/>
        <v>50</v>
      </c>
      <c r="BF13" s="75">
        <f t="shared" si="5"/>
        <v>100</v>
      </c>
      <c r="BG13" s="75">
        <f t="shared" si="5"/>
        <v>90</v>
      </c>
      <c r="BH13" s="75">
        <f t="shared" si="5"/>
        <v>81.666666669999998</v>
      </c>
      <c r="BI13" s="75">
        <f t="shared" si="5"/>
        <v>96.666666669999998</v>
      </c>
      <c r="BJ13" s="75">
        <f t="shared" si="6"/>
        <v>94.117647059999996</v>
      </c>
      <c r="BK13" s="75">
        <f t="shared" si="6"/>
        <v>87.254901959999998</v>
      </c>
      <c r="BL13" s="75">
        <f t="shared" si="6"/>
        <v>100</v>
      </c>
      <c r="BM13" s="75">
        <f t="shared" si="6"/>
        <v>69.565217390000001</v>
      </c>
      <c r="BN13" s="75">
        <f t="shared" si="6"/>
        <v>52.173913039999995</v>
      </c>
      <c r="BO13" s="75">
        <f t="shared" si="6"/>
        <v>86.956521739999999</v>
      </c>
      <c r="BP13" s="75">
        <f t="shared" si="6"/>
        <v>92.105263159999993</v>
      </c>
      <c r="BQ13" s="75">
        <f t="shared" si="6"/>
        <v>81.578947369999995</v>
      </c>
      <c r="BR13" s="75">
        <f t="shared" si="6"/>
        <v>100</v>
      </c>
      <c r="BS13" s="75">
        <f t="shared" si="6"/>
        <v>70.175438599999993</v>
      </c>
      <c r="BT13" s="75">
        <f t="shared" si="7"/>
        <v>59.649122810000001</v>
      </c>
      <c r="BU13" s="75">
        <f t="shared" si="7"/>
        <v>82.456140349999998</v>
      </c>
      <c r="BV13" s="75">
        <f t="shared" si="7"/>
        <v>66.666666669999998</v>
      </c>
      <c r="BW13" s="75">
        <f t="shared" si="7"/>
        <v>47.619047619999996</v>
      </c>
      <c r="BX13" s="75">
        <f t="shared" si="7"/>
        <v>85.714285709999999</v>
      </c>
      <c r="BY13" s="75">
        <f t="shared" si="7"/>
        <v>77.777777780000008</v>
      </c>
      <c r="BZ13" s="75">
        <f t="shared" si="7"/>
        <v>44.444444440000005</v>
      </c>
      <c r="CA13" s="75">
        <f t="shared" si="7"/>
        <v>100</v>
      </c>
      <c r="CD13" s="75" t="s">
        <v>547</v>
      </c>
      <c r="CE13" s="75">
        <v>342</v>
      </c>
      <c r="CF13" s="75">
        <v>0.13054848999999999</v>
      </c>
      <c r="CG13" s="75">
        <v>0.118511088</v>
      </c>
      <c r="CH13" s="75">
        <v>0.1427829327</v>
      </c>
      <c r="CI13" s="75">
        <v>7.6187101300000004E-2</v>
      </c>
      <c r="CJ13" s="75">
        <v>5.1736357199999999E-2</v>
      </c>
      <c r="CK13" s="75">
        <v>0.10382707300000001</v>
      </c>
      <c r="CL13" s="75">
        <v>6.7742620500000003E-2</v>
      </c>
      <c r="CM13" s="75">
        <v>4.9267360400000001E-2</v>
      </c>
      <c r="CN13" s="75">
        <v>8.6748778900000004E-2</v>
      </c>
      <c r="CO13" s="75">
        <v>0.1875</v>
      </c>
      <c r="CP13" s="75">
        <v>1.7857142900000001E-2</v>
      </c>
      <c r="CQ13" s="75">
        <v>0.41964285709999999</v>
      </c>
      <c r="CR13" s="75">
        <v>9.5647300599999999E-2</v>
      </c>
      <c r="CS13" s="75">
        <v>7.2669531100000004E-2</v>
      </c>
      <c r="CT13" s="75">
        <v>0.1223612927</v>
      </c>
      <c r="CU13" s="75">
        <v>7.5080515299999998E-2</v>
      </c>
      <c r="CV13" s="75">
        <v>5.4146537799999998E-2</v>
      </c>
      <c r="CW13" s="75">
        <v>0.1007447665</v>
      </c>
      <c r="CX13" s="75">
        <v>0.20356001830000001</v>
      </c>
      <c r="CY13" s="75">
        <v>0.16419443180000001</v>
      </c>
      <c r="CZ13" s="75">
        <v>0.24612049289999999</v>
      </c>
      <c r="DA13" s="75">
        <v>0.15429122470000001</v>
      </c>
      <c r="DB13" s="75">
        <v>7.90742527E-2</v>
      </c>
      <c r="DC13" s="75">
        <v>0.24927675990000001</v>
      </c>
      <c r="DD13" s="75">
        <v>0.15068493150000001</v>
      </c>
      <c r="DE13" s="75">
        <v>3.4246575299999998E-2</v>
      </c>
      <c r="DF13" s="75">
        <v>0.32534246579999998</v>
      </c>
      <c r="DG13" s="75">
        <v>0.1854460094</v>
      </c>
      <c r="DH13" s="75">
        <v>0.1241197183</v>
      </c>
      <c r="DI13" s="75">
        <v>0.2561619718</v>
      </c>
      <c r="DJ13" s="75">
        <v>0.1901901902</v>
      </c>
      <c r="DK13" s="75">
        <v>0.1346346346</v>
      </c>
      <c r="DL13" s="75">
        <v>0.24874874869999999</v>
      </c>
      <c r="DM13" s="75">
        <v>0.2585034014</v>
      </c>
      <c r="DN13" s="75">
        <v>0.11451247169999999</v>
      </c>
      <c r="DO13" s="75">
        <v>0.45464852610000001</v>
      </c>
      <c r="DP13" s="75">
        <v>0.18712029159999999</v>
      </c>
      <c r="DQ13" s="75">
        <v>0.10692588090000001</v>
      </c>
      <c r="DR13" s="75">
        <v>0.28432563789999998</v>
      </c>
      <c r="DS13" s="75">
        <v>0.12638230650000001</v>
      </c>
      <c r="DT13" s="75">
        <v>8.1951026900000001E-2</v>
      </c>
      <c r="DU13" s="75">
        <v>0.18285939970000001</v>
      </c>
      <c r="DV13" s="75">
        <v>0.1574074074</v>
      </c>
      <c r="DW13" s="75">
        <v>6.8672839499999999E-2</v>
      </c>
      <c r="DX13" s="75">
        <v>0.26543209880000002</v>
      </c>
      <c r="DY13" s="75">
        <v>0.1023391813</v>
      </c>
      <c r="DZ13" s="75">
        <v>3.9473684199999998E-2</v>
      </c>
      <c r="EA13" s="75">
        <v>0.1798245614</v>
      </c>
    </row>
    <row r="14" spans="1:131" s="75" customFormat="1" ht="12.75" customHeight="1" x14ac:dyDescent="0.3">
      <c r="A14" s="73"/>
      <c r="B14" s="73"/>
      <c r="C14" s="73"/>
      <c r="D14" s="73" t="s">
        <v>160</v>
      </c>
      <c r="E14" s="73"/>
      <c r="F14" s="73"/>
      <c r="G14" s="73"/>
      <c r="H14" s="74" t="str">
        <f>CONCATENATE(FIXED(AF14, 1), " (", FIXED(AG14, 1), " - ", FIXED(AH14,1),")")</f>
        <v>7.1 (5.4 - 9.1)</v>
      </c>
      <c r="J14" s="74" t="str">
        <f>CONCATENATE(FIXED(AI14, 1), " (", FIXED(AJ14, 1), " - ", FIXED(AK14,1),")")</f>
        <v>1.9 (0.0 - 7.7)</v>
      </c>
      <c r="K14" s="74" t="str">
        <f>CONCATENATE(FIXED(AL14, 1), " (", FIXED(AM14, 1), " - ", FIXED(AN14,1),")")</f>
        <v>2.4 (0.0 - 5.9)</v>
      </c>
      <c r="L14" s="74" t="str">
        <f>CONCATENATE(FIXED(AO14, 1), " (", FIXED(AP14, 1), " - ", FIXED(AQ14,1),")")</f>
        <v>40.0 (0.0 - 80.0)</v>
      </c>
      <c r="N14" s="74" t="str">
        <f>CONCATENATE(FIXED(AR14, 1), " (", FIXED(AS14, 1), " - ", FIXED(AT14,1),")")</f>
        <v>5.8 (2.5 - 10.8)</v>
      </c>
      <c r="O14" s="74" t="str">
        <f>CONCATENATE(FIXED(AU14, 1), " (", FIXED(AV14, 1), " - ", FIXED(AW14,1),")")</f>
        <v>3.2 (0.0 - 7.4)</v>
      </c>
      <c r="Q14" s="74" t="str">
        <f>CONCATENATE(FIXED(AX14, 1), " (", FIXED(AY14, 1), " - ", FIXED(AZ14,1),")")</f>
        <v>8.1 (4.3 - 12.4)</v>
      </c>
      <c r="R14" s="74" t="str">
        <f>CONCATENATE(FIXED(BA14, 1), " (", FIXED(BB14, 1), " - ", FIXED(BC14,1),")")</f>
        <v>6.3 (0.0 - 15.6)</v>
      </c>
      <c r="S14" s="74" t="str">
        <f>CONCATENATE(FIXED(BD14, 1), " (", FIXED(BE14, 1), " - ", FIXED(BF14,1),")")</f>
        <v>0.0 (0.0 - 0.0)</v>
      </c>
      <c r="U14" s="74" t="str">
        <f>CONCATENATE(FIXED(BG14, 1), " (", FIXED(BH14, 1), " - ", FIXED(BI14,1),")")</f>
        <v>8.3 (1.7 - 16.7)</v>
      </c>
      <c r="W14" s="74" t="str">
        <f>CONCATENATE(FIXED(BJ14, 1), " (", FIXED(BK14, 1), " - ", FIXED(BL14,1),")")</f>
        <v>5.9 (0.0 - 12.7)</v>
      </c>
      <c r="X14" s="74" t="str">
        <f>CONCATENATE(FIXED(BM14, 1), " (", FIXED(BN14, 1), " - ", FIXED(BO14,1),")")</f>
        <v>21.7 (6.5 - 39.1)</v>
      </c>
      <c r="Y14" s="74" t="str">
        <f>CONCATENATE(FIXED(BP14, 1), " (", FIXED(BQ14, 1), " - ", FIXED(BR14,1),")")</f>
        <v>7.9 (0.0 - 18.4)</v>
      </c>
      <c r="AA14" s="74" t="str">
        <f>CONCATENATE(FIXED(BS14, 1), " (", FIXED(BT14, 1), " - ", FIXED(BU14,1),")")</f>
        <v>7.0 (1.8 - 14.0)</v>
      </c>
      <c r="AB14" s="74" t="str">
        <f>CONCATENATE(FIXED(BV14, 1), " (", FIXED(BW14, 1), " - ", FIXED(BX14,1),")")</f>
        <v>19.0 (4.8 - 38.1)</v>
      </c>
      <c r="AC14" s="74" t="str">
        <f>CONCATENATE(FIXED(BY14, 1), " (", FIXED(BZ14, 1), " - ", FIXED(CA14,1),")")</f>
        <v>22.2 (0.0 - 55.6)</v>
      </c>
      <c r="AE14" s="61">
        <v>1037</v>
      </c>
      <c r="AF14" s="76">
        <f t="shared" si="3"/>
        <v>7.1428571400000003</v>
      </c>
      <c r="AG14" s="76">
        <f t="shared" si="3"/>
        <v>5.3571428599999997</v>
      </c>
      <c r="AH14" s="76">
        <f t="shared" si="3"/>
        <v>9.0561224500000002</v>
      </c>
      <c r="AI14" s="76">
        <f t="shared" si="3"/>
        <v>1.9230769200000002</v>
      </c>
      <c r="AJ14" s="76">
        <f t="shared" si="3"/>
        <v>0</v>
      </c>
      <c r="AK14" s="76">
        <f t="shared" si="3"/>
        <v>7.6923076899999998</v>
      </c>
      <c r="AL14" s="76">
        <f t="shared" si="3"/>
        <v>2.3529411800000002</v>
      </c>
      <c r="AM14" s="76">
        <f t="shared" si="3"/>
        <v>0</v>
      </c>
      <c r="AN14" s="76">
        <f t="shared" si="3"/>
        <v>5.8823529399999996</v>
      </c>
      <c r="AO14" s="76">
        <f t="shared" si="3"/>
        <v>40</v>
      </c>
      <c r="AP14" s="76">
        <f t="shared" si="4"/>
        <v>0</v>
      </c>
      <c r="AQ14" s="76">
        <f t="shared" si="4"/>
        <v>80</v>
      </c>
      <c r="AR14" s="76">
        <f t="shared" si="4"/>
        <v>5.8333333299999994</v>
      </c>
      <c r="AS14" s="76">
        <f t="shared" si="4"/>
        <v>2.5</v>
      </c>
      <c r="AT14" s="76">
        <f t="shared" si="4"/>
        <v>10.83333333</v>
      </c>
      <c r="AU14" s="76">
        <f t="shared" si="4"/>
        <v>3.1914893600000003</v>
      </c>
      <c r="AV14" s="76">
        <f t="shared" si="4"/>
        <v>0</v>
      </c>
      <c r="AW14" s="76">
        <f t="shared" si="4"/>
        <v>7.4468085099999994</v>
      </c>
      <c r="AX14" s="76">
        <f t="shared" si="4"/>
        <v>8.092485550000001</v>
      </c>
      <c r="AY14" s="76">
        <f t="shared" si="4"/>
        <v>4.3352601200000001</v>
      </c>
      <c r="AZ14" s="76">
        <f t="shared" si="5"/>
        <v>12.427745659999999</v>
      </c>
      <c r="BA14" s="76">
        <f t="shared" si="5"/>
        <v>6.25</v>
      </c>
      <c r="BB14" s="76">
        <f t="shared" si="5"/>
        <v>0</v>
      </c>
      <c r="BC14" s="76">
        <f t="shared" si="5"/>
        <v>15.625</v>
      </c>
      <c r="BD14" s="75">
        <f t="shared" si="5"/>
        <v>0</v>
      </c>
      <c r="BE14" s="75">
        <f t="shared" si="5"/>
        <v>0</v>
      </c>
      <c r="BF14" s="75">
        <f t="shared" si="5"/>
        <v>0</v>
      </c>
      <c r="BG14" s="75">
        <f t="shared" si="5"/>
        <v>8.3333333300000003</v>
      </c>
      <c r="BH14" s="75">
        <f t="shared" si="5"/>
        <v>1.6666666699999999</v>
      </c>
      <c r="BI14" s="75">
        <f t="shared" si="5"/>
        <v>16.666666669999998</v>
      </c>
      <c r="BJ14" s="75">
        <f t="shared" si="6"/>
        <v>5.8823529399999996</v>
      </c>
      <c r="BK14" s="75">
        <f t="shared" si="6"/>
        <v>0</v>
      </c>
      <c r="BL14" s="75">
        <f t="shared" si="6"/>
        <v>12.74509804</v>
      </c>
      <c r="BM14" s="75">
        <f t="shared" si="6"/>
        <v>21.739130429999999</v>
      </c>
      <c r="BN14" s="75">
        <f t="shared" si="6"/>
        <v>6.5217391299999994</v>
      </c>
      <c r="BO14" s="75">
        <f t="shared" si="6"/>
        <v>39.130434780000002</v>
      </c>
      <c r="BP14" s="75">
        <f t="shared" si="6"/>
        <v>7.8947368399999993</v>
      </c>
      <c r="BQ14" s="75">
        <f t="shared" si="6"/>
        <v>0</v>
      </c>
      <c r="BR14" s="75">
        <f t="shared" si="6"/>
        <v>18.421052630000002</v>
      </c>
      <c r="BS14" s="75">
        <f t="shared" si="6"/>
        <v>7.01754386</v>
      </c>
      <c r="BT14" s="75">
        <f t="shared" si="7"/>
        <v>1.75438596</v>
      </c>
      <c r="BU14" s="75">
        <f t="shared" si="7"/>
        <v>14.03508772</v>
      </c>
      <c r="BV14" s="75">
        <f t="shared" si="7"/>
        <v>19.047619050000002</v>
      </c>
      <c r="BW14" s="75">
        <f t="shared" si="7"/>
        <v>4.7619047600000002</v>
      </c>
      <c r="BX14" s="75">
        <f t="shared" si="7"/>
        <v>38.095238100000003</v>
      </c>
      <c r="BY14" s="75">
        <f t="shared" si="7"/>
        <v>22.222222220000003</v>
      </c>
      <c r="BZ14" s="75">
        <f t="shared" si="7"/>
        <v>0</v>
      </c>
      <c r="CA14" s="75">
        <f t="shared" si="7"/>
        <v>55.555555560000002</v>
      </c>
      <c r="CD14" s="75" t="s">
        <v>552</v>
      </c>
      <c r="CE14" s="75">
        <v>342</v>
      </c>
      <c r="CF14" s="75">
        <v>1023.7360797</v>
      </c>
      <c r="CG14" s="75">
        <v>881.25448302999996</v>
      </c>
      <c r="CH14" s="75">
        <v>1166.6814073999999</v>
      </c>
      <c r="CI14" s="75">
        <v>477.89105916</v>
      </c>
      <c r="CJ14" s="75">
        <v>287.80116327000002</v>
      </c>
      <c r="CK14" s="75">
        <v>728.30203356000004</v>
      </c>
      <c r="CL14" s="75">
        <v>425.37458686000002</v>
      </c>
      <c r="CM14" s="75">
        <v>289.55855048000001</v>
      </c>
      <c r="CN14" s="75">
        <v>577.91235566</v>
      </c>
      <c r="CO14" s="75">
        <v>2062.5315859000002</v>
      </c>
      <c r="CP14" s="75">
        <v>237.93925633000001</v>
      </c>
      <c r="CQ14" s="75">
        <v>4685.2578205</v>
      </c>
      <c r="CR14" s="75">
        <v>749.16423269999996</v>
      </c>
      <c r="CS14" s="75">
        <v>470.66001473</v>
      </c>
      <c r="CT14" s="75">
        <v>1148.3530244000001</v>
      </c>
      <c r="CU14" s="75">
        <v>565.10057812000002</v>
      </c>
      <c r="CV14" s="75">
        <v>337.49869042</v>
      </c>
      <c r="CW14" s="75">
        <v>937.86547947999998</v>
      </c>
      <c r="CX14" s="75">
        <v>1500.1565346</v>
      </c>
      <c r="CY14" s="75">
        <v>1076.6580153</v>
      </c>
      <c r="CZ14" s="75">
        <v>1952.9679412999999</v>
      </c>
      <c r="DA14" s="75">
        <v>1347.5809597</v>
      </c>
      <c r="DB14" s="75">
        <v>581.55741537999995</v>
      </c>
      <c r="DC14" s="75">
        <v>2612.8661394000001</v>
      </c>
      <c r="DD14" s="75">
        <v>563.10186633000001</v>
      </c>
      <c r="DE14" s="75">
        <v>111.14554728</v>
      </c>
      <c r="DF14" s="75">
        <v>1118.9745714000001</v>
      </c>
      <c r="DG14" s="75">
        <v>1692.1156722999999</v>
      </c>
      <c r="DH14" s="75">
        <v>850.04416030000004</v>
      </c>
      <c r="DI14" s="75">
        <v>2823.6111458999999</v>
      </c>
      <c r="DJ14" s="75">
        <v>1901.6123402000001</v>
      </c>
      <c r="DK14" s="75">
        <v>1055.196991</v>
      </c>
      <c r="DL14" s="75">
        <v>3151.0886377000002</v>
      </c>
      <c r="DM14" s="75">
        <v>1950.5120141</v>
      </c>
      <c r="DN14" s="75">
        <v>725.47736582000005</v>
      </c>
      <c r="DO14" s="75">
        <v>3613.8917081</v>
      </c>
      <c r="DP14" s="75">
        <v>2182.2985213000002</v>
      </c>
      <c r="DQ14" s="75">
        <v>1070.8316648</v>
      </c>
      <c r="DR14" s="75">
        <v>3503.8086340999998</v>
      </c>
      <c r="DS14" s="75">
        <v>996.57683574999999</v>
      </c>
      <c r="DT14" s="75">
        <v>628.20956282999998</v>
      </c>
      <c r="DU14" s="75">
        <v>1436.4887409</v>
      </c>
      <c r="DV14" s="75">
        <v>1080.0193899000001</v>
      </c>
      <c r="DW14" s="75">
        <v>445.12910105999998</v>
      </c>
      <c r="DX14" s="75">
        <v>1894.9509223</v>
      </c>
      <c r="DY14" s="75">
        <v>949.20457470999997</v>
      </c>
      <c r="DZ14" s="75">
        <v>230.81819763999999</v>
      </c>
      <c r="EA14" s="75">
        <v>2031.0171054</v>
      </c>
    </row>
    <row r="15" spans="1:131" s="75" customFormat="1" ht="12.75" customHeight="1" x14ac:dyDescent="0.3">
      <c r="A15" s="73"/>
      <c r="B15" s="73"/>
      <c r="C15" s="73" t="s">
        <v>161</v>
      </c>
      <c r="D15" s="73"/>
      <c r="E15" s="73"/>
      <c r="F15" s="73"/>
      <c r="G15" s="73"/>
      <c r="H15" s="74" t="str">
        <f>CONCATENATE(FIXED(AF15, 0), " (", FIXED(AG15, 0), " - ", FIXED(AH15,0),")")</f>
        <v>36,448 (32,332 - 41,331)</v>
      </c>
      <c r="J15" s="74" t="str">
        <f>CONCATENATE(FIXED(AI15, 0), " (", FIXED(AJ15, 0), " - ", FIXED(AK15,0),")")</f>
        <v>25,935 (18,835 - 36,513)</v>
      </c>
      <c r="K15" s="74" t="str">
        <f>CONCATENATE(FIXED(AL15, 0), " (", FIXED(AM15, 0), " - ", FIXED(AN15,0),")")</f>
        <v>23,566 (18,288 - 29,433)</v>
      </c>
      <c r="L15" s="74" t="str">
        <f>CONCATENATE(FIXED(AO15, 0), " (", FIXED(AP15, 0), " - ", FIXED(AQ15,0),")")</f>
        <v>46,201 (23,711 - 83,601)</v>
      </c>
      <c r="N15" s="74" t="str">
        <f>CONCATENATE(FIXED(AR15, 0), " (", FIXED(AS15, 0), " - ", FIXED(AT15,0),")")</f>
        <v>33,419 (23,223 - 48,962)</v>
      </c>
      <c r="O15" s="74" t="str">
        <f>CONCATENATE(FIXED(AU15, 0), " (", FIXED(AV15, 0), " - ", FIXED(AW15,0),")")</f>
        <v>29,866 (19,195 - 47,914)</v>
      </c>
      <c r="Q15" s="74" t="str">
        <f>CONCATENATE(FIXED(AX15, 0), " (", FIXED(AY15, 0), " - ", FIXED(AZ15,0),")")</f>
        <v>37,998 (29,575 - 48,356)</v>
      </c>
      <c r="R15" s="74" t="str">
        <f>CONCATENATE(FIXED(BA15, 0), " (", FIXED(BB15, 0), " - ", FIXED(BC15,0),")")</f>
        <v>43,670 (20,317 - 81,809)</v>
      </c>
      <c r="S15" s="74" t="str">
        <f>CONCATENATE(FIXED(BD15, 0), " (", FIXED(BE15, 0), " - ", FIXED(BF15,0),")")</f>
        <v>13,702 (6,500 - 20,966)</v>
      </c>
      <c r="U15" s="74" t="str">
        <f>CONCATENATE(FIXED(BG15, 0), " (", FIXED(BH15, 0), " - ", FIXED(BI15,0),")")</f>
        <v>48,056 (27,422 - 76,314)</v>
      </c>
      <c r="W15" s="74" t="str">
        <f>CONCATENATE(FIXED(BJ15, 0), " (", FIXED(BK15, 0), " - ", FIXED(BL15,0),")")</f>
        <v>37,249 (22,160 - 56,866)</v>
      </c>
      <c r="X15" s="74" t="str">
        <f>CONCATENATE(FIXED(BM15, 0), " (", FIXED(BN15, 0), " - ", FIXED(BO15,0),")")</f>
        <v>37,399 (20,084 - 56,105)</v>
      </c>
      <c r="Y15" s="74" t="str">
        <f>CONCATENATE(FIXED(BP15, 0), " (", FIXED(BQ15, 0), " - ", FIXED(BR15,0),")")</f>
        <v>47,264 (28,772 - 70,199)</v>
      </c>
      <c r="AA15" s="74" t="str">
        <f>CONCATENATE(FIXED(BS15, 0), " (", FIXED(BT15, 0), " - ", FIXED(BU15,0),")")</f>
        <v>44,269 (32,352 - 58,003)</v>
      </c>
      <c r="AB15" s="74" t="str">
        <f>CONCATENATE(FIXED(BV15, 0), " (", FIXED(BW15, 0), " - ", FIXED(BX15,0),")")</f>
        <v>33,326 (18,086 - 52,821)</v>
      </c>
      <c r="AC15" s="74" t="str">
        <f>CONCATENATE(FIXED(BY15, 0), " (", FIXED(BZ15, 0), " - ", FIXED(CA15,0),")")</f>
        <v>36,070 (15,931 - 68,350)</v>
      </c>
      <c r="AE15" s="61">
        <v>146</v>
      </c>
      <c r="AF15" s="76">
        <f t="shared" ref="AF15:AH18" si="8">+CF12</f>
        <v>36448.39948</v>
      </c>
      <c r="AG15" s="76">
        <f t="shared" si="8"/>
        <v>32332.371522000001</v>
      </c>
      <c r="AH15" s="76">
        <f t="shared" si="8"/>
        <v>41330.779527999999</v>
      </c>
      <c r="AI15" s="76">
        <f t="shared" ref="AI15:AJ18" si="9">+CI12</f>
        <v>25934.780171999999</v>
      </c>
      <c r="AJ15" s="76">
        <f t="shared" si="9"/>
        <v>18835.367313999999</v>
      </c>
      <c r="AK15" s="76">
        <f t="shared" ref="AK15:AT18" si="10">+CK12</f>
        <v>36513.434242000003</v>
      </c>
      <c r="AL15" s="76">
        <f t="shared" si="10"/>
        <v>23565.752111999998</v>
      </c>
      <c r="AM15" s="76">
        <f t="shared" si="10"/>
        <v>18287.621087</v>
      </c>
      <c r="AN15" s="76">
        <f t="shared" si="10"/>
        <v>29432.550813000002</v>
      </c>
      <c r="AO15" s="76">
        <f t="shared" si="10"/>
        <v>46200.707523999998</v>
      </c>
      <c r="AP15" s="76">
        <f t="shared" si="10"/>
        <v>23710.780509</v>
      </c>
      <c r="AQ15" s="76">
        <f t="shared" si="10"/>
        <v>83600.748317999998</v>
      </c>
      <c r="AR15" s="76">
        <f t="shared" si="10"/>
        <v>33418.967814000003</v>
      </c>
      <c r="AS15" s="76">
        <f t="shared" si="10"/>
        <v>23223.246064999999</v>
      </c>
      <c r="AT15" s="76">
        <f t="shared" si="10"/>
        <v>48962.324556</v>
      </c>
      <c r="AU15" s="76">
        <f t="shared" ref="AU15:BD18" si="11">+CU12</f>
        <v>29866.166723999999</v>
      </c>
      <c r="AV15" s="76">
        <f t="shared" si="11"/>
        <v>19195.023507999998</v>
      </c>
      <c r="AW15" s="76">
        <f t="shared" si="11"/>
        <v>47914.135233000001</v>
      </c>
      <c r="AX15" s="76">
        <f t="shared" si="11"/>
        <v>37998.184592999998</v>
      </c>
      <c r="AY15" s="76">
        <f t="shared" si="11"/>
        <v>29574.705907</v>
      </c>
      <c r="AZ15" s="76">
        <f t="shared" si="11"/>
        <v>48356.137179999998</v>
      </c>
      <c r="BA15" s="76">
        <f t="shared" si="11"/>
        <v>43670.045474999999</v>
      </c>
      <c r="BB15" s="76">
        <f t="shared" si="11"/>
        <v>20317.420243</v>
      </c>
      <c r="BC15" s="76">
        <f t="shared" si="11"/>
        <v>81808.774839000005</v>
      </c>
      <c r="BD15" s="75">
        <f t="shared" si="11"/>
        <v>13702.145414000001</v>
      </c>
      <c r="BE15" s="75">
        <f t="shared" ref="BE15:BN18" si="12">+DE12</f>
        <v>6499.7189930000004</v>
      </c>
      <c r="BF15" s="75">
        <f t="shared" si="12"/>
        <v>20965.895729</v>
      </c>
      <c r="BG15" s="75">
        <f t="shared" si="12"/>
        <v>48056.085093000002</v>
      </c>
      <c r="BH15" s="75">
        <f t="shared" si="12"/>
        <v>27422.017855999999</v>
      </c>
      <c r="BI15" s="75">
        <f t="shared" si="12"/>
        <v>76314.271406999993</v>
      </c>
      <c r="BJ15" s="75">
        <f t="shared" si="12"/>
        <v>37249.229958000004</v>
      </c>
      <c r="BK15" s="75">
        <f t="shared" si="12"/>
        <v>22160.401302999999</v>
      </c>
      <c r="BL15" s="75">
        <f t="shared" si="12"/>
        <v>56865.802367999997</v>
      </c>
      <c r="BM15" s="75">
        <f t="shared" si="12"/>
        <v>37398.947747999999</v>
      </c>
      <c r="BN15" s="75">
        <f t="shared" si="12"/>
        <v>20083.938505999999</v>
      </c>
      <c r="BO15" s="75">
        <f t="shared" ref="BO15:BX18" si="13">+DO12</f>
        <v>56105.215427000003</v>
      </c>
      <c r="BP15" s="75">
        <f t="shared" si="13"/>
        <v>47263.991657999999</v>
      </c>
      <c r="BQ15" s="75">
        <f t="shared" si="13"/>
        <v>28771.508760000001</v>
      </c>
      <c r="BR15" s="75">
        <f t="shared" si="13"/>
        <v>70199.053486000004</v>
      </c>
      <c r="BS15" s="75">
        <f t="shared" si="13"/>
        <v>44268.992072000001</v>
      </c>
      <c r="BT15" s="75">
        <f t="shared" si="13"/>
        <v>32352.208798</v>
      </c>
      <c r="BU15" s="75">
        <f t="shared" si="13"/>
        <v>58003.086432999997</v>
      </c>
      <c r="BV15" s="75">
        <f t="shared" si="13"/>
        <v>33326.312601999998</v>
      </c>
      <c r="BW15" s="75">
        <f t="shared" si="13"/>
        <v>18086.452777999999</v>
      </c>
      <c r="BX15" s="75">
        <f t="shared" si="13"/>
        <v>52820.72133</v>
      </c>
      <c r="BY15" s="75">
        <f t="shared" ref="BY15:CA18" si="14">+DY12</f>
        <v>36069.773839000001</v>
      </c>
      <c r="BZ15" s="75">
        <f t="shared" si="14"/>
        <v>15931.380755</v>
      </c>
      <c r="CA15" s="75">
        <f t="shared" si="14"/>
        <v>68350.030001000006</v>
      </c>
      <c r="CD15" s="75" t="s">
        <v>553</v>
      </c>
      <c r="CE15" s="75">
        <v>342</v>
      </c>
      <c r="CF15" s="75">
        <v>3.7407659512999998</v>
      </c>
      <c r="CG15" s="75">
        <v>3.7097409808999999</v>
      </c>
      <c r="CH15" s="75">
        <v>3.7684949665</v>
      </c>
      <c r="CI15" s="75">
        <v>3.6832034018000002</v>
      </c>
      <c r="CJ15" s="75">
        <v>3.6091424522</v>
      </c>
      <c r="CK15" s="75">
        <v>3.7602763996999999</v>
      </c>
      <c r="CL15" s="75">
        <v>3.1556593757</v>
      </c>
      <c r="CM15" s="75">
        <v>3.1053302186999998</v>
      </c>
      <c r="CN15" s="75">
        <v>3.2118284137000002</v>
      </c>
      <c r="CO15" s="75">
        <v>4.0982142857000001</v>
      </c>
      <c r="CP15" s="75">
        <v>3.6339285713999998</v>
      </c>
      <c r="CQ15" s="75">
        <v>4.6071428571000004</v>
      </c>
      <c r="CR15" s="75">
        <v>3.03624136</v>
      </c>
      <c r="CS15" s="75">
        <v>2.9832804034999998</v>
      </c>
      <c r="CT15" s="75">
        <v>3.0942462170999998</v>
      </c>
      <c r="CU15" s="75">
        <v>2.9508856683000002</v>
      </c>
      <c r="CV15" s="75">
        <v>2.8960346216000001</v>
      </c>
      <c r="CW15" s="75">
        <v>3.0072463768</v>
      </c>
      <c r="CX15" s="75">
        <v>4.1558649019000002</v>
      </c>
      <c r="CY15" s="75">
        <v>4.0795298950000003</v>
      </c>
      <c r="CZ15" s="75">
        <v>4.2368781377999998</v>
      </c>
      <c r="DA15" s="75">
        <v>4.9845708775000004</v>
      </c>
      <c r="DB15" s="75">
        <v>4.7883317261</v>
      </c>
      <c r="DC15" s="75">
        <v>5.1513982642</v>
      </c>
      <c r="DD15" s="75">
        <v>4.0547945204999998</v>
      </c>
      <c r="DE15" s="75">
        <v>3.5376712329000002</v>
      </c>
      <c r="DF15" s="75">
        <v>4.5410958904000003</v>
      </c>
      <c r="DG15" s="75">
        <v>4.4835680751</v>
      </c>
      <c r="DH15" s="75">
        <v>4.3248239437000002</v>
      </c>
      <c r="DI15" s="75">
        <v>4.6511150235000001</v>
      </c>
      <c r="DJ15" s="75">
        <v>3.7967967967999998</v>
      </c>
      <c r="DK15" s="75">
        <v>3.6046046046</v>
      </c>
      <c r="DL15" s="75">
        <v>4.0115115115000002</v>
      </c>
      <c r="DM15" s="75">
        <v>3.2154195011</v>
      </c>
      <c r="DN15" s="75">
        <v>2.9671201813999999</v>
      </c>
      <c r="DO15" s="75">
        <v>3.4761904762000002</v>
      </c>
      <c r="DP15" s="75">
        <v>3.4301336573999999</v>
      </c>
      <c r="DQ15" s="75">
        <v>3.2411907654999998</v>
      </c>
      <c r="DR15" s="75">
        <v>3.6154313487</v>
      </c>
      <c r="DS15" s="75">
        <v>3.9000789888999998</v>
      </c>
      <c r="DT15" s="75">
        <v>3.8054897313999998</v>
      </c>
      <c r="DU15" s="75">
        <v>3.9976303317999999</v>
      </c>
      <c r="DV15" s="75">
        <v>4.8765432099000003</v>
      </c>
      <c r="DW15" s="75">
        <v>4.6180555555999998</v>
      </c>
      <c r="DX15" s="75">
        <v>5.1412037036999996</v>
      </c>
      <c r="DY15" s="75">
        <v>3.6432748537999999</v>
      </c>
      <c r="DZ15" s="75">
        <v>3.3991228069999999</v>
      </c>
      <c r="EA15" s="75">
        <v>3.9020467835999999</v>
      </c>
    </row>
    <row r="16" spans="1:131" s="75" customFormat="1" ht="12.75" customHeight="1" x14ac:dyDescent="0.3">
      <c r="A16" s="73" t="s">
        <v>162</v>
      </c>
      <c r="B16" s="73"/>
      <c r="C16" s="73"/>
      <c r="D16" s="73"/>
      <c r="E16" s="73"/>
      <c r="F16" s="73"/>
      <c r="G16" s="73"/>
      <c r="H16" s="74" t="str">
        <f>CONCATENATE(FIXED(AF16, 2), " (", FIXED(AG16, 2), " - ", FIXED(AH16,2),")")</f>
        <v>0.13 (0.12 - 0.14)</v>
      </c>
      <c r="J16" s="74" t="str">
        <f>CONCATENATE(FIXED(AI16, 2), " (", FIXED(AJ16, 2), " - ", FIXED(AK16,2),")")</f>
        <v>0.08 (0.05 - 0.10)</v>
      </c>
      <c r="K16" s="74" t="str">
        <f>CONCATENATE(FIXED(AL16, 2), " (", FIXED(AM16, 2), " - ", FIXED(AN16,2),")")</f>
        <v>0.07 (0.05 - 0.09)</v>
      </c>
      <c r="L16" s="74" t="str">
        <f>CONCATENATE(FIXED(AO16, 2), " (", FIXED(AP16, 2), " - ", FIXED(AQ16,2),")")</f>
        <v>0.19 (0.02 - 0.42)</v>
      </c>
      <c r="N16" s="74" t="str">
        <f>CONCATENATE(FIXED(AR16, 2), " (", FIXED(AS16, 2), " - ", FIXED(AT16,2),")")</f>
        <v>0.10 (0.07 - 0.12)</v>
      </c>
      <c r="O16" s="74" t="str">
        <f>CONCATENATE(FIXED(AU16, 2), " (", FIXED(AV16, 2), " - ", FIXED(AW16,2),")")</f>
        <v>0.08 (0.05 - 0.10)</v>
      </c>
      <c r="Q16" s="74" t="str">
        <f>CONCATENATE(FIXED(AX16, 2), " (", FIXED(AY16, 2), " - ", FIXED(AZ16,2),")")</f>
        <v>0.20 (0.16 - 0.25)</v>
      </c>
      <c r="R16" s="74" t="str">
        <f>CONCATENATE(FIXED(BA16, 2), " (", FIXED(BB16, 2), " - ", FIXED(BC16,2),")")</f>
        <v>0.15 (0.08 - 0.25)</v>
      </c>
      <c r="S16" s="74" t="str">
        <f>CONCATENATE(FIXED(BD16, 2), " (", FIXED(BE16, 2), " - ", FIXED(BF16,2),")")</f>
        <v>0.15 (0.03 - 0.33)</v>
      </c>
      <c r="U16" s="74" t="str">
        <f>CONCATENATE(FIXED(BG16, 2), " (", FIXED(BH16, 2), " - ", FIXED(BI16,2),")")</f>
        <v>0.19 (0.12 - 0.26)</v>
      </c>
      <c r="W16" s="74" t="str">
        <f>CONCATENATE(FIXED(BJ16, 2), " (", FIXED(BK16, 2), " - ", FIXED(BL16,2),")")</f>
        <v>0.19 (0.13 - 0.25)</v>
      </c>
      <c r="X16" s="74" t="str">
        <f>CONCATENATE(FIXED(BM16, 2), " (", FIXED(BN16, 2), " - ", FIXED(BO16,2),")")</f>
        <v>0.26 (0.11 - 0.45)</v>
      </c>
      <c r="Y16" s="74" t="str">
        <f>CONCATENATE(FIXED(BP16, 2), " (", FIXED(BQ16, 2), " - ", FIXED(BR16,2),")")</f>
        <v>0.19 (0.11 - 0.28)</v>
      </c>
      <c r="AA16" s="74" t="str">
        <f>CONCATENATE(FIXED(BS16, 2), " (", FIXED(BT16, 2), " - ", FIXED(BU16,2),")")</f>
        <v>0.13 (0.08 - 0.18)</v>
      </c>
      <c r="AB16" s="74" t="str">
        <f>CONCATENATE(FIXED(BV16, 2), " (", FIXED(BW16, 2), " - ", FIXED(BX16,2),")")</f>
        <v>0.16 (0.07 - 0.27)</v>
      </c>
      <c r="AC16" s="74" t="str">
        <f>CONCATENATE(FIXED(BY16, 2), " (", FIXED(BZ16, 2), " - ", FIXED(CA16,2),")")</f>
        <v>0.10 (0.04 - 0.18)</v>
      </c>
      <c r="AE16" s="61">
        <v>1704</v>
      </c>
      <c r="AF16" s="76">
        <f t="shared" si="8"/>
        <v>0.13054848999999999</v>
      </c>
      <c r="AG16" s="76">
        <f t="shared" si="8"/>
        <v>0.118511088</v>
      </c>
      <c r="AH16" s="76">
        <f t="shared" si="8"/>
        <v>0.1427829327</v>
      </c>
      <c r="AI16" s="76">
        <f t="shared" si="9"/>
        <v>7.6187101300000004E-2</v>
      </c>
      <c r="AJ16" s="76">
        <f t="shared" si="9"/>
        <v>5.1736357199999999E-2</v>
      </c>
      <c r="AK16" s="76">
        <f t="shared" si="10"/>
        <v>0.10382707300000001</v>
      </c>
      <c r="AL16" s="76">
        <f t="shared" si="10"/>
        <v>6.7742620500000003E-2</v>
      </c>
      <c r="AM16" s="76">
        <f t="shared" si="10"/>
        <v>4.9267360400000001E-2</v>
      </c>
      <c r="AN16" s="76">
        <f t="shared" si="10"/>
        <v>8.6748778900000004E-2</v>
      </c>
      <c r="AO16" s="76">
        <f t="shared" si="10"/>
        <v>0.1875</v>
      </c>
      <c r="AP16" s="76">
        <f t="shared" si="10"/>
        <v>1.7857142900000001E-2</v>
      </c>
      <c r="AQ16" s="76">
        <f t="shared" si="10"/>
        <v>0.41964285709999999</v>
      </c>
      <c r="AR16" s="76">
        <f t="shared" si="10"/>
        <v>9.5647300599999999E-2</v>
      </c>
      <c r="AS16" s="76">
        <f t="shared" si="10"/>
        <v>7.2669531100000004E-2</v>
      </c>
      <c r="AT16" s="76">
        <f t="shared" si="10"/>
        <v>0.1223612927</v>
      </c>
      <c r="AU16" s="76">
        <f t="shared" si="11"/>
        <v>7.5080515299999998E-2</v>
      </c>
      <c r="AV16" s="76">
        <f t="shared" si="11"/>
        <v>5.4146537799999998E-2</v>
      </c>
      <c r="AW16" s="76">
        <f t="shared" si="11"/>
        <v>0.1007447665</v>
      </c>
      <c r="AX16" s="76">
        <f t="shared" si="11"/>
        <v>0.20356001830000001</v>
      </c>
      <c r="AY16" s="76">
        <f t="shared" si="11"/>
        <v>0.16419443180000001</v>
      </c>
      <c r="AZ16" s="76">
        <f t="shared" si="11"/>
        <v>0.24612049289999999</v>
      </c>
      <c r="BA16" s="76">
        <f t="shared" si="11"/>
        <v>0.15429122470000001</v>
      </c>
      <c r="BB16" s="76">
        <f t="shared" si="11"/>
        <v>7.90742527E-2</v>
      </c>
      <c r="BC16" s="76">
        <f t="shared" si="11"/>
        <v>0.24927675990000001</v>
      </c>
      <c r="BD16" s="75">
        <f t="shared" si="11"/>
        <v>0.15068493150000001</v>
      </c>
      <c r="BE16" s="75">
        <f t="shared" si="12"/>
        <v>3.4246575299999998E-2</v>
      </c>
      <c r="BF16" s="75">
        <f t="shared" si="12"/>
        <v>0.32534246579999998</v>
      </c>
      <c r="BG16" s="75">
        <f t="shared" si="12"/>
        <v>0.1854460094</v>
      </c>
      <c r="BH16" s="75">
        <f t="shared" si="12"/>
        <v>0.1241197183</v>
      </c>
      <c r="BI16" s="75">
        <f t="shared" si="12"/>
        <v>0.2561619718</v>
      </c>
      <c r="BJ16" s="75">
        <f t="shared" si="12"/>
        <v>0.1901901902</v>
      </c>
      <c r="BK16" s="75">
        <f t="shared" si="12"/>
        <v>0.1346346346</v>
      </c>
      <c r="BL16" s="75">
        <f t="shared" si="12"/>
        <v>0.24874874869999999</v>
      </c>
      <c r="BM16" s="75">
        <f t="shared" si="12"/>
        <v>0.2585034014</v>
      </c>
      <c r="BN16" s="75">
        <f t="shared" si="12"/>
        <v>0.11451247169999999</v>
      </c>
      <c r="BO16" s="75">
        <f t="shared" si="13"/>
        <v>0.45464852610000001</v>
      </c>
      <c r="BP16" s="75">
        <f t="shared" si="13"/>
        <v>0.18712029159999999</v>
      </c>
      <c r="BQ16" s="75">
        <f t="shared" si="13"/>
        <v>0.10692588090000001</v>
      </c>
      <c r="BR16" s="75">
        <f t="shared" si="13"/>
        <v>0.28432563789999998</v>
      </c>
      <c r="BS16" s="75">
        <f t="shared" si="13"/>
        <v>0.12638230650000001</v>
      </c>
      <c r="BT16" s="75">
        <f t="shared" si="13"/>
        <v>8.1951026900000001E-2</v>
      </c>
      <c r="BU16" s="75">
        <f t="shared" si="13"/>
        <v>0.18285939970000001</v>
      </c>
      <c r="BV16" s="75">
        <f t="shared" si="13"/>
        <v>0.1574074074</v>
      </c>
      <c r="BW16" s="75">
        <f t="shared" si="13"/>
        <v>6.8672839499999999E-2</v>
      </c>
      <c r="BX16" s="75">
        <f t="shared" si="13"/>
        <v>0.26543209880000002</v>
      </c>
      <c r="BY16" s="75">
        <f t="shared" si="14"/>
        <v>0.1023391813</v>
      </c>
      <c r="BZ16" s="75">
        <f t="shared" si="14"/>
        <v>3.9473684199999998E-2</v>
      </c>
      <c r="CA16" s="75">
        <f t="shared" si="14"/>
        <v>0.1798245614</v>
      </c>
      <c r="CD16" s="75" t="s">
        <v>554</v>
      </c>
      <c r="CE16" s="75">
        <v>1246</v>
      </c>
      <c r="CF16" s="75">
        <v>0.44597204429999998</v>
      </c>
      <c r="CG16" s="75">
        <v>0.44313249329999999</v>
      </c>
      <c r="CH16" s="75">
        <v>0.44917968530000002</v>
      </c>
      <c r="CI16" s="75">
        <v>0.46327629300000001</v>
      </c>
      <c r="CJ16" s="75">
        <v>0.45337435110000002</v>
      </c>
      <c r="CK16" s="75">
        <v>0.47322630259999998</v>
      </c>
      <c r="CL16" s="75">
        <v>0.49916000269999999</v>
      </c>
      <c r="CM16" s="75">
        <v>0.49116322829999998</v>
      </c>
      <c r="CN16" s="75">
        <v>0.50735837650000004</v>
      </c>
      <c r="CO16" s="75">
        <v>0.35217391300000001</v>
      </c>
      <c r="CP16" s="75">
        <v>0.31086956519999998</v>
      </c>
      <c r="CQ16" s="75">
        <v>0.39565217390000001</v>
      </c>
      <c r="CR16" s="75">
        <v>0.48115408230000001</v>
      </c>
      <c r="CS16" s="75">
        <v>0.47360343770000002</v>
      </c>
      <c r="CT16" s="75">
        <v>0.48848987109999997</v>
      </c>
      <c r="CU16" s="75">
        <v>0.46704832000000002</v>
      </c>
      <c r="CV16" s="75">
        <v>0.45921079529999997</v>
      </c>
      <c r="CW16" s="75">
        <v>0.4752266067</v>
      </c>
      <c r="CX16" s="75">
        <v>0.46712726869999999</v>
      </c>
      <c r="CY16" s="75">
        <v>0.45961506829999998</v>
      </c>
      <c r="CZ16" s="75">
        <v>0.4742830509</v>
      </c>
      <c r="DA16" s="75">
        <v>0.50386100389999999</v>
      </c>
      <c r="DB16" s="75">
        <v>0.49140926639999999</v>
      </c>
      <c r="DC16" s="75">
        <v>0.5175675676</v>
      </c>
      <c r="DD16" s="75">
        <v>0.42760942759999998</v>
      </c>
      <c r="DE16" s="75">
        <v>0.38888888890000001</v>
      </c>
      <c r="DF16" s="75">
        <v>0.46632996630000001</v>
      </c>
      <c r="DG16" s="75">
        <v>0.40499215890000001</v>
      </c>
      <c r="DH16" s="75">
        <v>0.39421066389999998</v>
      </c>
      <c r="DI16" s="75">
        <v>0.4164270779</v>
      </c>
      <c r="DJ16" s="75">
        <v>0.41905011809999998</v>
      </c>
      <c r="DK16" s="75">
        <v>0.40356861719999998</v>
      </c>
      <c r="DL16" s="75">
        <v>0.43453161899999998</v>
      </c>
      <c r="DM16" s="75">
        <v>0.32888264230000003</v>
      </c>
      <c r="DN16" s="75">
        <v>0.30288123680000001</v>
      </c>
      <c r="DO16" s="75">
        <v>0.35418130710000001</v>
      </c>
      <c r="DP16" s="75">
        <v>0.37583892619999998</v>
      </c>
      <c r="DQ16" s="75">
        <v>0.35694101020000002</v>
      </c>
      <c r="DR16" s="75">
        <v>0.39456022610000002</v>
      </c>
      <c r="DS16" s="75">
        <v>0.37974299299999997</v>
      </c>
      <c r="DT16" s="75">
        <v>0.36997875140000003</v>
      </c>
      <c r="DU16" s="75">
        <v>0.38935545890000001</v>
      </c>
      <c r="DV16" s="75">
        <v>0.38836179630000001</v>
      </c>
      <c r="DW16" s="75">
        <v>0.37191650850000002</v>
      </c>
      <c r="DX16" s="75">
        <v>0.4043327008</v>
      </c>
      <c r="DY16" s="75">
        <v>0.31701444620000002</v>
      </c>
      <c r="DZ16" s="75">
        <v>0.29052969499999998</v>
      </c>
      <c r="EA16" s="75">
        <v>0.34269662919999999</v>
      </c>
    </row>
    <row r="17" spans="1:131" s="75" customFormat="1" ht="12.75" customHeight="1" x14ac:dyDescent="0.3">
      <c r="A17" s="77" t="s">
        <v>163</v>
      </c>
      <c r="B17" s="77"/>
      <c r="C17" s="77"/>
      <c r="D17" s="77"/>
      <c r="E17" s="77"/>
      <c r="F17" s="77"/>
      <c r="G17" s="77"/>
      <c r="H17" s="78" t="str">
        <f>CONCATENATE(FIXED(AF17, 0), " (", FIXED(AG17, 0), " - ", FIXED(AH17,0),")")</f>
        <v>1,024 (881 - 1,167)</v>
      </c>
      <c r="I17" s="97"/>
      <c r="J17" s="78" t="str">
        <f>CONCATENATE(FIXED(AI17, 0), " (", FIXED(AJ17, 0), " - ", FIXED(AK17,0),")")</f>
        <v>478 (288 - 728)</v>
      </c>
      <c r="K17" s="78" t="str">
        <f>CONCATENATE(FIXED(AL17, 0), " (", FIXED(AM17, 0), " - ", FIXED(AN17,0),")")</f>
        <v>425 (290 - 578)</v>
      </c>
      <c r="L17" s="78" t="str">
        <f>CONCATENATE(FIXED(AO17, 0), " (", FIXED(AP17, 0), " - ", FIXED(AQ17,0),")")</f>
        <v>2,063 (238 - 4,685)</v>
      </c>
      <c r="M17" s="97"/>
      <c r="N17" s="78" t="str">
        <f>CONCATENATE(FIXED(AR17, 0), " (", FIXED(AS17, 0), " - ", FIXED(AT17,0),")")</f>
        <v>749 (471 - 1,148)</v>
      </c>
      <c r="O17" s="78" t="str">
        <f>CONCATENATE(FIXED(AU17, 0), " (", FIXED(AV17, 0), " - ", FIXED(AW17,0),")")</f>
        <v>565 (337 - 938)</v>
      </c>
      <c r="P17" s="97"/>
      <c r="Q17" s="78" t="str">
        <f>CONCATENATE(FIXED(AX17, 0), " (", FIXED(AY17, 0), " - ", FIXED(AZ17,0),")")</f>
        <v>1,500 (1,077 - 1,953)</v>
      </c>
      <c r="R17" s="78" t="str">
        <f>CONCATENATE(FIXED(BA17, 0), " (", FIXED(BB17, 0), " - ", FIXED(BC17,0),")")</f>
        <v>1,348 (582 - 2,613)</v>
      </c>
      <c r="S17" s="78" t="str">
        <f>CONCATENATE(FIXED(BD17, 0), " (", FIXED(BE17, 0), " - ", FIXED(BF17,0),")")</f>
        <v>563 (111 - 1,119)</v>
      </c>
      <c r="T17" s="97"/>
      <c r="U17" s="78" t="str">
        <f>CONCATENATE(FIXED(BG17, 0), " (", FIXED(BH17, 0), " - ", FIXED(BI17,0),")")</f>
        <v>1,692 (850 - 2,824)</v>
      </c>
      <c r="V17" s="97"/>
      <c r="W17" s="78" t="str">
        <f>CONCATENATE(FIXED(BJ17, 0), " (", FIXED(BK17, 0), " - ", FIXED(BL17,0),")")</f>
        <v>1,902 (1,055 - 3,151)</v>
      </c>
      <c r="X17" s="78" t="str">
        <f>CONCATENATE(FIXED(BM17, 0), " (", FIXED(BN17, 0), " - ", FIXED(BO17,0),")")</f>
        <v>1,951 (725 - 3,614)</v>
      </c>
      <c r="Y17" s="78" t="str">
        <f>CONCATENATE(FIXED(BP17, 0), " (", FIXED(BQ17, 0), " - ", FIXED(BR17,0),")")</f>
        <v>2,182 (1,071 - 3,504)</v>
      </c>
      <c r="Z17" s="97"/>
      <c r="AA17" s="78" t="str">
        <f>CONCATENATE(FIXED(BS17, 0), " (", FIXED(BT17, 0), " - ", FIXED(BU17,0),")")</f>
        <v>997 (628 - 1,436)</v>
      </c>
      <c r="AB17" s="78" t="str">
        <f>CONCATENATE(FIXED(BV17, 0), " (", FIXED(BW17, 0), " - ", FIXED(BX17,0),")")</f>
        <v>1,080 (445 - 1,895)</v>
      </c>
      <c r="AC17" s="78" t="str">
        <f>CONCATENATE(FIXED(BY17, 0), " (", FIXED(BZ17, 0), " - ", FIXED(CA17,0),")")</f>
        <v>949 (231 - 2,031)</v>
      </c>
      <c r="AE17" s="61">
        <v>999</v>
      </c>
      <c r="AF17" s="76">
        <f t="shared" si="8"/>
        <v>1023.7360797</v>
      </c>
      <c r="AG17" s="76">
        <f t="shared" si="8"/>
        <v>881.25448302999996</v>
      </c>
      <c r="AH17" s="76">
        <f t="shared" si="8"/>
        <v>1166.6814073999999</v>
      </c>
      <c r="AI17" s="76">
        <f t="shared" si="9"/>
        <v>477.89105916</v>
      </c>
      <c r="AJ17" s="76">
        <f t="shared" si="9"/>
        <v>287.80116327000002</v>
      </c>
      <c r="AK17" s="76">
        <f t="shared" si="10"/>
        <v>728.30203356000004</v>
      </c>
      <c r="AL17" s="76">
        <f t="shared" si="10"/>
        <v>425.37458686000002</v>
      </c>
      <c r="AM17" s="76">
        <f t="shared" si="10"/>
        <v>289.55855048000001</v>
      </c>
      <c r="AN17" s="76">
        <f t="shared" si="10"/>
        <v>577.91235566</v>
      </c>
      <c r="AO17" s="76">
        <f t="shared" si="10"/>
        <v>2062.5315859000002</v>
      </c>
      <c r="AP17" s="76">
        <f t="shared" si="10"/>
        <v>237.93925633000001</v>
      </c>
      <c r="AQ17" s="76">
        <f t="shared" si="10"/>
        <v>4685.2578205</v>
      </c>
      <c r="AR17" s="76">
        <f t="shared" si="10"/>
        <v>749.16423269999996</v>
      </c>
      <c r="AS17" s="76">
        <f t="shared" si="10"/>
        <v>470.66001473</v>
      </c>
      <c r="AT17" s="76">
        <f t="shared" si="10"/>
        <v>1148.3530244000001</v>
      </c>
      <c r="AU17" s="76">
        <f t="shared" si="11"/>
        <v>565.10057812000002</v>
      </c>
      <c r="AV17" s="76">
        <f t="shared" si="11"/>
        <v>337.49869042</v>
      </c>
      <c r="AW17" s="76">
        <f t="shared" si="11"/>
        <v>937.86547947999998</v>
      </c>
      <c r="AX17" s="76">
        <f t="shared" si="11"/>
        <v>1500.1565346</v>
      </c>
      <c r="AY17" s="76">
        <f t="shared" si="11"/>
        <v>1076.6580153</v>
      </c>
      <c r="AZ17" s="76">
        <f t="shared" si="11"/>
        <v>1952.9679412999999</v>
      </c>
      <c r="BA17" s="76">
        <f t="shared" si="11"/>
        <v>1347.5809597</v>
      </c>
      <c r="BB17" s="76">
        <f t="shared" si="11"/>
        <v>581.55741537999995</v>
      </c>
      <c r="BC17" s="76">
        <f t="shared" si="11"/>
        <v>2612.8661394000001</v>
      </c>
      <c r="BD17" s="75">
        <f t="shared" si="11"/>
        <v>563.10186633000001</v>
      </c>
      <c r="BE17" s="75">
        <f t="shared" si="12"/>
        <v>111.14554728</v>
      </c>
      <c r="BF17" s="75">
        <f t="shared" si="12"/>
        <v>1118.9745714000001</v>
      </c>
      <c r="BG17" s="75">
        <f t="shared" si="12"/>
        <v>1692.1156722999999</v>
      </c>
      <c r="BH17" s="75">
        <f t="shared" si="12"/>
        <v>850.04416030000004</v>
      </c>
      <c r="BI17" s="75">
        <f t="shared" si="12"/>
        <v>2823.6111458999999</v>
      </c>
      <c r="BJ17" s="75">
        <f t="shared" si="12"/>
        <v>1901.6123402000001</v>
      </c>
      <c r="BK17" s="75">
        <f t="shared" si="12"/>
        <v>1055.196991</v>
      </c>
      <c r="BL17" s="75">
        <f t="shared" si="12"/>
        <v>3151.0886377000002</v>
      </c>
      <c r="BM17" s="75">
        <f t="shared" si="12"/>
        <v>1950.5120141</v>
      </c>
      <c r="BN17" s="75">
        <f t="shared" si="12"/>
        <v>725.47736582000005</v>
      </c>
      <c r="BO17" s="75">
        <f t="shared" si="13"/>
        <v>3613.8917081</v>
      </c>
      <c r="BP17" s="75">
        <f t="shared" si="13"/>
        <v>2182.2985213000002</v>
      </c>
      <c r="BQ17" s="75">
        <f t="shared" si="13"/>
        <v>1070.8316648</v>
      </c>
      <c r="BR17" s="75">
        <f t="shared" si="13"/>
        <v>3503.8086340999998</v>
      </c>
      <c r="BS17" s="75">
        <f t="shared" si="13"/>
        <v>996.57683574999999</v>
      </c>
      <c r="BT17" s="75">
        <f t="shared" si="13"/>
        <v>628.20956282999998</v>
      </c>
      <c r="BU17" s="75">
        <f t="shared" si="13"/>
        <v>1436.4887409</v>
      </c>
      <c r="BV17" s="75">
        <f t="shared" si="13"/>
        <v>1080.0193899000001</v>
      </c>
      <c r="BW17" s="75">
        <f t="shared" si="13"/>
        <v>445.12910105999998</v>
      </c>
      <c r="BX17" s="75">
        <f t="shared" si="13"/>
        <v>1894.9509223</v>
      </c>
      <c r="BY17" s="75">
        <f t="shared" si="14"/>
        <v>949.20457470999997</v>
      </c>
      <c r="BZ17" s="75">
        <f t="shared" si="14"/>
        <v>230.81819763999999</v>
      </c>
      <c r="CA17" s="75">
        <f t="shared" si="14"/>
        <v>2031.0171054</v>
      </c>
      <c r="CD17" s="75" t="s">
        <v>555</v>
      </c>
      <c r="CE17" s="75">
        <v>1246</v>
      </c>
      <c r="CF17" s="75">
        <v>2.1989789100000001E-2</v>
      </c>
      <c r="CG17" s="75">
        <v>2.1105417099999999E-2</v>
      </c>
      <c r="CH17" s="75">
        <v>2.28072356E-2</v>
      </c>
      <c r="CI17" s="75">
        <v>2.3264756800000001E-2</v>
      </c>
      <c r="CJ17" s="75">
        <v>2.0284560699999999E-2</v>
      </c>
      <c r="CK17" s="75">
        <v>2.6148817500000001E-2</v>
      </c>
      <c r="CL17" s="75">
        <v>2.4595121300000002E-2</v>
      </c>
      <c r="CM17" s="75">
        <v>2.21423291E-2</v>
      </c>
      <c r="CN17" s="75">
        <v>2.7182313E-2</v>
      </c>
      <c r="CO17" s="75">
        <v>2.3913043500000002E-2</v>
      </c>
      <c r="CP17" s="75">
        <v>1.08695652E-2</v>
      </c>
      <c r="CQ17" s="75">
        <v>3.9130434800000002E-2</v>
      </c>
      <c r="CR17" s="75">
        <v>2.09944751E-2</v>
      </c>
      <c r="CS17" s="75">
        <v>1.8723143000000001E-2</v>
      </c>
      <c r="CT17" s="75">
        <v>2.3296500899999999E-2</v>
      </c>
      <c r="CU17" s="75">
        <v>2.04457166E-2</v>
      </c>
      <c r="CV17" s="75">
        <v>1.8094459199999999E-2</v>
      </c>
      <c r="CW17" s="75">
        <v>2.2626593100000002E-2</v>
      </c>
      <c r="CX17" s="75">
        <v>2.49492789E-2</v>
      </c>
      <c r="CY17" s="75">
        <v>2.2536601400000002E-2</v>
      </c>
      <c r="CZ17" s="75">
        <v>2.7197455700000001E-2</v>
      </c>
      <c r="DA17" s="75">
        <v>1.5250965300000001E-2</v>
      </c>
      <c r="DB17" s="75">
        <v>1.1776061799999999E-2</v>
      </c>
      <c r="DC17" s="75">
        <v>1.8436293400000001E-2</v>
      </c>
      <c r="DD17" s="75">
        <v>3.3670033699999997E-2</v>
      </c>
      <c r="DE17" s="75">
        <v>2.02020202E-2</v>
      </c>
      <c r="DF17" s="75">
        <v>4.7979797999999997E-2</v>
      </c>
      <c r="DG17" s="75">
        <v>1.7119707299999998E-2</v>
      </c>
      <c r="DH17" s="75">
        <v>1.42446419E-2</v>
      </c>
      <c r="DI17" s="75">
        <v>1.9994772599999999E-2</v>
      </c>
      <c r="DJ17" s="75">
        <v>2.2566255600000001E-2</v>
      </c>
      <c r="DK17" s="75">
        <v>1.7843085799999998E-2</v>
      </c>
      <c r="DL17" s="75">
        <v>2.7683022799999998E-2</v>
      </c>
      <c r="DM17" s="75">
        <v>1.9676739299999999E-2</v>
      </c>
      <c r="DN17" s="75">
        <v>1.2649332399999999E-2</v>
      </c>
      <c r="DO17" s="75">
        <v>2.74068869E-2</v>
      </c>
      <c r="DP17" s="75">
        <v>2.5079477199999999E-2</v>
      </c>
      <c r="DQ17" s="75">
        <v>1.9427764E-2</v>
      </c>
      <c r="DR17" s="75">
        <v>3.10844225E-2</v>
      </c>
      <c r="DS17" s="75">
        <v>1.9730851000000001E-2</v>
      </c>
      <c r="DT17" s="75">
        <v>1.6897703100000001E-2</v>
      </c>
      <c r="DU17" s="75">
        <v>2.2361631100000001E-2</v>
      </c>
      <c r="DV17" s="75">
        <v>1.8342820999999999E-2</v>
      </c>
      <c r="DW17" s="75">
        <v>1.39152435E-2</v>
      </c>
      <c r="DX17" s="75">
        <v>2.3402909600000001E-2</v>
      </c>
      <c r="DY17" s="75">
        <v>1.7656500799999999E-2</v>
      </c>
      <c r="DZ17" s="75">
        <v>1.04333868E-2</v>
      </c>
      <c r="EA17" s="75">
        <v>2.5682183000000001E-2</v>
      </c>
    </row>
    <row r="18" spans="1:131" s="75" customFormat="1" ht="12.75" customHeight="1" x14ac:dyDescent="0.3">
      <c r="A18" s="73" t="s">
        <v>164</v>
      </c>
      <c r="B18" s="73"/>
      <c r="C18" s="73"/>
      <c r="D18" s="73"/>
      <c r="E18" s="73"/>
      <c r="F18" s="73"/>
      <c r="G18" s="73"/>
      <c r="H18" s="74" t="str">
        <f>CONCATENATE(FIXED(AF18, 1), " (", FIXED(AG18, 1), " - ", FIXED(AH18,1),")")</f>
        <v>3.7 (3.7 - 3.8)</v>
      </c>
      <c r="J18" s="74" t="str">
        <f>CONCATENATE(FIXED(AI18, 1), " (", FIXED(AJ18, 1), " - ", FIXED(AK18,1),")")</f>
        <v>3.7 (3.6 - 3.8)</v>
      </c>
      <c r="K18" s="74" t="str">
        <f>CONCATENATE(FIXED(AL18, 1), " (", FIXED(AM18, 1), " - ", FIXED(AN18,1),")")</f>
        <v>3.2 (3.1 - 3.2)</v>
      </c>
      <c r="L18" s="74" t="str">
        <f>CONCATENATE(FIXED(AO18, 1), " (", FIXED(AP18, 1), " - ", FIXED(AQ18,1),")")</f>
        <v>4.1 (3.6 - 4.6)</v>
      </c>
      <c r="N18" s="74" t="str">
        <f>CONCATENATE(FIXED(AR18, 1), " (", FIXED(AS18, 1), " - ", FIXED(AT18,1),")")</f>
        <v>3.0 (3.0 - 3.1)</v>
      </c>
      <c r="O18" s="74" t="str">
        <f>CONCATENATE(FIXED(AU18, 1), " (", FIXED(AV18, 1), " - ", FIXED(AW18,1),")")</f>
        <v>3.0 (2.9 - 3.0)</v>
      </c>
      <c r="Q18" s="74" t="str">
        <f>CONCATENATE(FIXED(AX18, 1), " (", FIXED(AY18, 1), " - ", FIXED(AZ18,1),")")</f>
        <v>4.2 (4.1 - 4.2)</v>
      </c>
      <c r="R18" s="74" t="str">
        <f>CONCATENATE(FIXED(BA18, 1), " (", FIXED(BB18, 1), " - ", FIXED(BC18,1),")")</f>
        <v>5.0 (4.8 - 5.2)</v>
      </c>
      <c r="S18" s="74" t="str">
        <f>CONCATENATE(FIXED(BD18, 1), " (", FIXED(BE18, 1), " - ", FIXED(BF18,1),")")</f>
        <v>4.1 (3.5 - 4.5)</v>
      </c>
      <c r="U18" s="74" t="str">
        <f>CONCATENATE(FIXED(BG18, 1), " (", FIXED(BH18, 1), " - ", FIXED(BI18,1),")")</f>
        <v>4.5 (4.3 - 4.7)</v>
      </c>
      <c r="W18" s="74" t="str">
        <f>CONCATENATE(FIXED(BJ18, 1), " (", FIXED(BK18, 1), " - ", FIXED(BL18,1),")")</f>
        <v>3.8 (3.6 - 4.0)</v>
      </c>
      <c r="X18" s="74" t="str">
        <f>CONCATENATE(FIXED(BM18, 1), " (", FIXED(BN18, 1), " - ", FIXED(BO18,1),")")</f>
        <v>3.2 (3.0 - 3.5)</v>
      </c>
      <c r="Y18" s="74" t="str">
        <f>CONCATENATE(FIXED(BP18, 1), " (", FIXED(BQ18, 1), " - ", FIXED(BR18,1),")")</f>
        <v>3.4 (3.2 - 3.6)</v>
      </c>
      <c r="AA18" s="74" t="str">
        <f>CONCATENATE(FIXED(BS18, 1), " (", FIXED(BT18, 1), " - ", FIXED(BU18,1),")")</f>
        <v>3.9 (3.8 - 4.0)</v>
      </c>
      <c r="AB18" s="74" t="str">
        <f>CONCATENATE(FIXED(BV18, 1), " (", FIXED(BW18, 1), " - ", FIXED(BX18,1),")")</f>
        <v>4.9 (4.6 - 5.1)</v>
      </c>
      <c r="AC18" s="74" t="str">
        <f>CONCATENATE(FIXED(BY18, 1), " (", FIXED(BZ18, 1), " - ", FIXED(CA18,1),")")</f>
        <v>3.6 (3.4 - 3.9)</v>
      </c>
      <c r="AE18" s="61">
        <v>441</v>
      </c>
      <c r="AF18" s="76">
        <f t="shared" si="8"/>
        <v>3.7407659512999998</v>
      </c>
      <c r="AG18" s="76">
        <f t="shared" si="8"/>
        <v>3.7097409808999999</v>
      </c>
      <c r="AH18" s="76">
        <f t="shared" si="8"/>
        <v>3.7684949665</v>
      </c>
      <c r="AI18" s="76">
        <f t="shared" si="9"/>
        <v>3.6832034018000002</v>
      </c>
      <c r="AJ18" s="76">
        <f t="shared" si="9"/>
        <v>3.6091424522</v>
      </c>
      <c r="AK18" s="76">
        <f t="shared" si="10"/>
        <v>3.7602763996999999</v>
      </c>
      <c r="AL18" s="76">
        <f t="shared" si="10"/>
        <v>3.1556593757</v>
      </c>
      <c r="AM18" s="76">
        <f t="shared" si="10"/>
        <v>3.1053302186999998</v>
      </c>
      <c r="AN18" s="76">
        <f t="shared" si="10"/>
        <v>3.2118284137000002</v>
      </c>
      <c r="AO18" s="76">
        <f t="shared" si="10"/>
        <v>4.0982142857000001</v>
      </c>
      <c r="AP18" s="76">
        <f t="shared" si="10"/>
        <v>3.6339285713999998</v>
      </c>
      <c r="AQ18" s="76">
        <f t="shared" si="10"/>
        <v>4.6071428571000004</v>
      </c>
      <c r="AR18" s="76">
        <f t="shared" si="10"/>
        <v>3.03624136</v>
      </c>
      <c r="AS18" s="76">
        <f t="shared" si="10"/>
        <v>2.9832804034999998</v>
      </c>
      <c r="AT18" s="76">
        <f t="shared" si="10"/>
        <v>3.0942462170999998</v>
      </c>
      <c r="AU18" s="76">
        <f t="shared" si="11"/>
        <v>2.9508856683000002</v>
      </c>
      <c r="AV18" s="76">
        <f t="shared" si="11"/>
        <v>2.8960346216000001</v>
      </c>
      <c r="AW18" s="76">
        <f t="shared" si="11"/>
        <v>3.0072463768</v>
      </c>
      <c r="AX18" s="76">
        <f t="shared" si="11"/>
        <v>4.1558649019000002</v>
      </c>
      <c r="AY18" s="76">
        <f t="shared" si="11"/>
        <v>4.0795298950000003</v>
      </c>
      <c r="AZ18" s="76">
        <f t="shared" si="11"/>
        <v>4.2368781377999998</v>
      </c>
      <c r="BA18" s="76">
        <f t="shared" si="11"/>
        <v>4.9845708775000004</v>
      </c>
      <c r="BB18" s="76">
        <f t="shared" si="11"/>
        <v>4.7883317261</v>
      </c>
      <c r="BC18" s="76">
        <f t="shared" si="11"/>
        <v>5.1513982642</v>
      </c>
      <c r="BD18" s="75">
        <f t="shared" si="11"/>
        <v>4.0547945204999998</v>
      </c>
      <c r="BE18" s="75">
        <f t="shared" si="12"/>
        <v>3.5376712329000002</v>
      </c>
      <c r="BF18" s="75">
        <f t="shared" si="12"/>
        <v>4.5410958904000003</v>
      </c>
      <c r="BG18" s="75">
        <f t="shared" si="12"/>
        <v>4.4835680751</v>
      </c>
      <c r="BH18" s="75">
        <f t="shared" si="12"/>
        <v>4.3248239437000002</v>
      </c>
      <c r="BI18" s="75">
        <f t="shared" si="12"/>
        <v>4.6511150235000001</v>
      </c>
      <c r="BJ18" s="75">
        <f t="shared" si="12"/>
        <v>3.7967967967999998</v>
      </c>
      <c r="BK18" s="75">
        <f t="shared" si="12"/>
        <v>3.6046046046</v>
      </c>
      <c r="BL18" s="75">
        <f t="shared" si="12"/>
        <v>4.0115115115000002</v>
      </c>
      <c r="BM18" s="75">
        <f t="shared" si="12"/>
        <v>3.2154195011</v>
      </c>
      <c r="BN18" s="75">
        <f t="shared" si="12"/>
        <v>2.9671201813999999</v>
      </c>
      <c r="BO18" s="75">
        <f t="shared" si="13"/>
        <v>3.4761904762000002</v>
      </c>
      <c r="BP18" s="75">
        <f t="shared" si="13"/>
        <v>3.4301336573999999</v>
      </c>
      <c r="BQ18" s="75">
        <f t="shared" si="13"/>
        <v>3.2411907654999998</v>
      </c>
      <c r="BR18" s="75">
        <f t="shared" si="13"/>
        <v>3.6154313487</v>
      </c>
      <c r="BS18" s="75">
        <f t="shared" si="13"/>
        <v>3.9000789888999998</v>
      </c>
      <c r="BT18" s="75">
        <f t="shared" si="13"/>
        <v>3.8054897313999998</v>
      </c>
      <c r="BU18" s="75">
        <f t="shared" si="13"/>
        <v>3.9976303317999999</v>
      </c>
      <c r="BV18" s="75">
        <f t="shared" si="13"/>
        <v>4.8765432099000003</v>
      </c>
      <c r="BW18" s="75">
        <f t="shared" si="13"/>
        <v>4.6180555555999998</v>
      </c>
      <c r="BX18" s="75">
        <f t="shared" si="13"/>
        <v>5.1412037036999996</v>
      </c>
      <c r="BY18" s="75">
        <f t="shared" si="14"/>
        <v>3.6432748537999999</v>
      </c>
      <c r="BZ18" s="75">
        <f t="shared" si="14"/>
        <v>3.3991228069999999</v>
      </c>
      <c r="CA18" s="75">
        <f t="shared" si="14"/>
        <v>3.9020467835999999</v>
      </c>
      <c r="CD18" s="75" t="s">
        <v>556</v>
      </c>
      <c r="CE18" s="75">
        <v>1246</v>
      </c>
      <c r="CF18" s="75">
        <v>0.4068875844</v>
      </c>
      <c r="CG18" s="75">
        <v>0.40400022949999997</v>
      </c>
      <c r="CH18" s="75">
        <v>0.40972235499999998</v>
      </c>
      <c r="CI18" s="75">
        <v>0.42184195349999998</v>
      </c>
      <c r="CJ18" s="75">
        <v>0.4120842146</v>
      </c>
      <c r="CK18" s="75">
        <v>0.43232070760000002</v>
      </c>
      <c r="CL18" s="75">
        <v>0.36697802569999999</v>
      </c>
      <c r="CM18" s="75">
        <v>0.35898125130000003</v>
      </c>
      <c r="CN18" s="75">
        <v>0.37544519859999997</v>
      </c>
      <c r="CO18" s="75">
        <v>0.49130434779999999</v>
      </c>
      <c r="CP18" s="75">
        <v>0.4456521739</v>
      </c>
      <c r="CQ18" s="75">
        <v>0.53804347829999999</v>
      </c>
      <c r="CR18" s="75">
        <v>0.37882136280000001</v>
      </c>
      <c r="CS18" s="75">
        <v>0.37130141189999999</v>
      </c>
      <c r="CT18" s="75">
        <v>0.38631061999999999</v>
      </c>
      <c r="CU18" s="75">
        <v>0.39732842639999999</v>
      </c>
      <c r="CV18" s="75">
        <v>0.38942274929999998</v>
      </c>
      <c r="CW18" s="75">
        <v>0.40509779870000001</v>
      </c>
      <c r="CX18" s="75">
        <v>0.38186105170000001</v>
      </c>
      <c r="CY18" s="75">
        <v>0.37519877169999999</v>
      </c>
      <c r="CZ18" s="75">
        <v>0.38890716669999997</v>
      </c>
      <c r="DA18" s="75">
        <v>0.36003860999999998</v>
      </c>
      <c r="DB18" s="75">
        <v>0.34720077220000001</v>
      </c>
      <c r="DC18" s="75">
        <v>0.37287644790000002</v>
      </c>
      <c r="DD18" s="75">
        <v>0.38720538719999997</v>
      </c>
      <c r="DE18" s="75">
        <v>0.35016835019999998</v>
      </c>
      <c r="DF18" s="75">
        <v>0.4259259259</v>
      </c>
      <c r="DG18" s="75">
        <v>0.44942498689999999</v>
      </c>
      <c r="DH18" s="75">
        <v>0.43779404080000001</v>
      </c>
      <c r="DI18" s="75">
        <v>0.46092524829999998</v>
      </c>
      <c r="DJ18" s="75">
        <v>0.40855418529999998</v>
      </c>
      <c r="DK18" s="75">
        <v>0.39281028600000001</v>
      </c>
      <c r="DL18" s="75">
        <v>0.42403568619999998</v>
      </c>
      <c r="DM18" s="75">
        <v>0.43007730150000001</v>
      </c>
      <c r="DN18" s="75">
        <v>0.40548137740000001</v>
      </c>
      <c r="DO18" s="75">
        <v>0.45994378070000003</v>
      </c>
      <c r="DP18" s="75">
        <v>0.4669728011</v>
      </c>
      <c r="DQ18" s="75">
        <v>0.44931119749999998</v>
      </c>
      <c r="DR18" s="75">
        <v>0.48640056520000002</v>
      </c>
      <c r="DS18" s="75">
        <v>0.45704745520000001</v>
      </c>
      <c r="DT18" s="75">
        <v>0.44758676520000001</v>
      </c>
      <c r="DU18" s="75">
        <v>0.4662045937</v>
      </c>
      <c r="DV18" s="75">
        <v>0.47628083490000001</v>
      </c>
      <c r="DW18" s="75">
        <v>0.45872865280000003</v>
      </c>
      <c r="DX18" s="75">
        <v>0.49288425050000001</v>
      </c>
      <c r="DY18" s="75">
        <v>0.50240770469999996</v>
      </c>
      <c r="DZ18" s="75">
        <v>0.47471910109999998</v>
      </c>
      <c r="EA18" s="75">
        <v>0.53049759230000004</v>
      </c>
    </row>
    <row r="19" spans="1:131" s="75" customFormat="1" ht="12.75" customHeight="1" x14ac:dyDescent="0.3">
      <c r="A19" s="73"/>
      <c r="B19" s="73" t="s">
        <v>165</v>
      </c>
      <c r="C19" s="73"/>
      <c r="D19" s="73"/>
      <c r="E19" s="73"/>
      <c r="F19" s="73"/>
      <c r="G19" s="73"/>
      <c r="H19" s="74"/>
      <c r="J19" s="74"/>
      <c r="K19" s="74"/>
      <c r="L19" s="74"/>
      <c r="N19" s="74"/>
      <c r="O19" s="74"/>
      <c r="Q19" s="74"/>
      <c r="R19" s="74"/>
      <c r="S19" s="74"/>
      <c r="U19" s="74"/>
      <c r="W19" s="74"/>
      <c r="X19" s="74"/>
      <c r="Y19" s="74"/>
      <c r="AA19" s="74"/>
      <c r="AB19" s="74"/>
      <c r="AC19" s="74"/>
      <c r="AE19" s="61">
        <v>823</v>
      </c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CD19" s="75" t="s">
        <v>557</v>
      </c>
      <c r="CE19" s="75">
        <v>1246</v>
      </c>
      <c r="CF19" s="75">
        <v>4.5174675400000003E-2</v>
      </c>
      <c r="CG19" s="75">
        <v>4.3860068500000002E-2</v>
      </c>
      <c r="CH19" s="75">
        <v>4.6446258900000002E-2</v>
      </c>
      <c r="CI19" s="75">
        <v>4.4222264900000002E-2</v>
      </c>
      <c r="CJ19" s="75">
        <v>4.03768506E-2</v>
      </c>
      <c r="CK19" s="75">
        <v>4.8163814700000002E-2</v>
      </c>
      <c r="CL19" s="75">
        <v>4.7375848399999997E-2</v>
      </c>
      <c r="CM19" s="75">
        <v>4.4049458999999999E-2</v>
      </c>
      <c r="CN19" s="75">
        <v>5.1004636800000003E-2</v>
      </c>
      <c r="CO19" s="75">
        <v>4.7826087000000003E-2</v>
      </c>
      <c r="CP19" s="75">
        <v>2.8260869599999999E-2</v>
      </c>
      <c r="CQ19" s="75">
        <v>6.9565217400000004E-2</v>
      </c>
      <c r="CR19" s="75">
        <v>4.3339472099999998E-2</v>
      </c>
      <c r="CS19" s="75">
        <v>4.03621854E-2</v>
      </c>
      <c r="CT19" s="75">
        <v>4.6531614499999999E-2</v>
      </c>
      <c r="CU19" s="75">
        <v>4.3549376399999999E-2</v>
      </c>
      <c r="CV19" s="75">
        <v>4.0380290300000003E-2</v>
      </c>
      <c r="CW19" s="75">
        <v>4.6956995799999998E-2</v>
      </c>
      <c r="CX19" s="75">
        <v>3.6519164299999997E-2</v>
      </c>
      <c r="CY19" s="75">
        <v>3.3832318899999998E-2</v>
      </c>
      <c r="CZ19" s="75">
        <v>3.9315676899999999E-2</v>
      </c>
      <c r="DA19" s="75">
        <v>3.5714285700000001E-2</v>
      </c>
      <c r="DB19" s="75">
        <v>3.0694980699999999E-2</v>
      </c>
      <c r="DC19" s="75">
        <v>4.1119691100000001E-2</v>
      </c>
      <c r="DD19" s="75">
        <v>4.5454545499999999E-2</v>
      </c>
      <c r="DE19" s="75">
        <v>2.94612795E-2</v>
      </c>
      <c r="DF19" s="75">
        <v>6.2289562299999997E-2</v>
      </c>
      <c r="DG19" s="75">
        <v>4.9137480400000003E-2</v>
      </c>
      <c r="DH19" s="75">
        <v>4.4563512800000003E-2</v>
      </c>
      <c r="DI19" s="75">
        <v>5.3842132799999998E-2</v>
      </c>
      <c r="DJ19" s="75">
        <v>2.4927840499999999E-2</v>
      </c>
      <c r="DK19" s="75">
        <v>1.9942272399999999E-2</v>
      </c>
      <c r="DL19" s="75">
        <v>2.99134086E-2</v>
      </c>
      <c r="DM19" s="75">
        <v>4.0056219300000001E-2</v>
      </c>
      <c r="DN19" s="75">
        <v>3.0217849599999999E-2</v>
      </c>
      <c r="DO19" s="75">
        <v>5.0948699899999998E-2</v>
      </c>
      <c r="DP19" s="75">
        <v>2.4726245099999999E-2</v>
      </c>
      <c r="DQ19" s="75">
        <v>1.8897915899999999E-2</v>
      </c>
      <c r="DR19" s="75">
        <v>3.0554574399999999E-2</v>
      </c>
      <c r="DS19" s="75">
        <v>6.6983709399999994E-2</v>
      </c>
      <c r="DT19" s="75">
        <v>6.21268845E-2</v>
      </c>
      <c r="DU19" s="75">
        <v>7.1789942300000006E-2</v>
      </c>
      <c r="DV19" s="75">
        <v>5.5344718500000001E-2</v>
      </c>
      <c r="DW19" s="75">
        <v>4.8070841199999999E-2</v>
      </c>
      <c r="DX19" s="75">
        <v>6.3251106900000006E-2</v>
      </c>
      <c r="DY19" s="75">
        <v>7.0626003199999995E-2</v>
      </c>
      <c r="DZ19" s="75">
        <v>5.6581059400000001E-2</v>
      </c>
      <c r="EA19" s="75">
        <v>8.5874799399999993E-2</v>
      </c>
    </row>
    <row r="20" spans="1:131" s="75" customFormat="1" ht="12.75" customHeight="1" x14ac:dyDescent="0.3">
      <c r="A20" s="73"/>
      <c r="B20" s="73"/>
      <c r="C20" s="73" t="s">
        <v>166</v>
      </c>
      <c r="D20" s="73"/>
      <c r="E20" s="73"/>
      <c r="F20" s="73"/>
      <c r="G20" s="73"/>
      <c r="H20" s="74"/>
      <c r="J20" s="74"/>
      <c r="K20" s="74"/>
      <c r="L20" s="74"/>
      <c r="N20" s="74"/>
      <c r="O20" s="74"/>
      <c r="Q20" s="74"/>
      <c r="R20" s="74"/>
      <c r="S20" s="74"/>
      <c r="U20" s="74"/>
      <c r="W20" s="74"/>
      <c r="X20" s="74"/>
      <c r="Y20" s="74"/>
      <c r="AA20" s="74"/>
      <c r="AB20" s="74"/>
      <c r="AC20" s="74"/>
      <c r="AE20" s="61">
        <v>2532</v>
      </c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CD20" s="75" t="s">
        <v>558</v>
      </c>
      <c r="CE20" s="75">
        <v>1246</v>
      </c>
      <c r="CF20" s="75">
        <v>7.9975906799999996E-2</v>
      </c>
      <c r="CG20" s="75">
        <v>7.8407939300000007E-2</v>
      </c>
      <c r="CH20" s="75">
        <v>8.14195843E-2</v>
      </c>
      <c r="CI20" s="75">
        <v>4.7394731799999999E-2</v>
      </c>
      <c r="CJ20" s="75">
        <v>4.3357046699999999E-2</v>
      </c>
      <c r="CK20" s="75">
        <v>5.1432416799999998E-2</v>
      </c>
      <c r="CL20" s="75">
        <v>6.1891001899999999E-2</v>
      </c>
      <c r="CM20" s="75">
        <v>5.7825414999999998E-2</v>
      </c>
      <c r="CN20" s="75">
        <v>6.5822189399999995E-2</v>
      </c>
      <c r="CO20" s="75">
        <v>8.4782608699999998E-2</v>
      </c>
      <c r="CP20" s="75">
        <v>5.8695652199999997E-2</v>
      </c>
      <c r="CQ20" s="75">
        <v>0.1130434783</v>
      </c>
      <c r="CR20" s="75">
        <v>7.5690607699999995E-2</v>
      </c>
      <c r="CS20" s="75">
        <v>7.1516267600000002E-2</v>
      </c>
      <c r="CT20" s="75">
        <v>7.9926335200000004E-2</v>
      </c>
      <c r="CU20" s="75">
        <v>7.1628160600000004E-2</v>
      </c>
      <c r="CV20" s="75">
        <v>6.7402712500000003E-2</v>
      </c>
      <c r="CW20" s="75">
        <v>7.5580999100000004E-2</v>
      </c>
      <c r="CX20" s="75">
        <v>8.9543236299999995E-2</v>
      </c>
      <c r="CY20" s="75">
        <v>8.5458134599999999E-2</v>
      </c>
      <c r="CZ20" s="75">
        <v>9.3628338000000005E-2</v>
      </c>
      <c r="DA20" s="75">
        <v>8.5135135099999995E-2</v>
      </c>
      <c r="DB20" s="75">
        <v>7.7799227799999995E-2</v>
      </c>
      <c r="DC20" s="75">
        <v>9.2664092700000006E-2</v>
      </c>
      <c r="DD20" s="75">
        <v>0.1060606061</v>
      </c>
      <c r="DE20" s="75">
        <v>8.2491582499999994E-2</v>
      </c>
      <c r="DF20" s="75">
        <v>0.132996633</v>
      </c>
      <c r="DG20" s="75">
        <v>7.9325666500000003E-2</v>
      </c>
      <c r="DH20" s="75">
        <v>7.3248823800000001E-2</v>
      </c>
      <c r="DI20" s="75">
        <v>8.5206482E-2</v>
      </c>
      <c r="DJ20" s="75">
        <v>0.1249016006</v>
      </c>
      <c r="DK20" s="75">
        <v>0.11466806609999999</v>
      </c>
      <c r="DL20" s="75">
        <v>0.13565993179999999</v>
      </c>
      <c r="DM20" s="75">
        <v>0.1813070977</v>
      </c>
      <c r="DN20" s="75">
        <v>0.16163035840000001</v>
      </c>
      <c r="DO20" s="75">
        <v>0.20168657770000001</v>
      </c>
      <c r="DP20" s="75">
        <v>0.1073825503</v>
      </c>
      <c r="DQ20" s="75">
        <v>9.6079124000000002E-2</v>
      </c>
      <c r="DR20" s="75">
        <v>0.1193924408</v>
      </c>
      <c r="DS20" s="75">
        <v>7.6494991400000004E-2</v>
      </c>
      <c r="DT20" s="75">
        <v>7.1334615000000004E-2</v>
      </c>
      <c r="DU20" s="75">
        <v>8.1908327399999994E-2</v>
      </c>
      <c r="DV20" s="75">
        <v>6.1669829199999998E-2</v>
      </c>
      <c r="DW20" s="75">
        <v>5.3289057600000002E-2</v>
      </c>
      <c r="DX20" s="75">
        <v>7.0366856399999997E-2</v>
      </c>
      <c r="DY20" s="75">
        <v>9.2295345099999995E-2</v>
      </c>
      <c r="DZ20" s="75">
        <v>7.7046549000000006E-2</v>
      </c>
      <c r="EA20" s="75">
        <v>0.1087479936</v>
      </c>
    </row>
    <row r="21" spans="1:131" s="75" customFormat="1" ht="12.75" customHeight="1" x14ac:dyDescent="0.3">
      <c r="A21" s="73"/>
      <c r="B21" s="73"/>
      <c r="C21" s="73"/>
      <c r="D21" s="73" t="s">
        <v>167</v>
      </c>
      <c r="E21" s="73"/>
      <c r="F21" s="73"/>
      <c r="G21" s="73"/>
      <c r="H21" s="74" t="str">
        <f>CONCATENATE(FIXED(AF21, 1), " (", FIXED(AG21, 1), " - ", FIXED(AH21,1),")")</f>
        <v>44.6 (44.3 - 44.9)</v>
      </c>
      <c r="J21" s="74" t="str">
        <f>CONCATENATE(FIXED(AI21, 1), " (", FIXED(AJ21, 1), " - ", FIXED(AK21,1),")")</f>
        <v>46.3 (45.3 - 47.3)</v>
      </c>
      <c r="K21" s="74" t="str">
        <f>CONCATENATE(FIXED(AL21, 1), " (", FIXED(AM21, 1), " - ", FIXED(AN21,1),")")</f>
        <v>49.9 (49.1 - 50.7)</v>
      </c>
      <c r="L21" s="74" t="str">
        <f>CONCATENATE(FIXED(AO21, 1), " (", FIXED(AP21, 1), " - ", FIXED(AQ21,1),")")</f>
        <v>35.2 (31.1 - 39.6)</v>
      </c>
      <c r="N21" s="74" t="str">
        <f>CONCATENATE(FIXED(AR21, 1), " (", FIXED(AS21, 1), " - ", FIXED(AT21,1),")")</f>
        <v>48.1 (47.4 - 48.8)</v>
      </c>
      <c r="O21" s="74" t="str">
        <f>CONCATENATE(FIXED(AU21, 1), " (", FIXED(AV21, 1), " - ", FIXED(AW21,1),")")</f>
        <v>46.7 (45.9 - 47.5)</v>
      </c>
      <c r="Q21" s="74" t="str">
        <f>CONCATENATE(FIXED(AX21, 1), " (", FIXED(AY21, 1), " - ", FIXED(AZ21,1),")")</f>
        <v>46.7 (46.0 - 47.4)</v>
      </c>
      <c r="R21" s="74" t="str">
        <f>CONCATENATE(FIXED(BA21, 1), " (", FIXED(BB21, 1), " - ", FIXED(BC21,1),")")</f>
        <v>50.4 (49.1 - 51.8)</v>
      </c>
      <c r="S21" s="74" t="str">
        <f>CONCATENATE(FIXED(BD21, 1), " (", FIXED(BE21, 1), " - ", FIXED(BF21,1),")")</f>
        <v>42.8 (38.9 - 46.6)</v>
      </c>
      <c r="U21" s="74" t="str">
        <f>CONCATENATE(FIXED(BG21, 1), " (", FIXED(BH21, 1), " - ", FIXED(BI21,1),")")</f>
        <v>40.5 (39.4 - 41.6)</v>
      </c>
      <c r="W21" s="74" t="str">
        <f>CONCATENATE(FIXED(BJ21, 1), " (", FIXED(BK21, 1), " - ", FIXED(BL21,1),")")</f>
        <v>41.9 (40.4 - 43.5)</v>
      </c>
      <c r="X21" s="74" t="str">
        <f>CONCATENATE(FIXED(BM21, 1), " (", FIXED(BN21, 1), " - ", FIXED(BO21,1),")")</f>
        <v>32.9 (30.3 - 35.4)</v>
      </c>
      <c r="Y21" s="74" t="str">
        <f>CONCATENATE(FIXED(BP21, 1), " (", FIXED(BQ21, 1), " - ", FIXED(BR21,1),")")</f>
        <v>37.6 (35.7 - 39.5)</v>
      </c>
      <c r="AA21" s="74" t="str">
        <f>CONCATENATE(FIXED(BS21, 1), " (", FIXED(BT21, 1), " - ", FIXED(BU21,1),")")</f>
        <v>38.0 (37.0 - 38.9)</v>
      </c>
      <c r="AB21" s="74" t="str">
        <f>CONCATENATE(FIXED(BV21, 1), " (", FIXED(BW21, 1), " - ", FIXED(BX21,1),")")</f>
        <v>38.8 (37.2 - 40.4)</v>
      </c>
      <c r="AC21" s="74" t="str">
        <f>CONCATENATE(FIXED(BY21, 1), " (", FIXED(BZ21, 1), " - ", FIXED(CA21,1),")")</f>
        <v>31.7 (29.1 - 34.3)</v>
      </c>
      <c r="AE21" s="61">
        <v>648</v>
      </c>
      <c r="AF21" s="76">
        <f t="shared" ref="AF21:AO25" si="15">+CF16*100</f>
        <v>44.597204429999998</v>
      </c>
      <c r="AG21" s="76">
        <f t="shared" si="15"/>
        <v>44.313249329999998</v>
      </c>
      <c r="AH21" s="76">
        <f t="shared" si="15"/>
        <v>44.917968530000003</v>
      </c>
      <c r="AI21" s="76">
        <f t="shared" si="15"/>
        <v>46.327629299999998</v>
      </c>
      <c r="AJ21" s="76">
        <f t="shared" si="15"/>
        <v>45.337435110000001</v>
      </c>
      <c r="AK21" s="76">
        <f t="shared" si="15"/>
        <v>47.322630259999997</v>
      </c>
      <c r="AL21" s="76">
        <f t="shared" si="15"/>
        <v>49.916000269999998</v>
      </c>
      <c r="AM21" s="76">
        <f t="shared" si="15"/>
        <v>49.116322829999994</v>
      </c>
      <c r="AN21" s="76">
        <f t="shared" si="15"/>
        <v>50.735837650000008</v>
      </c>
      <c r="AO21" s="76">
        <f t="shared" si="15"/>
        <v>35.217391300000003</v>
      </c>
      <c r="AP21" s="76">
        <f t="shared" ref="AP21:AY25" si="16">+CP16*100</f>
        <v>31.086956519999998</v>
      </c>
      <c r="AQ21" s="76">
        <f t="shared" si="16"/>
        <v>39.565217390000001</v>
      </c>
      <c r="AR21" s="76">
        <f t="shared" si="16"/>
        <v>48.11540823</v>
      </c>
      <c r="AS21" s="76">
        <f t="shared" si="16"/>
        <v>47.36034377</v>
      </c>
      <c r="AT21" s="76">
        <f t="shared" si="16"/>
        <v>48.848987109999996</v>
      </c>
      <c r="AU21" s="76">
        <f t="shared" si="16"/>
        <v>46.704832000000003</v>
      </c>
      <c r="AV21" s="76">
        <f t="shared" si="16"/>
        <v>45.92107953</v>
      </c>
      <c r="AW21" s="76">
        <f t="shared" si="16"/>
        <v>47.52266067</v>
      </c>
      <c r="AX21" s="76">
        <f t="shared" si="16"/>
        <v>46.712726869999997</v>
      </c>
      <c r="AY21" s="76">
        <f t="shared" si="16"/>
        <v>45.961506829999998</v>
      </c>
      <c r="AZ21" s="76">
        <f t="shared" ref="AZ21:BI25" si="17">+CZ16*100</f>
        <v>47.428305090000002</v>
      </c>
      <c r="BA21" s="76">
        <f t="shared" si="17"/>
        <v>50.386100389999996</v>
      </c>
      <c r="BB21" s="76">
        <f t="shared" si="17"/>
        <v>49.140926639999996</v>
      </c>
      <c r="BC21" s="76">
        <f t="shared" si="17"/>
        <v>51.756756760000002</v>
      </c>
      <c r="BD21" s="75">
        <f t="shared" si="17"/>
        <v>42.760942759999999</v>
      </c>
      <c r="BE21" s="75">
        <f t="shared" si="17"/>
        <v>38.888888890000004</v>
      </c>
      <c r="BF21" s="75">
        <f t="shared" si="17"/>
        <v>46.632996630000001</v>
      </c>
      <c r="BG21" s="75">
        <f t="shared" si="17"/>
        <v>40.499215890000002</v>
      </c>
      <c r="BH21" s="75">
        <f t="shared" si="17"/>
        <v>39.42106639</v>
      </c>
      <c r="BI21" s="75">
        <f t="shared" si="17"/>
        <v>41.642707790000003</v>
      </c>
      <c r="BJ21" s="75">
        <f t="shared" ref="BJ21:BS25" si="18">+DJ16*100</f>
        <v>41.905011809999998</v>
      </c>
      <c r="BK21" s="75">
        <f t="shared" si="18"/>
        <v>40.356861719999998</v>
      </c>
      <c r="BL21" s="75">
        <f t="shared" si="18"/>
        <v>43.453161899999998</v>
      </c>
      <c r="BM21" s="75">
        <f t="shared" si="18"/>
        <v>32.888264230000004</v>
      </c>
      <c r="BN21" s="75">
        <f t="shared" si="18"/>
        <v>30.288123680000002</v>
      </c>
      <c r="BO21" s="75">
        <f t="shared" si="18"/>
        <v>35.41813071</v>
      </c>
      <c r="BP21" s="75">
        <f t="shared" si="18"/>
        <v>37.58389262</v>
      </c>
      <c r="BQ21" s="75">
        <f t="shared" si="18"/>
        <v>35.694101020000005</v>
      </c>
      <c r="BR21" s="75">
        <f t="shared" si="18"/>
        <v>39.456022610000005</v>
      </c>
      <c r="BS21" s="75">
        <f t="shared" si="18"/>
        <v>37.974299299999998</v>
      </c>
      <c r="BT21" s="75">
        <f t="shared" ref="BT21:CA25" si="19">+DT16*100</f>
        <v>36.997875140000005</v>
      </c>
      <c r="BU21" s="75">
        <f t="shared" si="19"/>
        <v>38.93554589</v>
      </c>
      <c r="BV21" s="75">
        <f t="shared" si="19"/>
        <v>38.836179630000004</v>
      </c>
      <c r="BW21" s="75">
        <f t="shared" si="19"/>
        <v>37.191650850000002</v>
      </c>
      <c r="BX21" s="75">
        <f t="shared" si="19"/>
        <v>40.43327008</v>
      </c>
      <c r="BY21" s="75">
        <f t="shared" si="19"/>
        <v>31.701444620000004</v>
      </c>
      <c r="BZ21" s="75">
        <f t="shared" si="19"/>
        <v>29.052969499999996</v>
      </c>
      <c r="CA21" s="75">
        <f t="shared" si="19"/>
        <v>34.269662920000002</v>
      </c>
      <c r="CD21" s="75" t="s">
        <v>549</v>
      </c>
      <c r="CE21" s="75">
        <v>1246</v>
      </c>
      <c r="CF21" s="75">
        <v>0.162131671</v>
      </c>
      <c r="CG21" s="75">
        <v>0.15985142550000001</v>
      </c>
      <c r="CH21" s="75">
        <v>0.1643975754</v>
      </c>
      <c r="CI21" s="75">
        <v>0.17535089409999999</v>
      </c>
      <c r="CJ21" s="75">
        <v>0.16842914819999999</v>
      </c>
      <c r="CK21" s="75">
        <v>0.1829455874</v>
      </c>
      <c r="CL21" s="75">
        <v>9.6969289700000003E-2</v>
      </c>
      <c r="CM21" s="75">
        <v>9.2433304199999997E-2</v>
      </c>
      <c r="CN21" s="75">
        <v>0.1016396748</v>
      </c>
      <c r="CO21" s="75">
        <v>0.22391304349999999</v>
      </c>
      <c r="CP21" s="75">
        <v>0.18478260869999999</v>
      </c>
      <c r="CQ21" s="75">
        <v>0.26086956519999999</v>
      </c>
      <c r="CR21" s="75">
        <v>0.2608962554</v>
      </c>
      <c r="CS21" s="75">
        <v>0.2542971148</v>
      </c>
      <c r="CT21" s="75">
        <v>0.26783302640000001</v>
      </c>
      <c r="CU21" s="75">
        <v>0.28562666120000002</v>
      </c>
      <c r="CV21" s="75">
        <v>0.27853881279999998</v>
      </c>
      <c r="CW21" s="75">
        <v>0.29278266200000003</v>
      </c>
      <c r="CX21" s="75">
        <v>0.1408126337</v>
      </c>
      <c r="CY21" s="75">
        <v>0.1355760268</v>
      </c>
      <c r="CZ21" s="75">
        <v>0.14629599169999999</v>
      </c>
      <c r="DA21" s="75">
        <v>0.13764478760000001</v>
      </c>
      <c r="DB21" s="75">
        <v>0.12895752899999999</v>
      </c>
      <c r="DC21" s="75">
        <v>0.14691119690000001</v>
      </c>
      <c r="DD21" s="75">
        <v>0.22053872050000001</v>
      </c>
      <c r="DE21" s="75">
        <v>0.18518518519999999</v>
      </c>
      <c r="DF21" s="75">
        <v>0.25252525250000002</v>
      </c>
      <c r="DG21" s="75">
        <v>0.12624150549999999</v>
      </c>
      <c r="DH21" s="75">
        <v>0.11924986930000001</v>
      </c>
      <c r="DI21" s="75">
        <v>0.1334945112</v>
      </c>
      <c r="DJ21" s="75">
        <v>0.1592757806</v>
      </c>
      <c r="DK21" s="75">
        <v>0.1472054579</v>
      </c>
      <c r="DL21" s="75">
        <v>0.17082130670000001</v>
      </c>
      <c r="DM21" s="75">
        <v>0.19817287419999999</v>
      </c>
      <c r="DN21" s="75">
        <v>0.1760365425</v>
      </c>
      <c r="DO21" s="75">
        <v>0.21855235419999999</v>
      </c>
      <c r="DP21" s="75">
        <v>0.17979512540000001</v>
      </c>
      <c r="DQ21" s="75">
        <v>0.1653126104</v>
      </c>
      <c r="DR21" s="75">
        <v>0.19357117630000001</v>
      </c>
      <c r="DS21" s="75">
        <v>0.18071435799999999</v>
      </c>
      <c r="DT21" s="75">
        <v>0.1731255692</v>
      </c>
      <c r="DU21" s="75">
        <v>0.18845492259999999</v>
      </c>
      <c r="DV21" s="75">
        <v>0.1211258697</v>
      </c>
      <c r="DW21" s="75">
        <v>0.1094244149</v>
      </c>
      <c r="DX21" s="75">
        <v>0.1325110689</v>
      </c>
      <c r="DY21" s="75">
        <v>0.16773675760000001</v>
      </c>
      <c r="DZ21" s="75">
        <v>0.14847512039999999</v>
      </c>
      <c r="EA21" s="75">
        <v>0.1878009631</v>
      </c>
    </row>
    <row r="22" spans="1:131" s="75" customFormat="1" ht="12.75" customHeight="1" x14ac:dyDescent="0.3">
      <c r="A22" s="73"/>
      <c r="B22" s="73"/>
      <c r="C22" s="73"/>
      <c r="D22" s="73" t="s">
        <v>168</v>
      </c>
      <c r="E22" s="73"/>
      <c r="F22" s="73"/>
      <c r="G22" s="73"/>
      <c r="H22" s="74" t="str">
        <f>CONCATENATE(FIXED(AF22, 1), " (", FIXED(AG22, 1), " - ", FIXED(AH22,1),")")</f>
        <v>2.2 (2.1 - 2.3)</v>
      </c>
      <c r="J22" s="74" t="str">
        <f>CONCATENATE(FIXED(AI22, 1), " (", FIXED(AJ22, 1), " - ", FIXED(AK22,1),")")</f>
        <v>2.3 (2.0 - 2.6)</v>
      </c>
      <c r="K22" s="74" t="str">
        <f>CONCATENATE(FIXED(AL22, 1), " (", FIXED(AM22, 1), " - ", FIXED(AN22,1),")")</f>
        <v>2.5 (2.2 - 2.7)</v>
      </c>
      <c r="L22" s="74" t="str">
        <f>CONCATENATE(FIXED(AO22, 1), " (", FIXED(AP22, 1), " - ", FIXED(AQ22,1),")")</f>
        <v>2.4 (1.1 - 3.9)</v>
      </c>
      <c r="N22" s="74" t="str">
        <f>CONCATENATE(FIXED(AR22, 1), " (", FIXED(AS22, 1), " - ", FIXED(AT22,1),")")</f>
        <v>2.1 (1.9 - 2.3)</v>
      </c>
      <c r="O22" s="74" t="str">
        <f>CONCATENATE(FIXED(AU22, 1), " (", FIXED(AV22, 1), " - ", FIXED(AW22,1),")")</f>
        <v>2.0 (1.8 - 2.3)</v>
      </c>
      <c r="Q22" s="74" t="str">
        <f>CONCATENATE(FIXED(AX22, 1), " (", FIXED(AY22, 1), " - ", FIXED(AZ22,1),")")</f>
        <v>2.5 (2.3 - 2.7)</v>
      </c>
      <c r="R22" s="74" t="str">
        <f>CONCATENATE(FIXED(BA22, 1), " (", FIXED(BB22, 1), " - ", FIXED(BC22,1),")")</f>
        <v>1.5 (1.2 - 1.8)</v>
      </c>
      <c r="S22" s="74" t="str">
        <f>CONCATENATE(FIXED(BD22, 1), " (", FIXED(BE22, 1), " - ", FIXED(BF22,1),")")</f>
        <v>3.4 (2.0 - 4.8)</v>
      </c>
      <c r="U22" s="74" t="str">
        <f>CONCATENATE(FIXED(BG22, 1), " (", FIXED(BH22, 1), " - ", FIXED(BI22,1),")")</f>
        <v>1.7 (1.4 - 2.0)</v>
      </c>
      <c r="W22" s="74" t="str">
        <f>CONCATENATE(FIXED(BJ22, 1), " (", FIXED(BK22, 1), " - ", FIXED(BL22,1),")")</f>
        <v>2.3 (1.8 - 2.8)</v>
      </c>
      <c r="X22" s="74" t="str">
        <f>CONCATENATE(FIXED(BM22, 1), " (", FIXED(BN22, 1), " - ", FIXED(BO22,1),")")</f>
        <v>2.0 (1.3 - 2.7)</v>
      </c>
      <c r="Y22" s="74" t="str">
        <f>CONCATENATE(FIXED(BP22, 1), " (", FIXED(BQ22, 1), " - ", FIXED(BR22,1),")")</f>
        <v>2.5 (1.9 - 3.1)</v>
      </c>
      <c r="AA22" s="74" t="str">
        <f>CONCATENATE(FIXED(BS22, 1), " (", FIXED(BT22, 1), " - ", FIXED(BU22,1),")")</f>
        <v>2.0 (1.7 - 2.2)</v>
      </c>
      <c r="AB22" s="74" t="str">
        <f>CONCATENATE(FIXED(BV22, 1), " (", FIXED(BW22, 1), " - ", FIXED(BX22,1),")")</f>
        <v>1.8 (1.4 - 2.3)</v>
      </c>
      <c r="AC22" s="74" t="str">
        <f>CONCATENATE(FIXED(BY22, 1), " (", FIXED(BZ22, 1), " - ", FIXED(CA22,1),")")</f>
        <v>1.8 (1.0 - 2.6)</v>
      </c>
      <c r="AE22" s="61">
        <v>342</v>
      </c>
      <c r="AF22" s="76">
        <f t="shared" si="15"/>
        <v>2.1989789100000001</v>
      </c>
      <c r="AG22" s="76">
        <f t="shared" si="15"/>
        <v>2.1105417100000001</v>
      </c>
      <c r="AH22" s="76">
        <f t="shared" si="15"/>
        <v>2.2807235599999998</v>
      </c>
      <c r="AI22" s="76">
        <f t="shared" si="15"/>
        <v>2.3264756800000002</v>
      </c>
      <c r="AJ22" s="76">
        <f t="shared" si="15"/>
        <v>2.0284560699999998</v>
      </c>
      <c r="AK22" s="76">
        <f t="shared" si="15"/>
        <v>2.6148817499999999</v>
      </c>
      <c r="AL22" s="76">
        <f t="shared" si="15"/>
        <v>2.4595121300000002</v>
      </c>
      <c r="AM22" s="76">
        <f t="shared" si="15"/>
        <v>2.2142329100000002</v>
      </c>
      <c r="AN22" s="76">
        <f t="shared" si="15"/>
        <v>2.7182312999999998</v>
      </c>
      <c r="AO22" s="76">
        <f t="shared" si="15"/>
        <v>2.39130435</v>
      </c>
      <c r="AP22" s="76">
        <f t="shared" si="16"/>
        <v>1.08695652</v>
      </c>
      <c r="AQ22" s="76">
        <f t="shared" si="16"/>
        <v>3.9130434800000002</v>
      </c>
      <c r="AR22" s="76">
        <f t="shared" si="16"/>
        <v>2.0994475100000001</v>
      </c>
      <c r="AS22" s="76">
        <f t="shared" si="16"/>
        <v>1.8723143000000002</v>
      </c>
      <c r="AT22" s="76">
        <f t="shared" si="16"/>
        <v>2.3296500899999999</v>
      </c>
      <c r="AU22" s="76">
        <f t="shared" si="16"/>
        <v>2.0445716599999999</v>
      </c>
      <c r="AV22" s="76">
        <f t="shared" si="16"/>
        <v>1.8094459199999999</v>
      </c>
      <c r="AW22" s="76">
        <f t="shared" si="16"/>
        <v>2.2626593100000001</v>
      </c>
      <c r="AX22" s="76">
        <f t="shared" si="16"/>
        <v>2.49492789</v>
      </c>
      <c r="AY22" s="76">
        <f t="shared" si="16"/>
        <v>2.25366014</v>
      </c>
      <c r="AZ22" s="76">
        <f t="shared" si="17"/>
        <v>2.7197455700000002</v>
      </c>
      <c r="BA22" s="76">
        <f t="shared" si="17"/>
        <v>1.5250965300000001</v>
      </c>
      <c r="BB22" s="76">
        <f t="shared" si="17"/>
        <v>1.1776061799999999</v>
      </c>
      <c r="BC22" s="76">
        <f t="shared" si="17"/>
        <v>1.8436293400000001</v>
      </c>
      <c r="BD22" s="75">
        <f t="shared" si="17"/>
        <v>3.3670033699999999</v>
      </c>
      <c r="BE22" s="75">
        <f t="shared" si="17"/>
        <v>2.0202020200000002</v>
      </c>
      <c r="BF22" s="75">
        <f t="shared" si="17"/>
        <v>4.7979797999999994</v>
      </c>
      <c r="BG22" s="75">
        <f t="shared" si="17"/>
        <v>1.7119707299999998</v>
      </c>
      <c r="BH22" s="75">
        <f t="shared" si="17"/>
        <v>1.4244641900000001</v>
      </c>
      <c r="BI22" s="75">
        <f t="shared" si="17"/>
        <v>1.9994772599999999</v>
      </c>
      <c r="BJ22" s="75">
        <f t="shared" si="18"/>
        <v>2.2566255600000003</v>
      </c>
      <c r="BK22" s="75">
        <f t="shared" si="18"/>
        <v>1.7843085799999998</v>
      </c>
      <c r="BL22" s="75">
        <f t="shared" si="18"/>
        <v>2.7683022799999999</v>
      </c>
      <c r="BM22" s="75">
        <f t="shared" si="18"/>
        <v>1.9676739299999999</v>
      </c>
      <c r="BN22" s="75">
        <f t="shared" si="18"/>
        <v>1.26493324</v>
      </c>
      <c r="BO22" s="75">
        <f t="shared" si="18"/>
        <v>2.7406886899999998</v>
      </c>
      <c r="BP22" s="75">
        <f t="shared" si="18"/>
        <v>2.5079477199999998</v>
      </c>
      <c r="BQ22" s="75">
        <f t="shared" si="18"/>
        <v>1.9427764000000001</v>
      </c>
      <c r="BR22" s="75">
        <f t="shared" si="18"/>
        <v>3.10844225</v>
      </c>
      <c r="BS22" s="75">
        <f t="shared" si="18"/>
        <v>1.9730851</v>
      </c>
      <c r="BT22" s="75">
        <f t="shared" si="19"/>
        <v>1.6897703100000001</v>
      </c>
      <c r="BU22" s="75">
        <f t="shared" si="19"/>
        <v>2.2361631100000001</v>
      </c>
      <c r="BV22" s="75">
        <f t="shared" si="19"/>
        <v>1.8342820999999998</v>
      </c>
      <c r="BW22" s="75">
        <f t="shared" si="19"/>
        <v>1.3915243500000001</v>
      </c>
      <c r="BX22" s="75">
        <f t="shared" si="19"/>
        <v>2.3402909599999999</v>
      </c>
      <c r="BY22" s="75">
        <f t="shared" si="19"/>
        <v>1.7656500799999999</v>
      </c>
      <c r="BZ22" s="75">
        <f t="shared" si="19"/>
        <v>1.04333868</v>
      </c>
      <c r="CA22" s="75">
        <f t="shared" si="19"/>
        <v>2.5682183000000003</v>
      </c>
      <c r="CD22" s="75" t="s">
        <v>550</v>
      </c>
      <c r="CE22" s="75">
        <v>1246</v>
      </c>
      <c r="CF22" s="75">
        <v>0.158345603</v>
      </c>
      <c r="CG22" s="75">
        <v>0.15622789070000001</v>
      </c>
      <c r="CH22" s="75">
        <v>0.16042985260000001</v>
      </c>
      <c r="CI22" s="75">
        <v>0.16544895209999999</v>
      </c>
      <c r="CJ22" s="75">
        <v>0.15799846179999999</v>
      </c>
      <c r="CK22" s="75">
        <v>0.17198615649999999</v>
      </c>
      <c r="CL22" s="75">
        <v>0.26557355020000001</v>
      </c>
      <c r="CM22" s="75">
        <v>0.25888717160000002</v>
      </c>
      <c r="CN22" s="75">
        <v>0.27269672740000001</v>
      </c>
      <c r="CO22" s="75">
        <v>7.3913043499999997E-2</v>
      </c>
      <c r="CP22" s="75">
        <v>0.05</v>
      </c>
      <c r="CQ22" s="75">
        <v>0.1</v>
      </c>
      <c r="CR22" s="75">
        <v>0.16114180480000001</v>
      </c>
      <c r="CS22" s="75">
        <v>0.1556476366</v>
      </c>
      <c r="CT22" s="75">
        <v>0.1664518109</v>
      </c>
      <c r="CU22" s="75">
        <v>0.1612485518</v>
      </c>
      <c r="CV22" s="75">
        <v>0.15548967490000001</v>
      </c>
      <c r="CW22" s="75">
        <v>0.1669052</v>
      </c>
      <c r="CX22" s="75">
        <v>0.132148928</v>
      </c>
      <c r="CY22" s="75">
        <v>0.12724132260000001</v>
      </c>
      <c r="CZ22" s="75">
        <v>0.13697428310000001</v>
      </c>
      <c r="DA22" s="75">
        <v>0.10019305019999999</v>
      </c>
      <c r="DB22" s="75">
        <v>9.1891891899999995E-2</v>
      </c>
      <c r="DC22" s="75">
        <v>0.1086872587</v>
      </c>
      <c r="DD22" s="75">
        <v>0.13636363639999999</v>
      </c>
      <c r="DE22" s="75">
        <v>0.11111111110000001</v>
      </c>
      <c r="DF22" s="75">
        <v>0.16329966330000001</v>
      </c>
      <c r="DG22" s="75">
        <v>0.12689492939999999</v>
      </c>
      <c r="DH22" s="75">
        <v>0.1191845269</v>
      </c>
      <c r="DI22" s="75">
        <v>0.13414793520000001</v>
      </c>
      <c r="DJ22" s="75">
        <v>0.15691419570000001</v>
      </c>
      <c r="DK22" s="75">
        <v>0.14549986879999999</v>
      </c>
      <c r="DL22" s="75">
        <v>0.1684597219</v>
      </c>
      <c r="DM22" s="75">
        <v>0.14617006320000001</v>
      </c>
      <c r="DN22" s="75">
        <v>0.12930428669999999</v>
      </c>
      <c r="DO22" s="75">
        <v>0.16514406179999999</v>
      </c>
      <c r="DP22" s="75">
        <v>0.1607205934</v>
      </c>
      <c r="DQ22" s="75">
        <v>0.14694454260000001</v>
      </c>
      <c r="DR22" s="75">
        <v>0.1737901801</v>
      </c>
      <c r="DS22" s="75">
        <v>0.13578872810000001</v>
      </c>
      <c r="DT22" s="75">
        <v>0.1294647374</v>
      </c>
      <c r="DU22" s="75">
        <v>0.14241627039999999</v>
      </c>
      <c r="DV22" s="75">
        <v>9.8039215700000001E-2</v>
      </c>
      <c r="DW22" s="75">
        <v>8.82352941E-2</v>
      </c>
      <c r="DX22" s="75">
        <v>0.1084756483</v>
      </c>
      <c r="DY22" s="75">
        <v>0.15650080259999999</v>
      </c>
      <c r="DZ22" s="75">
        <v>0.13723916529999999</v>
      </c>
      <c r="EA22" s="75">
        <v>0.176565008</v>
      </c>
    </row>
    <row r="23" spans="1:131" s="75" customFormat="1" ht="12.75" customHeight="1" x14ac:dyDescent="0.3">
      <c r="A23" s="73"/>
      <c r="B23" s="73"/>
      <c r="C23" s="73"/>
      <c r="D23" s="73" t="s">
        <v>169</v>
      </c>
      <c r="E23" s="73"/>
      <c r="F23" s="73"/>
      <c r="G23" s="73"/>
      <c r="H23" s="74" t="str">
        <f>CONCATENATE(FIXED(AF23, 1), " (", FIXED(AG23, 1), " - ", FIXED(AH23,1),")")</f>
        <v>40.7 (40.4 - 41.0)</v>
      </c>
      <c r="J23" s="74" t="str">
        <f>CONCATENATE(FIXED(AI23, 1), " (", FIXED(AJ23, 1), " - ", FIXED(AK23,1),")")</f>
        <v>42.2 (41.2 - 43.2)</v>
      </c>
      <c r="K23" s="74" t="str">
        <f>CONCATENATE(FIXED(AL23, 1), " (", FIXED(AM23, 1), " - ", FIXED(AN23,1),")")</f>
        <v>36.7 (35.9 - 37.5)</v>
      </c>
      <c r="L23" s="74" t="str">
        <f>CONCATENATE(FIXED(AO23, 1), " (", FIXED(AP23, 1), " - ", FIXED(AQ23,1),")")</f>
        <v>49.1 (44.6 - 53.8)</v>
      </c>
      <c r="N23" s="74" t="str">
        <f>CONCATENATE(FIXED(AR23, 1), " (", FIXED(AS23, 1), " - ", FIXED(AT23,1),")")</f>
        <v>37.9 (37.1 - 38.6)</v>
      </c>
      <c r="O23" s="74" t="str">
        <f>CONCATENATE(FIXED(AU23, 1), " (", FIXED(AV23, 1), " - ", FIXED(AW23,1),")")</f>
        <v>39.7 (38.9 - 40.5)</v>
      </c>
      <c r="Q23" s="74" t="str">
        <f>CONCATENATE(FIXED(AX23, 1), " (", FIXED(AY23, 1), " - ", FIXED(AZ23,1),")")</f>
        <v>38.2 (37.5 - 38.9)</v>
      </c>
      <c r="R23" s="74" t="str">
        <f>CONCATENATE(FIXED(BA23, 1), " (", FIXED(BB23, 1), " - ", FIXED(BC23,1),")")</f>
        <v>36.0 (34.7 - 37.3)</v>
      </c>
      <c r="S23" s="74" t="str">
        <f>CONCATENATE(FIXED(BD23, 1), " (", FIXED(BE23, 1), " - ", FIXED(BF23,1),")")</f>
        <v>38.7 (35.0 - 42.6)</v>
      </c>
      <c r="U23" s="74" t="str">
        <f>CONCATENATE(FIXED(BG23, 1), " (", FIXED(BH23, 1), " - ", FIXED(BI23,1),")")</f>
        <v>44.9 (43.8 - 46.1)</v>
      </c>
      <c r="W23" s="74" t="str">
        <f>CONCATENATE(FIXED(BJ23, 1), " (", FIXED(BK23, 1), " - ", FIXED(BL23,1),")")</f>
        <v>40.9 (39.3 - 42.4)</v>
      </c>
      <c r="X23" s="74" t="str">
        <f>CONCATENATE(FIXED(BM23, 1), " (", FIXED(BN23, 1), " - ", FIXED(BO23,1),")")</f>
        <v>43.0 (40.5 - 46.0)</v>
      </c>
      <c r="Y23" s="74" t="str">
        <f>CONCATENATE(FIXED(BP23, 1), " (", FIXED(BQ23, 1), " - ", FIXED(BR23,1),")")</f>
        <v>46.7 (44.9 - 48.6)</v>
      </c>
      <c r="AA23" s="74" t="str">
        <f>CONCATENATE(FIXED(BS23, 1), " (", FIXED(BT23, 1), " - ", FIXED(BU23,1),")")</f>
        <v>45.7 (44.8 - 46.6)</v>
      </c>
      <c r="AB23" s="74" t="str">
        <f>CONCATENATE(FIXED(BV23, 1), " (", FIXED(BW23, 1), " - ", FIXED(BX23,1),")")</f>
        <v>47.6 (45.9 - 49.3)</v>
      </c>
      <c r="AC23" s="74" t="str">
        <f>CONCATENATE(FIXED(BY23, 1), " (", FIXED(BZ23, 1), " - ", FIXED(CA23,1),")")</f>
        <v>50.2 (47.5 - 53.0)</v>
      </c>
      <c r="AE23" s="61"/>
      <c r="AF23" s="76">
        <f t="shared" si="15"/>
        <v>40.688758440000001</v>
      </c>
      <c r="AG23" s="76">
        <f t="shared" si="15"/>
        <v>40.40002295</v>
      </c>
      <c r="AH23" s="76">
        <f t="shared" si="15"/>
        <v>40.972235499999996</v>
      </c>
      <c r="AI23" s="76">
        <f t="shared" si="15"/>
        <v>42.184195349999996</v>
      </c>
      <c r="AJ23" s="76">
        <f t="shared" si="15"/>
        <v>41.208421459999997</v>
      </c>
      <c r="AK23" s="76">
        <f t="shared" si="15"/>
        <v>43.232070759999999</v>
      </c>
      <c r="AL23" s="76">
        <f t="shared" si="15"/>
        <v>36.69780257</v>
      </c>
      <c r="AM23" s="76">
        <f t="shared" si="15"/>
        <v>35.898125130000004</v>
      </c>
      <c r="AN23" s="76">
        <f t="shared" si="15"/>
        <v>37.544519859999994</v>
      </c>
      <c r="AO23" s="76">
        <f t="shared" si="15"/>
        <v>49.130434780000002</v>
      </c>
      <c r="AP23" s="76">
        <f t="shared" si="16"/>
        <v>44.565217390000001</v>
      </c>
      <c r="AQ23" s="76">
        <f t="shared" si="16"/>
        <v>53.804347829999998</v>
      </c>
      <c r="AR23" s="76">
        <f t="shared" si="16"/>
        <v>37.882136279999997</v>
      </c>
      <c r="AS23" s="76">
        <f t="shared" si="16"/>
        <v>37.130141189999996</v>
      </c>
      <c r="AT23" s="76">
        <f t="shared" si="16"/>
        <v>38.631062</v>
      </c>
      <c r="AU23" s="76">
        <f t="shared" si="16"/>
        <v>39.732842640000001</v>
      </c>
      <c r="AV23" s="76">
        <f t="shared" si="16"/>
        <v>38.942274929999996</v>
      </c>
      <c r="AW23" s="76">
        <f t="shared" si="16"/>
        <v>40.509779870000003</v>
      </c>
      <c r="AX23" s="76">
        <f t="shared" si="16"/>
        <v>38.186105169999998</v>
      </c>
      <c r="AY23" s="76">
        <f t="shared" si="16"/>
        <v>37.519877170000001</v>
      </c>
      <c r="AZ23" s="76">
        <f t="shared" si="17"/>
        <v>38.890716669999996</v>
      </c>
      <c r="BA23" s="76">
        <f t="shared" si="17"/>
        <v>36.003861000000001</v>
      </c>
      <c r="BB23" s="76">
        <f t="shared" si="17"/>
        <v>34.72007722</v>
      </c>
      <c r="BC23" s="76">
        <f t="shared" si="17"/>
        <v>37.287644790000002</v>
      </c>
      <c r="BD23" s="75">
        <f t="shared" si="17"/>
        <v>38.72053872</v>
      </c>
      <c r="BE23" s="75">
        <f t="shared" si="17"/>
        <v>35.016835019999995</v>
      </c>
      <c r="BF23" s="75">
        <f t="shared" si="17"/>
        <v>42.592592590000002</v>
      </c>
      <c r="BG23" s="75">
        <f t="shared" si="17"/>
        <v>44.942498690000001</v>
      </c>
      <c r="BH23" s="75">
        <f t="shared" si="17"/>
        <v>43.779404079999999</v>
      </c>
      <c r="BI23" s="75">
        <f t="shared" si="17"/>
        <v>46.092524829999995</v>
      </c>
      <c r="BJ23" s="75">
        <f t="shared" si="18"/>
        <v>40.855418530000001</v>
      </c>
      <c r="BK23" s="75">
        <f t="shared" si="18"/>
        <v>39.281028599999999</v>
      </c>
      <c r="BL23" s="75">
        <f t="shared" si="18"/>
        <v>42.403568620000001</v>
      </c>
      <c r="BM23" s="75">
        <f t="shared" si="18"/>
        <v>43.00773015</v>
      </c>
      <c r="BN23" s="75">
        <f t="shared" si="18"/>
        <v>40.548137740000001</v>
      </c>
      <c r="BO23" s="75">
        <f t="shared" si="18"/>
        <v>45.994378070000003</v>
      </c>
      <c r="BP23" s="75">
        <f t="shared" si="18"/>
        <v>46.697280110000001</v>
      </c>
      <c r="BQ23" s="75">
        <f t="shared" si="18"/>
        <v>44.931119750000001</v>
      </c>
      <c r="BR23" s="75">
        <f t="shared" si="18"/>
        <v>48.640056520000002</v>
      </c>
      <c r="BS23" s="75">
        <f t="shared" si="18"/>
        <v>45.704745520000003</v>
      </c>
      <c r="BT23" s="75">
        <f t="shared" si="19"/>
        <v>44.758676520000002</v>
      </c>
      <c r="BU23" s="75">
        <f t="shared" si="19"/>
        <v>46.620459369999999</v>
      </c>
      <c r="BV23" s="75">
        <f t="shared" si="19"/>
        <v>47.628083490000002</v>
      </c>
      <c r="BW23" s="75">
        <f t="shared" si="19"/>
        <v>45.872865279999999</v>
      </c>
      <c r="BX23" s="75">
        <f t="shared" si="19"/>
        <v>49.288425050000001</v>
      </c>
      <c r="BY23" s="75">
        <f t="shared" si="19"/>
        <v>50.240770469999994</v>
      </c>
      <c r="BZ23" s="75">
        <f t="shared" si="19"/>
        <v>47.471910109999996</v>
      </c>
      <c r="CA23" s="75">
        <f t="shared" si="19"/>
        <v>53.049759230000006</v>
      </c>
      <c r="CD23" s="75" t="s">
        <v>551</v>
      </c>
      <c r="CE23" s="75">
        <v>1246</v>
      </c>
      <c r="CF23" s="75">
        <v>4.3310324000000004E-3</v>
      </c>
      <c r="CG23" s="75">
        <v>3.9055778000000002E-3</v>
      </c>
      <c r="CH23" s="75">
        <v>4.7517065999999998E-3</v>
      </c>
      <c r="CI23" s="75">
        <v>4.6144971999999996E-3</v>
      </c>
      <c r="CJ23" s="75">
        <v>3.3647375999999998E-3</v>
      </c>
      <c r="CK23" s="75">
        <v>6.0084598999999997E-3</v>
      </c>
      <c r="CL23" s="75">
        <v>1.2095961000000001E-3</v>
      </c>
      <c r="CM23" s="75">
        <v>6.7199779999999997E-4</v>
      </c>
      <c r="CN23" s="75">
        <v>1.7471944E-3</v>
      </c>
      <c r="CO23" s="75">
        <v>1.08695652E-2</v>
      </c>
      <c r="CP23" s="75">
        <v>2.173913E-3</v>
      </c>
      <c r="CQ23" s="75">
        <v>2.1739130400000001E-2</v>
      </c>
      <c r="CR23" s="75">
        <v>3.4376917999999999E-3</v>
      </c>
      <c r="CS23" s="75">
        <v>2.5168815000000001E-3</v>
      </c>
      <c r="CT23" s="75">
        <v>4.2664210999999999E-3</v>
      </c>
      <c r="CU23" s="75">
        <v>3.5439242E-3</v>
      </c>
      <c r="CV23" s="75">
        <v>2.5897908000000001E-3</v>
      </c>
      <c r="CW23" s="75">
        <v>4.4980577000000004E-3</v>
      </c>
      <c r="CX23" s="75">
        <v>7.4025332999999999E-3</v>
      </c>
      <c r="CY23" s="75">
        <v>6.1687777999999997E-3</v>
      </c>
      <c r="CZ23" s="75">
        <v>8.6362889000000005E-3</v>
      </c>
      <c r="DA23" s="75">
        <v>3.8610038999999999E-3</v>
      </c>
      <c r="DB23" s="75">
        <v>2.3166023000000002E-3</v>
      </c>
      <c r="DC23" s="75">
        <v>5.7915058E-3</v>
      </c>
      <c r="DD23" s="75">
        <v>1.3468013500000001E-2</v>
      </c>
      <c r="DE23" s="75">
        <v>5.0505050999999999E-3</v>
      </c>
      <c r="DF23" s="75">
        <v>2.3569023599999999E-2</v>
      </c>
      <c r="DG23" s="75">
        <v>4.4432828000000001E-3</v>
      </c>
      <c r="DH23" s="75">
        <v>3.1364348999999999E-3</v>
      </c>
      <c r="DI23" s="75">
        <v>5.8808154999999999E-3</v>
      </c>
      <c r="DJ23" s="75">
        <v>3.1487797999999998E-3</v>
      </c>
      <c r="DK23" s="75">
        <v>1.5743898999999999E-3</v>
      </c>
      <c r="DL23" s="75">
        <v>4.9855680999999997E-3</v>
      </c>
      <c r="DM23" s="75">
        <v>5.6219254999999996E-3</v>
      </c>
      <c r="DN23" s="75">
        <v>2.1082220999999999E-3</v>
      </c>
      <c r="DO23" s="75">
        <v>9.8383696000000007E-3</v>
      </c>
      <c r="DP23" s="75">
        <v>4.5920170000000003E-3</v>
      </c>
      <c r="DQ23" s="75">
        <v>2.4726244999999998E-3</v>
      </c>
      <c r="DR23" s="75">
        <v>7.0646414999999997E-3</v>
      </c>
      <c r="DS23" s="75">
        <v>3.9461701999999998E-3</v>
      </c>
      <c r="DT23" s="75">
        <v>2.8331478000000001E-3</v>
      </c>
      <c r="DU23" s="75">
        <v>5.2615602999999999E-3</v>
      </c>
      <c r="DV23" s="75">
        <v>1.0752688200000001E-2</v>
      </c>
      <c r="DW23" s="75">
        <v>6.9576218E-3</v>
      </c>
      <c r="DX23" s="75">
        <v>1.4547754600000001E-2</v>
      </c>
      <c r="DY23" s="75">
        <v>6.4205457000000004E-3</v>
      </c>
      <c r="DZ23" s="75">
        <v>2.4077046999999999E-3</v>
      </c>
      <c r="EA23" s="75">
        <v>1.12359551E-2</v>
      </c>
    </row>
    <row r="24" spans="1:131" s="75" customFormat="1" ht="12.75" customHeight="1" x14ac:dyDescent="0.3">
      <c r="A24" s="73"/>
      <c r="B24" s="73"/>
      <c r="C24" s="73"/>
      <c r="D24" s="73" t="s">
        <v>170</v>
      </c>
      <c r="E24" s="73"/>
      <c r="F24" s="73"/>
      <c r="G24" s="73"/>
      <c r="H24" s="74" t="str">
        <f>CONCATENATE(FIXED(AF24, 1), " (", FIXED(AG24, 1), " - ", FIXED(AH24,1),")")</f>
        <v>4.5 (4.4 - 4.6)</v>
      </c>
      <c r="J24" s="74" t="str">
        <f>CONCATENATE(FIXED(AI24, 1), " (", FIXED(AJ24, 1), " - ", FIXED(AK24,1),")")</f>
        <v>4.4 (4.0 - 4.8)</v>
      </c>
      <c r="K24" s="74" t="str">
        <f>CONCATENATE(FIXED(AL24, 1), " (", FIXED(AM24, 1), " - ", FIXED(AN24,1),")")</f>
        <v>4.7 (4.4 - 5.1)</v>
      </c>
      <c r="L24" s="74" t="str">
        <f>CONCATENATE(FIXED(AO24, 1), " (", FIXED(AP24, 1), " - ", FIXED(AQ24,1),")")</f>
        <v>4.8 (2.8 - 7.0)</v>
      </c>
      <c r="N24" s="74" t="str">
        <f>CONCATENATE(FIXED(AR24, 1), " (", FIXED(AS24, 1), " - ", FIXED(AT24,1),")")</f>
        <v>4.3 (4.0 - 4.7)</v>
      </c>
      <c r="O24" s="74" t="str">
        <f>CONCATENATE(FIXED(AU24, 1), " (", FIXED(AV24, 1), " - ", FIXED(AW24,1),")")</f>
        <v>4.4 (4.0 - 4.7)</v>
      </c>
      <c r="Q24" s="74" t="str">
        <f>CONCATENATE(FIXED(AX24, 1), " (", FIXED(AY24, 1), " - ", FIXED(AZ24,1),")")</f>
        <v>3.7 (3.4 - 3.9)</v>
      </c>
      <c r="R24" s="74" t="str">
        <f>CONCATENATE(FIXED(BA24, 1), " (", FIXED(BB24, 1), " - ", FIXED(BC24,1),")")</f>
        <v>3.6 (3.1 - 4.1)</v>
      </c>
      <c r="S24" s="74" t="str">
        <f>CONCATENATE(FIXED(BD24, 1), " (", FIXED(BE24, 1), " - ", FIXED(BF24,1),")")</f>
        <v>4.5 (2.9 - 6.2)</v>
      </c>
      <c r="U24" s="74" t="str">
        <f>CONCATENATE(FIXED(BG24, 1), " (", FIXED(BH24, 1), " - ", FIXED(BI24,1),")")</f>
        <v>4.9 (4.5 - 5.4)</v>
      </c>
      <c r="W24" s="74" t="str">
        <f>CONCATENATE(FIXED(BJ24, 1), " (", FIXED(BK24, 1), " - ", FIXED(BL24,1),")")</f>
        <v>2.5 (2.0 - 3.0)</v>
      </c>
      <c r="X24" s="74" t="str">
        <f>CONCATENATE(FIXED(BM24, 1), " (", FIXED(BN24, 1), " - ", FIXED(BO24,1),")")</f>
        <v>4.0 (3.0 - 5.1)</v>
      </c>
      <c r="Y24" s="74" t="str">
        <f>CONCATENATE(FIXED(BP24, 1), " (", FIXED(BQ24, 1), " - ", FIXED(BR24,1),")")</f>
        <v>2.5 (1.9 - 3.1)</v>
      </c>
      <c r="AA24" s="74" t="str">
        <f>CONCATENATE(FIXED(BS24, 1), " (", FIXED(BT24, 1), " - ", FIXED(BU24,1),")")</f>
        <v>6.7 (6.2 - 7.2)</v>
      </c>
      <c r="AB24" s="74" t="str">
        <f>CONCATENATE(FIXED(BV24, 1), " (", FIXED(BW24, 1), " - ", FIXED(BX24,1),")")</f>
        <v>5.5 (4.8 - 6.3)</v>
      </c>
      <c r="AC24" s="74" t="str">
        <f>CONCATENATE(FIXED(BY24, 1), " (", FIXED(BZ24, 1), " - ", FIXED(CA24,1),")")</f>
        <v>7.1 (5.7 - 8.6)</v>
      </c>
      <c r="AE24" s="61"/>
      <c r="AF24" s="76">
        <f t="shared" si="15"/>
        <v>4.5174675400000002</v>
      </c>
      <c r="AG24" s="76">
        <f t="shared" si="15"/>
        <v>4.3860068500000002</v>
      </c>
      <c r="AH24" s="76">
        <f t="shared" si="15"/>
        <v>4.6446258900000004</v>
      </c>
      <c r="AI24" s="76">
        <f t="shared" si="15"/>
        <v>4.4222264899999999</v>
      </c>
      <c r="AJ24" s="76">
        <f t="shared" si="15"/>
        <v>4.0376850600000003</v>
      </c>
      <c r="AK24" s="76">
        <f t="shared" si="15"/>
        <v>4.8163814700000005</v>
      </c>
      <c r="AL24" s="76">
        <f t="shared" si="15"/>
        <v>4.7375848399999994</v>
      </c>
      <c r="AM24" s="76">
        <f t="shared" si="15"/>
        <v>4.4049458999999995</v>
      </c>
      <c r="AN24" s="76">
        <f t="shared" si="15"/>
        <v>5.1004636800000007</v>
      </c>
      <c r="AO24" s="76">
        <f t="shared" si="15"/>
        <v>4.7826086999999999</v>
      </c>
      <c r="AP24" s="76">
        <f t="shared" si="16"/>
        <v>2.82608696</v>
      </c>
      <c r="AQ24" s="76">
        <f t="shared" si="16"/>
        <v>6.9565217400000003</v>
      </c>
      <c r="AR24" s="76">
        <f t="shared" si="16"/>
        <v>4.3339472099999998</v>
      </c>
      <c r="AS24" s="76">
        <f t="shared" si="16"/>
        <v>4.0362185400000001</v>
      </c>
      <c r="AT24" s="76">
        <f t="shared" si="16"/>
        <v>4.6531614499999998</v>
      </c>
      <c r="AU24" s="76">
        <f t="shared" si="16"/>
        <v>4.3549376400000002</v>
      </c>
      <c r="AV24" s="76">
        <f t="shared" si="16"/>
        <v>4.0380290300000006</v>
      </c>
      <c r="AW24" s="76">
        <f t="shared" si="16"/>
        <v>4.6956995799999994</v>
      </c>
      <c r="AX24" s="76">
        <f t="shared" si="16"/>
        <v>3.6519164299999995</v>
      </c>
      <c r="AY24" s="76">
        <f t="shared" si="16"/>
        <v>3.3832318899999998</v>
      </c>
      <c r="AZ24" s="76">
        <f t="shared" si="17"/>
        <v>3.9315676900000001</v>
      </c>
      <c r="BA24" s="76">
        <f t="shared" si="17"/>
        <v>3.5714285700000001</v>
      </c>
      <c r="BB24" s="76">
        <f t="shared" si="17"/>
        <v>3.0694980699999999</v>
      </c>
      <c r="BC24" s="76">
        <f t="shared" si="17"/>
        <v>4.1119691100000004</v>
      </c>
      <c r="BD24" s="75">
        <f t="shared" si="17"/>
        <v>4.5454545499999996</v>
      </c>
      <c r="BE24" s="75">
        <f t="shared" si="17"/>
        <v>2.9461279500000002</v>
      </c>
      <c r="BF24" s="75">
        <f t="shared" si="17"/>
        <v>6.2289562299999996</v>
      </c>
      <c r="BG24" s="75">
        <f t="shared" si="17"/>
        <v>4.9137480400000006</v>
      </c>
      <c r="BH24" s="75">
        <f t="shared" si="17"/>
        <v>4.4563512800000007</v>
      </c>
      <c r="BI24" s="75">
        <f t="shared" si="17"/>
        <v>5.38421328</v>
      </c>
      <c r="BJ24" s="75">
        <f t="shared" si="18"/>
        <v>2.49278405</v>
      </c>
      <c r="BK24" s="75">
        <f t="shared" si="18"/>
        <v>1.9942272399999998</v>
      </c>
      <c r="BL24" s="75">
        <f t="shared" si="18"/>
        <v>2.9913408600000002</v>
      </c>
      <c r="BM24" s="75">
        <f t="shared" si="18"/>
        <v>4.0056219300000002</v>
      </c>
      <c r="BN24" s="75">
        <f t="shared" si="18"/>
        <v>3.0217849599999997</v>
      </c>
      <c r="BO24" s="75">
        <f t="shared" si="18"/>
        <v>5.0948699899999994</v>
      </c>
      <c r="BP24" s="75">
        <f t="shared" si="18"/>
        <v>2.4726245099999997</v>
      </c>
      <c r="BQ24" s="75">
        <f t="shared" si="18"/>
        <v>1.88979159</v>
      </c>
      <c r="BR24" s="75">
        <f t="shared" si="18"/>
        <v>3.0554574400000001</v>
      </c>
      <c r="BS24" s="75">
        <f t="shared" si="18"/>
        <v>6.6983709399999993</v>
      </c>
      <c r="BT24" s="75">
        <f t="shared" si="19"/>
        <v>6.2126884499999999</v>
      </c>
      <c r="BU24" s="75">
        <f t="shared" si="19"/>
        <v>7.1789942300000007</v>
      </c>
      <c r="BV24" s="75">
        <f t="shared" si="19"/>
        <v>5.5344718500000001</v>
      </c>
      <c r="BW24" s="75">
        <f t="shared" si="19"/>
        <v>4.8070841199999998</v>
      </c>
      <c r="BX24" s="75">
        <f t="shared" si="19"/>
        <v>6.3251106900000007</v>
      </c>
      <c r="BY24" s="75">
        <f t="shared" si="19"/>
        <v>7.0626003199999996</v>
      </c>
      <c r="BZ24" s="75">
        <f t="shared" si="19"/>
        <v>5.6581059400000004</v>
      </c>
      <c r="CA24" s="75">
        <f t="shared" si="19"/>
        <v>8.5874799399999997</v>
      </c>
      <c r="CD24" s="75" t="s">
        <v>559</v>
      </c>
      <c r="CE24" s="75">
        <v>1246</v>
      </c>
      <c r="CF24" s="75">
        <v>0.67519169359999998</v>
      </c>
      <c r="CG24" s="75">
        <v>0.67207009959999997</v>
      </c>
      <c r="CH24" s="75">
        <v>0.67822246019999999</v>
      </c>
      <c r="CI24" s="75">
        <v>0.65458565660000001</v>
      </c>
      <c r="CJ24" s="75">
        <v>0.64559700060000003</v>
      </c>
      <c r="CK24" s="75">
        <v>0.66391078640000001</v>
      </c>
      <c r="CL24" s="75">
        <v>0.63624756400000004</v>
      </c>
      <c r="CM24" s="75">
        <v>0.62872118809999999</v>
      </c>
      <c r="CN24" s="75">
        <v>0.64390833950000004</v>
      </c>
      <c r="CO24" s="75">
        <v>0.69130434780000005</v>
      </c>
      <c r="CP24" s="75">
        <v>0.65</v>
      </c>
      <c r="CQ24" s="75">
        <v>0.73260869569999998</v>
      </c>
      <c r="CR24" s="75">
        <v>0.57452424800000002</v>
      </c>
      <c r="CS24" s="75">
        <v>0.56691221609999998</v>
      </c>
      <c r="CT24" s="75">
        <v>0.58189073049999995</v>
      </c>
      <c r="CU24" s="75">
        <v>0.54958086279999996</v>
      </c>
      <c r="CV24" s="75">
        <v>0.5422204048</v>
      </c>
      <c r="CW24" s="75">
        <v>0.55731615889999997</v>
      </c>
      <c r="CX24" s="75">
        <v>0.71963590499999996</v>
      </c>
      <c r="CY24" s="75">
        <v>0.71313812580000002</v>
      </c>
      <c r="CZ24" s="75">
        <v>0.72681910400000005</v>
      </c>
      <c r="DA24" s="75">
        <v>0.7583011583</v>
      </c>
      <c r="DB24" s="75">
        <v>0.74652509649999998</v>
      </c>
      <c r="DC24" s="75">
        <v>0.77007722010000002</v>
      </c>
      <c r="DD24" s="75">
        <v>0.62962962960000002</v>
      </c>
      <c r="DE24" s="75">
        <v>0.59259259259999997</v>
      </c>
      <c r="DF24" s="75">
        <v>0.6717171717</v>
      </c>
      <c r="DG24" s="75">
        <v>0.74242028230000001</v>
      </c>
      <c r="DH24" s="75">
        <v>0.73242289599999999</v>
      </c>
      <c r="DI24" s="75">
        <v>0.75261369580000004</v>
      </c>
      <c r="DJ24" s="75">
        <v>0.68066124380000004</v>
      </c>
      <c r="DK24" s="75">
        <v>0.66570453949999997</v>
      </c>
      <c r="DL24" s="75">
        <v>0.69614274470000004</v>
      </c>
      <c r="DM24" s="75">
        <v>0.65003513700000004</v>
      </c>
      <c r="DN24" s="75">
        <v>0.62473647219999995</v>
      </c>
      <c r="DO24" s="75">
        <v>0.67322557979999997</v>
      </c>
      <c r="DP24" s="75">
        <v>0.65489226420000002</v>
      </c>
      <c r="DQ24" s="75">
        <v>0.63776050870000001</v>
      </c>
      <c r="DR24" s="75">
        <v>0.67255386790000005</v>
      </c>
      <c r="DS24" s="75">
        <v>0.67955074370000002</v>
      </c>
      <c r="DT24" s="75">
        <v>0.67009005359999996</v>
      </c>
      <c r="DU24" s="75">
        <v>0.68850551449999997</v>
      </c>
      <c r="DV24" s="75">
        <v>0.77008222640000001</v>
      </c>
      <c r="DW24" s="75">
        <v>0.75648323849999999</v>
      </c>
      <c r="DX24" s="75">
        <v>0.7843137255</v>
      </c>
      <c r="DY24" s="75">
        <v>0.6693418941</v>
      </c>
      <c r="DZ24" s="75">
        <v>0.64365971109999998</v>
      </c>
      <c r="EA24" s="75">
        <v>0.69582664530000005</v>
      </c>
    </row>
    <row r="25" spans="1:131" s="75" customFormat="1" ht="12.75" customHeight="1" x14ac:dyDescent="0.3">
      <c r="A25" s="73"/>
      <c r="B25" s="73"/>
      <c r="C25" s="73"/>
      <c r="D25" s="73" t="s">
        <v>87</v>
      </c>
      <c r="E25" s="73"/>
      <c r="F25" s="73"/>
      <c r="G25" s="73"/>
      <c r="H25" s="74" t="str">
        <f>CONCATENATE(FIXED(AF25, 1), " (", FIXED(AG25, 1), " - ", FIXED(AH25,1),")")</f>
        <v>8.0 (7.8 - 8.1)</v>
      </c>
      <c r="J25" s="74" t="str">
        <f>CONCATENATE(FIXED(AI25, 1), " (", FIXED(AJ25, 1), " - ", FIXED(AK25,1),")")</f>
        <v>4.7 (4.3 - 5.1)</v>
      </c>
      <c r="K25" s="74" t="str">
        <f>CONCATENATE(FIXED(AL25, 1), " (", FIXED(AM25, 1), " - ", FIXED(AN25,1),")")</f>
        <v>6.2 (5.8 - 6.6)</v>
      </c>
      <c r="L25" s="74" t="str">
        <f>CONCATENATE(FIXED(AO25, 1), " (", FIXED(AP25, 1), " - ", FIXED(AQ25,1),")")</f>
        <v>8.5 (5.9 - 11.3)</v>
      </c>
      <c r="N25" s="74" t="str">
        <f>CONCATENATE(FIXED(AR25, 1), " (", FIXED(AS25, 1), " - ", FIXED(AT25,1),")")</f>
        <v>7.6 (7.2 - 8.0)</v>
      </c>
      <c r="O25" s="74" t="str">
        <f>CONCATENATE(FIXED(AU25, 1), " (", FIXED(AV25, 1), " - ", FIXED(AW25,1),")")</f>
        <v>7.2 (6.7 - 7.6)</v>
      </c>
      <c r="Q25" s="74" t="str">
        <f>CONCATENATE(FIXED(AX25, 1), " (", FIXED(AY25, 1), " - ", FIXED(AZ25,1),")")</f>
        <v>9.0 (8.5 - 9.4)</v>
      </c>
      <c r="R25" s="74" t="str">
        <f>CONCATENATE(FIXED(BA25, 1), " (", FIXED(BB25, 1), " - ", FIXED(BC25,1),")")</f>
        <v>8.5 (7.8 - 9.3)</v>
      </c>
      <c r="S25" s="74" t="str">
        <f>CONCATENATE(FIXED(BD25, 1), " (", FIXED(BE25, 1), " - ", FIXED(BF25,1),")")</f>
        <v>10.6 (8.2 - 13.3)</v>
      </c>
      <c r="U25" s="74" t="str">
        <f>CONCATENATE(FIXED(BG25, 1), " (", FIXED(BH25, 1), " - ", FIXED(BI25,1),")")</f>
        <v>7.9 (7.3 - 8.5)</v>
      </c>
      <c r="W25" s="74" t="str">
        <f>CONCATENATE(FIXED(BJ25, 1), " (", FIXED(BK25, 1), " - ", FIXED(BL25,1),")")</f>
        <v>12.5 (11.5 - 13.6)</v>
      </c>
      <c r="X25" s="74" t="str">
        <f>CONCATENATE(FIXED(BM25, 1), " (", FIXED(BN25, 1), " - ", FIXED(BO25,1),")")</f>
        <v>18.1 (16.2 - 20.2)</v>
      </c>
      <c r="Y25" s="74" t="str">
        <f>CONCATENATE(FIXED(BP25, 1), " (", FIXED(BQ25, 1), " - ", FIXED(BR25,1),")")</f>
        <v>10.7 (9.6 - 11.9)</v>
      </c>
      <c r="AA25" s="74" t="str">
        <f>CONCATENATE(FIXED(BS25, 1), " (", FIXED(BT25, 1), " - ", FIXED(BU25,1),")")</f>
        <v>7.6 (7.1 - 8.2)</v>
      </c>
      <c r="AB25" s="74" t="str">
        <f>CONCATENATE(FIXED(BV25, 1), " (", FIXED(BW25, 1), " - ", FIXED(BX25,1),")")</f>
        <v>6.2 (5.3 - 7.0)</v>
      </c>
      <c r="AC25" s="74" t="str">
        <f>CONCATENATE(FIXED(BY25, 1), " (", FIXED(BZ25, 1), " - ", FIXED(CA25,1),")")</f>
        <v>9.2 (7.7 - 10.9)</v>
      </c>
      <c r="AE25" s="61"/>
      <c r="AF25" s="76">
        <f t="shared" si="15"/>
        <v>7.9975906800000001</v>
      </c>
      <c r="AG25" s="76">
        <f t="shared" si="15"/>
        <v>7.8407939300000002</v>
      </c>
      <c r="AH25" s="76">
        <f t="shared" si="15"/>
        <v>8.1419584300000007</v>
      </c>
      <c r="AI25" s="76">
        <f t="shared" si="15"/>
        <v>4.7394731800000001</v>
      </c>
      <c r="AJ25" s="76">
        <f t="shared" si="15"/>
        <v>4.3357046700000001</v>
      </c>
      <c r="AK25" s="76">
        <f t="shared" si="15"/>
        <v>5.14324168</v>
      </c>
      <c r="AL25" s="76">
        <f t="shared" si="15"/>
        <v>6.1891001899999996</v>
      </c>
      <c r="AM25" s="76">
        <f t="shared" si="15"/>
        <v>5.7825414999999998</v>
      </c>
      <c r="AN25" s="76">
        <f t="shared" si="15"/>
        <v>6.5822189399999997</v>
      </c>
      <c r="AO25" s="76">
        <f t="shared" si="15"/>
        <v>8.4782608699999997</v>
      </c>
      <c r="AP25" s="76">
        <f t="shared" si="16"/>
        <v>5.8695652199999993</v>
      </c>
      <c r="AQ25" s="76">
        <f t="shared" si="16"/>
        <v>11.304347829999999</v>
      </c>
      <c r="AR25" s="76">
        <f t="shared" si="16"/>
        <v>7.5690607699999992</v>
      </c>
      <c r="AS25" s="76">
        <f t="shared" si="16"/>
        <v>7.1516267600000001</v>
      </c>
      <c r="AT25" s="76">
        <f t="shared" si="16"/>
        <v>7.99263352</v>
      </c>
      <c r="AU25" s="76">
        <f t="shared" si="16"/>
        <v>7.1628160600000008</v>
      </c>
      <c r="AV25" s="76">
        <f t="shared" si="16"/>
        <v>6.7402712500000002</v>
      </c>
      <c r="AW25" s="76">
        <f t="shared" si="16"/>
        <v>7.5580999100000001</v>
      </c>
      <c r="AX25" s="76">
        <f t="shared" si="16"/>
        <v>8.9543236299999993</v>
      </c>
      <c r="AY25" s="76">
        <f t="shared" si="16"/>
        <v>8.5458134599999998</v>
      </c>
      <c r="AZ25" s="76">
        <f t="shared" si="17"/>
        <v>9.3628338000000007</v>
      </c>
      <c r="BA25" s="76">
        <f t="shared" si="17"/>
        <v>8.5135135099999992</v>
      </c>
      <c r="BB25" s="76">
        <f t="shared" si="17"/>
        <v>7.7799227799999997</v>
      </c>
      <c r="BC25" s="76">
        <f t="shared" si="17"/>
        <v>9.2664092700000005</v>
      </c>
      <c r="BD25" s="75">
        <f t="shared" si="17"/>
        <v>10.60606061</v>
      </c>
      <c r="BE25" s="75">
        <f t="shared" si="17"/>
        <v>8.2491582499999989</v>
      </c>
      <c r="BF25" s="75">
        <f t="shared" si="17"/>
        <v>13.299663300000001</v>
      </c>
      <c r="BG25" s="75">
        <f t="shared" si="17"/>
        <v>7.9325666500000001</v>
      </c>
      <c r="BH25" s="75">
        <f t="shared" si="17"/>
        <v>7.32488238</v>
      </c>
      <c r="BI25" s="75">
        <f t="shared" si="17"/>
        <v>8.5206482000000001</v>
      </c>
      <c r="BJ25" s="75">
        <f t="shared" si="18"/>
        <v>12.490160059999999</v>
      </c>
      <c r="BK25" s="75">
        <f t="shared" si="18"/>
        <v>11.466806609999999</v>
      </c>
      <c r="BL25" s="75">
        <f t="shared" si="18"/>
        <v>13.56599318</v>
      </c>
      <c r="BM25" s="75">
        <f t="shared" si="18"/>
        <v>18.130709769999999</v>
      </c>
      <c r="BN25" s="75">
        <f t="shared" si="18"/>
        <v>16.163035839999999</v>
      </c>
      <c r="BO25" s="75">
        <f t="shared" si="18"/>
        <v>20.168657769999999</v>
      </c>
      <c r="BP25" s="75">
        <f t="shared" si="18"/>
        <v>10.738255030000001</v>
      </c>
      <c r="BQ25" s="75">
        <f t="shared" si="18"/>
        <v>9.6079124</v>
      </c>
      <c r="BR25" s="75">
        <f t="shared" si="18"/>
        <v>11.93924408</v>
      </c>
      <c r="BS25" s="75">
        <f t="shared" si="18"/>
        <v>7.6494991400000005</v>
      </c>
      <c r="BT25" s="75">
        <f t="shared" si="19"/>
        <v>7.1334615000000001</v>
      </c>
      <c r="BU25" s="75">
        <f t="shared" si="19"/>
        <v>8.1908327399999994</v>
      </c>
      <c r="BV25" s="75">
        <f t="shared" si="19"/>
        <v>6.1669829199999997</v>
      </c>
      <c r="BW25" s="75">
        <f t="shared" si="19"/>
        <v>5.3289057600000005</v>
      </c>
      <c r="BX25" s="75">
        <f t="shared" si="19"/>
        <v>7.03668564</v>
      </c>
      <c r="BY25" s="75">
        <f t="shared" si="19"/>
        <v>9.2295345099999988</v>
      </c>
      <c r="BZ25" s="75">
        <f t="shared" si="19"/>
        <v>7.7046549000000004</v>
      </c>
      <c r="CA25" s="75">
        <f t="shared" si="19"/>
        <v>10.874799359999999</v>
      </c>
      <c r="CD25" s="75" t="s">
        <v>560</v>
      </c>
      <c r="CE25" s="75">
        <v>1246</v>
      </c>
      <c r="CF25" s="75">
        <v>2.0354896099999999E-2</v>
      </c>
      <c r="CG25" s="75">
        <v>1.9484865300000001E-2</v>
      </c>
      <c r="CH25" s="75">
        <v>2.12249269E-2</v>
      </c>
      <c r="CI25" s="75">
        <v>1.6054604900000002E-2</v>
      </c>
      <c r="CJ25" s="75">
        <v>1.36512209E-2</v>
      </c>
      <c r="CK25" s="75">
        <v>1.8361853500000001E-2</v>
      </c>
      <c r="CL25" s="75">
        <v>4.0319871000000004E-3</v>
      </c>
      <c r="CM25" s="75">
        <v>3.0239902999999999E-3</v>
      </c>
      <c r="CN25" s="75">
        <v>5.1743834000000004E-3</v>
      </c>
      <c r="CO25" s="75">
        <v>3.6956521700000002E-2</v>
      </c>
      <c r="CP25" s="75">
        <v>1.9565217400000001E-2</v>
      </c>
      <c r="CQ25" s="75">
        <v>5.4347826100000003E-2</v>
      </c>
      <c r="CR25" s="75">
        <v>6.0773481000000002E-3</v>
      </c>
      <c r="CS25" s="75">
        <v>4.8802947000000001E-3</v>
      </c>
      <c r="CT25" s="75">
        <v>7.3050952000000002E-3</v>
      </c>
      <c r="CU25" s="75">
        <v>3.6120765999999999E-3</v>
      </c>
      <c r="CV25" s="75">
        <v>2.6579431999999999E-3</v>
      </c>
      <c r="CW25" s="75">
        <v>4.7025147999999999E-3</v>
      </c>
      <c r="CX25" s="75">
        <v>3.60804957E-2</v>
      </c>
      <c r="CY25" s="75">
        <v>3.3475900599999997E-2</v>
      </c>
      <c r="CZ25" s="75">
        <v>3.8822174700000003E-2</v>
      </c>
      <c r="DA25" s="75">
        <v>2.5096525099999999E-2</v>
      </c>
      <c r="DB25" s="75">
        <v>2.1332046300000001E-2</v>
      </c>
      <c r="DC25" s="75">
        <v>2.93436293E-2</v>
      </c>
      <c r="DD25" s="75">
        <v>2.5252525299999998E-2</v>
      </c>
      <c r="DE25" s="75">
        <v>1.3468013500000001E-2</v>
      </c>
      <c r="DF25" s="75">
        <v>3.7037037000000002E-2</v>
      </c>
      <c r="DG25" s="75">
        <v>5.2404600099999997E-2</v>
      </c>
      <c r="DH25" s="75">
        <v>4.7373235800000003E-2</v>
      </c>
      <c r="DI25" s="75">
        <v>5.7109252499999999E-2</v>
      </c>
      <c r="DJ25" s="75">
        <v>1.04959328E-2</v>
      </c>
      <c r="DK25" s="75">
        <v>7.3471530000000004E-3</v>
      </c>
      <c r="DL25" s="75">
        <v>1.4038310199999999E-2</v>
      </c>
      <c r="DM25" s="75">
        <v>1.19465917E-2</v>
      </c>
      <c r="DN25" s="75">
        <v>6.3246661999999997E-3</v>
      </c>
      <c r="DO25" s="75">
        <v>1.8271257900000001E-2</v>
      </c>
      <c r="DP25" s="75">
        <v>1.09501943E-2</v>
      </c>
      <c r="DQ25" s="75">
        <v>7.4178734999999999E-3</v>
      </c>
      <c r="DR25" s="75">
        <v>1.4835747099999999E-2</v>
      </c>
      <c r="DS25" s="75">
        <v>1.8617828600000001E-2</v>
      </c>
      <c r="DT25" s="75">
        <v>1.5936456500000001E-2</v>
      </c>
      <c r="DU25" s="75">
        <v>2.13497926E-2</v>
      </c>
      <c r="DV25" s="75">
        <v>2.4035420599999999E-2</v>
      </c>
      <c r="DW25" s="75">
        <v>1.8975332099999999E-2</v>
      </c>
      <c r="DX25" s="75">
        <v>2.9411764699999999E-2</v>
      </c>
      <c r="DY25" s="75">
        <v>3.6115569799999997E-2</v>
      </c>
      <c r="DZ25" s="75">
        <v>2.5682183000000001E-2</v>
      </c>
      <c r="EA25" s="75">
        <v>4.6548956699999998E-2</v>
      </c>
    </row>
    <row r="26" spans="1:131" s="75" customFormat="1" ht="12.75" customHeight="1" x14ac:dyDescent="0.3">
      <c r="A26" s="73"/>
      <c r="B26" s="73"/>
      <c r="C26" s="73" t="s">
        <v>157</v>
      </c>
      <c r="D26" s="73"/>
      <c r="E26" s="73"/>
      <c r="F26" s="73"/>
      <c r="G26" s="73"/>
      <c r="H26" s="74"/>
      <c r="J26" s="74"/>
      <c r="K26" s="74"/>
      <c r="L26" s="74"/>
      <c r="N26" s="74"/>
      <c r="O26" s="74"/>
      <c r="Q26" s="74"/>
      <c r="R26" s="74"/>
      <c r="S26" s="74"/>
      <c r="U26" s="74"/>
      <c r="W26" s="74"/>
      <c r="X26" s="74"/>
      <c r="Y26" s="74"/>
      <c r="AA26" s="74"/>
      <c r="AB26" s="74"/>
      <c r="AC26" s="74"/>
      <c r="AE26" s="61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CD26" s="75" t="s">
        <v>561</v>
      </c>
      <c r="CE26" s="75">
        <v>1246</v>
      </c>
      <c r="CF26" s="75">
        <v>3.10725281E-2</v>
      </c>
      <c r="CG26" s="75">
        <v>3.00112817E-2</v>
      </c>
      <c r="CH26" s="75">
        <v>3.2210260599999999E-2</v>
      </c>
      <c r="CI26" s="75">
        <v>3.4224187699999999E-2</v>
      </c>
      <c r="CJ26" s="75">
        <v>3.0667179400000001E-2</v>
      </c>
      <c r="CK26" s="75">
        <v>3.7973466599999998E-2</v>
      </c>
      <c r="CL26" s="75">
        <v>1.03487669E-2</v>
      </c>
      <c r="CM26" s="75">
        <v>8.6351724000000001E-3</v>
      </c>
      <c r="CN26" s="75">
        <v>1.19615617E-2</v>
      </c>
      <c r="CO26" s="75">
        <v>3.6956521700000002E-2</v>
      </c>
      <c r="CP26" s="75">
        <v>1.9565217400000001E-2</v>
      </c>
      <c r="CQ26" s="75">
        <v>5.4347826100000003E-2</v>
      </c>
      <c r="CR26" s="75">
        <v>6.2001228E-3</v>
      </c>
      <c r="CS26" s="75">
        <v>5.0337630000000001E-3</v>
      </c>
      <c r="CT26" s="75">
        <v>7.4892572000000001E-3</v>
      </c>
      <c r="CU26" s="75">
        <v>5.5203435000000002E-3</v>
      </c>
      <c r="CV26" s="75">
        <v>4.4299053000000001E-3</v>
      </c>
      <c r="CW26" s="75">
        <v>6.6789340999999997E-3</v>
      </c>
      <c r="CX26" s="75">
        <v>5.29692384E-2</v>
      </c>
      <c r="CY26" s="75">
        <v>4.95421396E-2</v>
      </c>
      <c r="CZ26" s="75">
        <v>5.6231836399999999E-2</v>
      </c>
      <c r="DA26" s="75">
        <v>3.5521235499999998E-2</v>
      </c>
      <c r="DB26" s="75">
        <v>3.1081081100000001E-2</v>
      </c>
      <c r="DC26" s="75">
        <v>4.0733590700000002E-2</v>
      </c>
      <c r="DD26" s="75">
        <v>4.7138047099999997E-2</v>
      </c>
      <c r="DE26" s="75">
        <v>3.0303030299999999E-2</v>
      </c>
      <c r="DF26" s="75">
        <v>6.3973063999999996E-2</v>
      </c>
      <c r="DG26" s="75">
        <v>4.2733925800000003E-2</v>
      </c>
      <c r="DH26" s="75">
        <v>3.8290642999999999E-2</v>
      </c>
      <c r="DI26" s="75">
        <v>4.7307893400000002E-2</v>
      </c>
      <c r="DJ26" s="75">
        <v>2.7814222E-2</v>
      </c>
      <c r="DK26" s="75">
        <v>2.30910522E-2</v>
      </c>
      <c r="DL26" s="75">
        <v>3.3062188399999998E-2</v>
      </c>
      <c r="DM26" s="75">
        <v>3.0920590299999998E-2</v>
      </c>
      <c r="DN26" s="75">
        <v>2.2487701999999998E-2</v>
      </c>
      <c r="DO26" s="75">
        <v>4.0056219300000001E-2</v>
      </c>
      <c r="DP26" s="75">
        <v>2.7905333800000001E-2</v>
      </c>
      <c r="DQ26" s="75">
        <v>2.2253620599999999E-2</v>
      </c>
      <c r="DR26" s="75">
        <v>3.40868951E-2</v>
      </c>
      <c r="DS26" s="75">
        <v>4.56339168E-2</v>
      </c>
      <c r="DT26" s="75">
        <v>4.1485378900000001E-2</v>
      </c>
      <c r="DU26" s="75">
        <v>4.94789032E-2</v>
      </c>
      <c r="DV26" s="75">
        <v>4.2378241599999998E-2</v>
      </c>
      <c r="DW26" s="75">
        <v>3.5420619899999999E-2</v>
      </c>
      <c r="DX26" s="75">
        <v>4.9335863399999999E-2</v>
      </c>
      <c r="DY26" s="75">
        <v>6.2600321E-2</v>
      </c>
      <c r="DZ26" s="75">
        <v>4.9357945399999999E-2</v>
      </c>
      <c r="EA26" s="75">
        <v>7.7046549000000006E-2</v>
      </c>
    </row>
    <row r="27" spans="1:131" s="75" customFormat="1" ht="12.75" customHeight="1" x14ac:dyDescent="0.3">
      <c r="A27" s="73"/>
      <c r="B27" s="73"/>
      <c r="C27" s="73"/>
      <c r="D27" s="73" t="s">
        <v>158</v>
      </c>
      <c r="E27" s="73"/>
      <c r="F27" s="73"/>
      <c r="G27" s="73"/>
      <c r="H27" s="74" t="str">
        <f>CONCATENATE(FIXED(AF27, 1), " (", FIXED(AG27, 1), " - ", FIXED(AH27,1),")")</f>
        <v>16.2 (16.0 - 16.4)</v>
      </c>
      <c r="J27" s="74" t="str">
        <f>CONCATENATE(FIXED(AI27, 1), " (", FIXED(AJ27, 1), " - ", FIXED(AK27,1),")")</f>
        <v>17.5 (16.8 - 18.3)</v>
      </c>
      <c r="K27" s="74" t="str">
        <f>CONCATENATE(FIXED(AL27, 1), " (", FIXED(AM27, 1), " - ", FIXED(AN27,1),")")</f>
        <v>9.7 (9.2 - 10.2)</v>
      </c>
      <c r="L27" s="74" t="str">
        <f>CONCATENATE(FIXED(AO27, 1), " (", FIXED(AP27, 1), " - ", FIXED(AQ27,1),")")</f>
        <v>22.4 (18.5 - 26.1)</v>
      </c>
      <c r="N27" s="74" t="str">
        <f>CONCATENATE(FIXED(AR27, 1), " (", FIXED(AS27, 1), " - ", FIXED(AT27,1),")")</f>
        <v>26.1 (25.4 - 26.8)</v>
      </c>
      <c r="O27" s="74" t="str">
        <f>CONCATENATE(FIXED(AU27, 1), " (", FIXED(AV27, 1), " - ", FIXED(AW27,1),")")</f>
        <v>28.6 (27.9 - 29.3)</v>
      </c>
      <c r="Q27" s="74" t="str">
        <f>CONCATENATE(FIXED(AX27, 1), " (", FIXED(AY27, 1), " - ", FIXED(AZ27,1),")")</f>
        <v>14.1 (13.6 - 14.6)</v>
      </c>
      <c r="R27" s="74" t="str">
        <f>CONCATENATE(FIXED(BA27, 1), " (", FIXED(BB27, 1), " - ", FIXED(BC27,1),")")</f>
        <v>13.8 (12.9 - 14.7)</v>
      </c>
      <c r="S27" s="74" t="str">
        <f>CONCATENATE(FIXED(BD27, 1), " (", FIXED(BE27, 1), " - ", FIXED(BF27,1),")")</f>
        <v>22.1 (18.5 - 25.3)</v>
      </c>
      <c r="U27" s="74" t="str">
        <f>CONCATENATE(FIXED(BG27, 1), " (", FIXED(BH27, 1), " - ", FIXED(BI27,1),")")</f>
        <v>12.6 (11.9 - 13.3)</v>
      </c>
      <c r="W27" s="74" t="str">
        <f>CONCATENATE(FIXED(BJ27, 1), " (", FIXED(BK27, 1), " - ", FIXED(BL27,1),")")</f>
        <v>15.9 (14.7 - 17.1)</v>
      </c>
      <c r="X27" s="74" t="str">
        <f>CONCATENATE(FIXED(BM27, 1), " (", FIXED(BN27, 1), " - ", FIXED(BO27,1),")")</f>
        <v>19.8 (17.6 - 21.9)</v>
      </c>
      <c r="Y27" s="74" t="str">
        <f>CONCATENATE(FIXED(BP27, 1), " (", FIXED(BQ27, 1), " - ", FIXED(BR27,1),")")</f>
        <v>18.0 (16.5 - 19.4)</v>
      </c>
      <c r="AA27" s="74" t="str">
        <f>CONCATENATE(FIXED(BS27, 1), " (", FIXED(BT27, 1), " - ", FIXED(BU27,1),")")</f>
        <v>18.1 (17.3 - 18.8)</v>
      </c>
      <c r="AB27" s="74" t="str">
        <f>CONCATENATE(FIXED(BV27, 1), " (", FIXED(BW27, 1), " - ", FIXED(BX27,1),")")</f>
        <v>12.1 (10.9 - 13.3)</v>
      </c>
      <c r="AC27" s="74" t="str">
        <f>CONCATENATE(FIXED(BY27, 1), " (", FIXED(BZ27, 1), " - ", FIXED(CA27,1),")")</f>
        <v>16.8 (14.8 - 18.8)</v>
      </c>
      <c r="AE27" s="61"/>
      <c r="AF27" s="76">
        <f t="shared" ref="AF27:AO30" si="20">+CF21*100</f>
        <v>16.2131671</v>
      </c>
      <c r="AG27" s="76">
        <f t="shared" si="20"/>
        <v>15.985142550000001</v>
      </c>
      <c r="AH27" s="76">
        <f t="shared" si="20"/>
        <v>16.439757539999999</v>
      </c>
      <c r="AI27" s="76">
        <f t="shared" si="20"/>
        <v>17.535089409999998</v>
      </c>
      <c r="AJ27" s="76">
        <f t="shared" si="20"/>
        <v>16.842914819999997</v>
      </c>
      <c r="AK27" s="76">
        <f t="shared" si="20"/>
        <v>18.294558739999999</v>
      </c>
      <c r="AL27" s="76">
        <f t="shared" si="20"/>
        <v>9.6969289700000001</v>
      </c>
      <c r="AM27" s="76">
        <f t="shared" si="20"/>
        <v>9.2433304199999995</v>
      </c>
      <c r="AN27" s="76">
        <f t="shared" si="20"/>
        <v>10.16396748</v>
      </c>
      <c r="AO27" s="76">
        <f t="shared" si="20"/>
        <v>22.391304349999999</v>
      </c>
      <c r="AP27" s="76">
        <f t="shared" ref="AP27:AY30" si="21">+CP21*100</f>
        <v>18.47826087</v>
      </c>
      <c r="AQ27" s="76">
        <f t="shared" si="21"/>
        <v>26.086956519999998</v>
      </c>
      <c r="AR27" s="76">
        <f t="shared" si="21"/>
        <v>26.08962554</v>
      </c>
      <c r="AS27" s="76">
        <f t="shared" si="21"/>
        <v>25.429711480000002</v>
      </c>
      <c r="AT27" s="76">
        <f t="shared" si="21"/>
        <v>26.783302640000002</v>
      </c>
      <c r="AU27" s="76">
        <f t="shared" si="21"/>
        <v>28.562666120000003</v>
      </c>
      <c r="AV27" s="76">
        <f t="shared" si="21"/>
        <v>27.85388128</v>
      </c>
      <c r="AW27" s="76">
        <f t="shared" si="21"/>
        <v>29.278266200000004</v>
      </c>
      <c r="AX27" s="76">
        <f t="shared" si="21"/>
        <v>14.08126337</v>
      </c>
      <c r="AY27" s="76">
        <f t="shared" si="21"/>
        <v>13.55760268</v>
      </c>
      <c r="AZ27" s="76">
        <f t="shared" ref="AZ27:BI30" si="22">+CZ21*100</f>
        <v>14.629599169999999</v>
      </c>
      <c r="BA27" s="76">
        <f t="shared" si="22"/>
        <v>13.764478760000001</v>
      </c>
      <c r="BB27" s="76">
        <f t="shared" si="22"/>
        <v>12.895752899999998</v>
      </c>
      <c r="BC27" s="76">
        <f t="shared" si="22"/>
        <v>14.691119690000001</v>
      </c>
      <c r="BD27" s="75">
        <f t="shared" si="22"/>
        <v>22.053872050000003</v>
      </c>
      <c r="BE27" s="75">
        <f t="shared" si="22"/>
        <v>18.518518520000001</v>
      </c>
      <c r="BF27" s="75">
        <f t="shared" si="22"/>
        <v>25.252525250000001</v>
      </c>
      <c r="BG27" s="75">
        <f t="shared" si="22"/>
        <v>12.62415055</v>
      </c>
      <c r="BH27" s="75">
        <f t="shared" si="22"/>
        <v>11.924986930000001</v>
      </c>
      <c r="BI27" s="75">
        <f t="shared" si="22"/>
        <v>13.349451119999999</v>
      </c>
      <c r="BJ27" s="75">
        <f t="shared" ref="BJ27:BS30" si="23">+DJ21*100</f>
        <v>15.92757806</v>
      </c>
      <c r="BK27" s="75">
        <f t="shared" si="23"/>
        <v>14.720545790000001</v>
      </c>
      <c r="BL27" s="75">
        <f t="shared" si="23"/>
        <v>17.082130670000002</v>
      </c>
      <c r="BM27" s="75">
        <f t="shared" si="23"/>
        <v>19.81728742</v>
      </c>
      <c r="BN27" s="75">
        <f t="shared" si="23"/>
        <v>17.603654250000002</v>
      </c>
      <c r="BO27" s="75">
        <f t="shared" si="23"/>
        <v>21.85523542</v>
      </c>
      <c r="BP27" s="75">
        <f t="shared" si="23"/>
        <v>17.979512540000002</v>
      </c>
      <c r="BQ27" s="75">
        <f t="shared" si="23"/>
        <v>16.53126104</v>
      </c>
      <c r="BR27" s="75">
        <f t="shared" si="23"/>
        <v>19.357117630000001</v>
      </c>
      <c r="BS27" s="75">
        <f t="shared" si="23"/>
        <v>18.0714358</v>
      </c>
      <c r="BT27" s="75">
        <f t="shared" ref="BT27:CA30" si="24">+DT21*100</f>
        <v>17.312556919999999</v>
      </c>
      <c r="BU27" s="75">
        <f t="shared" si="24"/>
        <v>18.84549226</v>
      </c>
      <c r="BV27" s="75">
        <f t="shared" si="24"/>
        <v>12.112586970000001</v>
      </c>
      <c r="BW27" s="75">
        <f t="shared" si="24"/>
        <v>10.94244149</v>
      </c>
      <c r="BX27" s="75">
        <f t="shared" si="24"/>
        <v>13.251106890000001</v>
      </c>
      <c r="BY27" s="75">
        <f t="shared" si="24"/>
        <v>16.77367576</v>
      </c>
      <c r="BZ27" s="75">
        <f t="shared" si="24"/>
        <v>14.84751204</v>
      </c>
      <c r="CA27" s="75">
        <f t="shared" si="24"/>
        <v>18.780096310000001</v>
      </c>
      <c r="CD27" s="75" t="s">
        <v>562</v>
      </c>
      <c r="CE27" s="75">
        <v>1246</v>
      </c>
      <c r="CF27" s="75">
        <v>1.893034E-3</v>
      </c>
      <c r="CG27" s="75">
        <v>1.6348929999999999E-3</v>
      </c>
      <c r="CH27" s="75">
        <v>2.151175E-3</v>
      </c>
      <c r="CI27" s="75">
        <v>1.922707E-4</v>
      </c>
      <c r="CJ27" s="75">
        <v>0</v>
      </c>
      <c r="CK27" s="75">
        <v>4.8067679999999998E-4</v>
      </c>
      <c r="CL27" s="75">
        <v>3.3599889999999999E-4</v>
      </c>
      <c r="CM27" s="75">
        <v>6.7199800000000007E-5</v>
      </c>
      <c r="CN27" s="75">
        <v>6.7199779999999997E-4</v>
      </c>
      <c r="CO27" s="75">
        <v>0</v>
      </c>
      <c r="CP27" s="75">
        <v>0</v>
      </c>
      <c r="CQ27" s="75">
        <v>0</v>
      </c>
      <c r="CR27" s="75">
        <v>6.7526089999999999E-4</v>
      </c>
      <c r="CS27" s="75">
        <v>3.0693680000000001E-4</v>
      </c>
      <c r="CT27" s="75">
        <v>1.1049724E-3</v>
      </c>
      <c r="CU27" s="75">
        <v>7.496763E-4</v>
      </c>
      <c r="CV27" s="75">
        <v>3.4076190000000001E-4</v>
      </c>
      <c r="CW27" s="75">
        <v>1.226743E-3</v>
      </c>
      <c r="CX27" s="75">
        <v>4.3866860000000001E-4</v>
      </c>
      <c r="CY27" s="75">
        <v>1.6450070000000001E-4</v>
      </c>
      <c r="CZ27" s="75">
        <v>7.6767009999999995E-4</v>
      </c>
      <c r="DA27" s="75">
        <v>5.7915060000000005E-4</v>
      </c>
      <c r="DB27" s="75">
        <v>0</v>
      </c>
      <c r="DC27" s="75">
        <v>1.3513513999999999E-3</v>
      </c>
      <c r="DD27" s="75">
        <v>1.6835017E-3</v>
      </c>
      <c r="DE27" s="75">
        <v>0</v>
      </c>
      <c r="DF27" s="75">
        <v>5.0505050999999999E-3</v>
      </c>
      <c r="DG27" s="75">
        <v>1.21536853E-2</v>
      </c>
      <c r="DH27" s="75">
        <v>9.7360167000000008E-3</v>
      </c>
      <c r="DI27" s="75">
        <v>1.46366963E-2</v>
      </c>
      <c r="DJ27" s="75">
        <v>2.623983E-4</v>
      </c>
      <c r="DK27" s="75">
        <v>0</v>
      </c>
      <c r="DL27" s="75">
        <v>7.8719499999999997E-4</v>
      </c>
      <c r="DM27" s="75">
        <v>0</v>
      </c>
      <c r="DN27" s="75">
        <v>0</v>
      </c>
      <c r="DO27" s="75">
        <v>0</v>
      </c>
      <c r="DP27" s="75">
        <v>0</v>
      </c>
      <c r="DQ27" s="75">
        <v>0</v>
      </c>
      <c r="DR27" s="75">
        <v>0</v>
      </c>
      <c r="DS27" s="75">
        <v>3.0355159999999998E-4</v>
      </c>
      <c r="DT27" s="75">
        <v>0</v>
      </c>
      <c r="DU27" s="75">
        <v>7.0828700000000004E-4</v>
      </c>
      <c r="DV27" s="75">
        <v>0</v>
      </c>
      <c r="DW27" s="75">
        <v>0</v>
      </c>
      <c r="DX27" s="75">
        <v>0</v>
      </c>
      <c r="DY27" s="75">
        <v>0</v>
      </c>
      <c r="DZ27" s="75">
        <v>0</v>
      </c>
      <c r="EA27" s="75">
        <v>0</v>
      </c>
    </row>
    <row r="28" spans="1:131" s="75" customFormat="1" ht="12.75" customHeight="1" x14ac:dyDescent="0.3">
      <c r="A28" s="73"/>
      <c r="B28" s="73"/>
      <c r="C28" s="73"/>
      <c r="D28" s="73" t="s">
        <v>159</v>
      </c>
      <c r="E28" s="73"/>
      <c r="F28" s="73"/>
      <c r="G28" s="73"/>
      <c r="H28" s="74" t="str">
        <f>CONCATENATE(FIXED(AF28, 1), " (", FIXED(AG28, 1), " - ", FIXED(AH28,1),")")</f>
        <v>15.8 (15.6 - 16.0)</v>
      </c>
      <c r="J28" s="74" t="str">
        <f>CONCATENATE(FIXED(AI28, 1), " (", FIXED(AJ28, 1), " - ", FIXED(AK28,1),")")</f>
        <v>16.5 (15.8 - 17.2)</v>
      </c>
      <c r="K28" s="74" t="str">
        <f>CONCATENATE(FIXED(AL28, 1), " (", FIXED(AM28, 1), " - ", FIXED(AN28,1),")")</f>
        <v>26.6 (25.9 - 27.3)</v>
      </c>
      <c r="L28" s="74" t="str">
        <f>CONCATENATE(FIXED(AO28, 1), " (", FIXED(AP28, 1), " - ", FIXED(AQ28,1),")")</f>
        <v>7.4 (5.0 - 10.0)</v>
      </c>
      <c r="N28" s="74" t="str">
        <f>CONCATENATE(FIXED(AR28, 1), " (", FIXED(AS28, 1), " - ", FIXED(AT28,1),")")</f>
        <v>16.1 (15.6 - 16.6)</v>
      </c>
      <c r="O28" s="74" t="str">
        <f>CONCATENATE(FIXED(AU28, 1), " (", FIXED(AV28, 1), " - ", FIXED(AW28,1),")")</f>
        <v>16.1 (15.5 - 16.7)</v>
      </c>
      <c r="Q28" s="74" t="str">
        <f>CONCATENATE(FIXED(AX28, 1), " (", FIXED(AY28, 1), " - ", FIXED(AZ28,1),")")</f>
        <v>13.2 (12.7 - 13.7)</v>
      </c>
      <c r="R28" s="74" t="str">
        <f>CONCATENATE(FIXED(BA28, 1), " (", FIXED(BB28, 1), " - ", FIXED(BC28,1),")")</f>
        <v>10.0 (9.2 - 10.9)</v>
      </c>
      <c r="S28" s="74" t="str">
        <f>CONCATENATE(FIXED(BD28, 1), " (", FIXED(BE28, 1), " - ", FIXED(BF28,1),")")</f>
        <v>13.6 (11.1 - 16.3)</v>
      </c>
      <c r="U28" s="74" t="str">
        <f>CONCATENATE(FIXED(BG28, 1), " (", FIXED(BH28, 1), " - ", FIXED(BI28,1),")")</f>
        <v>12.7 (11.9 - 13.4)</v>
      </c>
      <c r="W28" s="74" t="str">
        <f>CONCATENATE(FIXED(BJ28, 1), " (", FIXED(BK28, 1), " - ", FIXED(BL28,1),")")</f>
        <v>15.7 (14.5 - 16.8)</v>
      </c>
      <c r="X28" s="74" t="str">
        <f>CONCATENATE(FIXED(BM28, 1), " (", FIXED(BN28, 1), " - ", FIXED(BO28,1),")")</f>
        <v>14.6 (12.9 - 16.5)</v>
      </c>
      <c r="Y28" s="74" t="str">
        <f>CONCATENATE(FIXED(BP28, 1), " (", FIXED(BQ28, 1), " - ", FIXED(BR28,1),")")</f>
        <v>16.1 (14.7 - 17.4)</v>
      </c>
      <c r="AA28" s="74" t="str">
        <f>CONCATENATE(FIXED(BS28, 1), " (", FIXED(BT28, 1), " - ", FIXED(BU28,1),")")</f>
        <v>13.6 (12.9 - 14.2)</v>
      </c>
      <c r="AB28" s="74" t="str">
        <f>CONCATENATE(FIXED(BV28, 1), " (", FIXED(BW28, 1), " - ", FIXED(BX28,1),")")</f>
        <v>9.8 (8.8 - 10.8)</v>
      </c>
      <c r="AC28" s="74" t="str">
        <f>CONCATENATE(FIXED(BY28, 1), " (", FIXED(BZ28, 1), " - ", FIXED(CA28,1),")")</f>
        <v>15.7 (13.7 - 17.7)</v>
      </c>
      <c r="AE28" s="61"/>
      <c r="AF28" s="76">
        <f t="shared" si="20"/>
        <v>15.8345603</v>
      </c>
      <c r="AG28" s="76">
        <f t="shared" si="20"/>
        <v>15.622789070000001</v>
      </c>
      <c r="AH28" s="76">
        <f t="shared" si="20"/>
        <v>16.042985260000002</v>
      </c>
      <c r="AI28" s="76">
        <f t="shared" si="20"/>
        <v>16.54489521</v>
      </c>
      <c r="AJ28" s="76">
        <f t="shared" si="20"/>
        <v>15.799846179999999</v>
      </c>
      <c r="AK28" s="76">
        <f t="shared" si="20"/>
        <v>17.198615649999997</v>
      </c>
      <c r="AL28" s="76">
        <f t="shared" si="20"/>
        <v>26.557355019999999</v>
      </c>
      <c r="AM28" s="76">
        <f t="shared" si="20"/>
        <v>25.888717160000002</v>
      </c>
      <c r="AN28" s="76">
        <f t="shared" si="20"/>
        <v>27.269672740000001</v>
      </c>
      <c r="AO28" s="76">
        <f t="shared" si="20"/>
        <v>7.3913043499999995</v>
      </c>
      <c r="AP28" s="76">
        <f t="shared" si="21"/>
        <v>5</v>
      </c>
      <c r="AQ28" s="76">
        <f t="shared" si="21"/>
        <v>10</v>
      </c>
      <c r="AR28" s="76">
        <f t="shared" si="21"/>
        <v>16.114180480000002</v>
      </c>
      <c r="AS28" s="76">
        <f t="shared" si="21"/>
        <v>15.564763660000001</v>
      </c>
      <c r="AT28" s="76">
        <f t="shared" si="21"/>
        <v>16.645181090000001</v>
      </c>
      <c r="AU28" s="76">
        <f t="shared" si="21"/>
        <v>16.124855180000001</v>
      </c>
      <c r="AV28" s="76">
        <f t="shared" si="21"/>
        <v>15.548967490000001</v>
      </c>
      <c r="AW28" s="76">
        <f t="shared" si="21"/>
        <v>16.690519999999999</v>
      </c>
      <c r="AX28" s="76">
        <f t="shared" si="21"/>
        <v>13.214892799999999</v>
      </c>
      <c r="AY28" s="76">
        <f t="shared" si="21"/>
        <v>12.724132260000001</v>
      </c>
      <c r="AZ28" s="76">
        <f t="shared" si="22"/>
        <v>13.697428310000001</v>
      </c>
      <c r="BA28" s="76">
        <f t="shared" si="22"/>
        <v>10.019305019999999</v>
      </c>
      <c r="BB28" s="76">
        <f t="shared" si="22"/>
        <v>9.1891891899999987</v>
      </c>
      <c r="BC28" s="76">
        <f t="shared" si="22"/>
        <v>10.86872587</v>
      </c>
      <c r="BD28" s="75">
        <f t="shared" si="22"/>
        <v>13.636363639999999</v>
      </c>
      <c r="BE28" s="75">
        <f t="shared" si="22"/>
        <v>11.111111110000001</v>
      </c>
      <c r="BF28" s="75">
        <f t="shared" si="22"/>
        <v>16.329966330000001</v>
      </c>
      <c r="BG28" s="75">
        <f t="shared" si="22"/>
        <v>12.689492939999999</v>
      </c>
      <c r="BH28" s="75">
        <f t="shared" si="22"/>
        <v>11.918452690000001</v>
      </c>
      <c r="BI28" s="75">
        <f t="shared" si="22"/>
        <v>13.414793520000002</v>
      </c>
      <c r="BJ28" s="75">
        <f t="shared" si="23"/>
        <v>15.691419570000001</v>
      </c>
      <c r="BK28" s="75">
        <f t="shared" si="23"/>
        <v>14.549986879999999</v>
      </c>
      <c r="BL28" s="75">
        <f t="shared" si="23"/>
        <v>16.845972190000001</v>
      </c>
      <c r="BM28" s="75">
        <f t="shared" si="23"/>
        <v>14.61700632</v>
      </c>
      <c r="BN28" s="75">
        <f t="shared" si="23"/>
        <v>12.93042867</v>
      </c>
      <c r="BO28" s="75">
        <f t="shared" si="23"/>
        <v>16.514406179999998</v>
      </c>
      <c r="BP28" s="75">
        <f t="shared" si="23"/>
        <v>16.072059339999999</v>
      </c>
      <c r="BQ28" s="75">
        <f t="shared" si="23"/>
        <v>14.694454260000001</v>
      </c>
      <c r="BR28" s="75">
        <f t="shared" si="23"/>
        <v>17.379018009999999</v>
      </c>
      <c r="BS28" s="75">
        <f t="shared" si="23"/>
        <v>13.57887281</v>
      </c>
      <c r="BT28" s="75">
        <f t="shared" si="24"/>
        <v>12.94647374</v>
      </c>
      <c r="BU28" s="75">
        <f t="shared" si="24"/>
        <v>14.241627039999999</v>
      </c>
      <c r="BV28" s="75">
        <f t="shared" si="24"/>
        <v>9.80392157</v>
      </c>
      <c r="BW28" s="75">
        <f t="shared" si="24"/>
        <v>8.8235294100000008</v>
      </c>
      <c r="BX28" s="75">
        <f t="shared" si="24"/>
        <v>10.84756483</v>
      </c>
      <c r="BY28" s="75">
        <f t="shared" si="24"/>
        <v>15.650080259999999</v>
      </c>
      <c r="BZ28" s="75">
        <f t="shared" si="24"/>
        <v>13.723916529999999</v>
      </c>
      <c r="CA28" s="75">
        <f t="shared" si="24"/>
        <v>17.6565008</v>
      </c>
      <c r="CD28" s="75" t="s">
        <v>563</v>
      </c>
      <c r="CE28" s="75">
        <v>1246</v>
      </c>
      <c r="CF28" s="75">
        <v>3.6617779E-3</v>
      </c>
      <c r="CG28" s="75">
        <v>3.3175899E-3</v>
      </c>
      <c r="CH28" s="75">
        <v>4.0298679000000002E-3</v>
      </c>
      <c r="CI28" s="75">
        <v>3.4608729000000001E-3</v>
      </c>
      <c r="CJ28" s="75">
        <v>2.3072485999999998E-3</v>
      </c>
      <c r="CK28" s="75">
        <v>4.6144971999999996E-3</v>
      </c>
      <c r="CL28" s="75">
        <v>1.3439957E-3</v>
      </c>
      <c r="CM28" s="75">
        <v>8.0639739999999996E-4</v>
      </c>
      <c r="CN28" s="75">
        <v>1.9487937999999999E-3</v>
      </c>
      <c r="CO28" s="75">
        <v>1.08695652E-2</v>
      </c>
      <c r="CP28" s="75">
        <v>2.173913E-3</v>
      </c>
      <c r="CQ28" s="75">
        <v>2.1739130400000001E-2</v>
      </c>
      <c r="CR28" s="75">
        <v>1.3505218E-3</v>
      </c>
      <c r="CS28" s="75">
        <v>7.9803559999999999E-4</v>
      </c>
      <c r="CT28" s="75">
        <v>1.9643953E-3</v>
      </c>
      <c r="CU28" s="75">
        <v>8.1782869999999996E-4</v>
      </c>
      <c r="CV28" s="75">
        <v>4.0891430000000002E-4</v>
      </c>
      <c r="CW28" s="75">
        <v>1.2948954E-3</v>
      </c>
      <c r="CX28" s="75">
        <v>5.5930251999999998E-3</v>
      </c>
      <c r="CY28" s="75">
        <v>4.5511871000000004E-3</v>
      </c>
      <c r="CZ28" s="75">
        <v>6.6896967999999996E-3</v>
      </c>
      <c r="DA28" s="75">
        <v>5.0193049999999999E-3</v>
      </c>
      <c r="DB28" s="75">
        <v>3.0888030999999998E-3</v>
      </c>
      <c r="DC28" s="75">
        <v>7.0463319999999998E-3</v>
      </c>
      <c r="DD28" s="75">
        <v>0</v>
      </c>
      <c r="DE28" s="75">
        <v>0</v>
      </c>
      <c r="DF28" s="75">
        <v>0</v>
      </c>
      <c r="DG28" s="75">
        <v>4.8353372000000004E-3</v>
      </c>
      <c r="DH28" s="75">
        <v>3.5284893000000002E-3</v>
      </c>
      <c r="DI28" s="75">
        <v>6.5342394E-3</v>
      </c>
      <c r="DJ28" s="75">
        <v>1.8367882000000001E-3</v>
      </c>
      <c r="DK28" s="75">
        <v>7.8719499999999997E-4</v>
      </c>
      <c r="DL28" s="75">
        <v>3.2799790000000001E-3</v>
      </c>
      <c r="DM28" s="75">
        <v>4.2164441000000002E-3</v>
      </c>
      <c r="DN28" s="75">
        <v>1.4054814E-3</v>
      </c>
      <c r="DO28" s="75">
        <v>7.7301475999999999E-3</v>
      </c>
      <c r="DP28" s="75">
        <v>2.4726244999999998E-3</v>
      </c>
      <c r="DQ28" s="75">
        <v>7.064641E-4</v>
      </c>
      <c r="DR28" s="75">
        <v>4.2387848999999997E-3</v>
      </c>
      <c r="DS28" s="75">
        <v>6.7793180000000003E-3</v>
      </c>
      <c r="DT28" s="75">
        <v>5.1603763999999996E-3</v>
      </c>
      <c r="DU28" s="75">
        <v>8.4994435000000004E-3</v>
      </c>
      <c r="DV28" s="75">
        <v>5.0600886000000001E-3</v>
      </c>
      <c r="DW28" s="75">
        <v>2.5300443000000001E-3</v>
      </c>
      <c r="DX28" s="75">
        <v>7.5901327999999997E-3</v>
      </c>
      <c r="DY28" s="75">
        <v>6.4205457000000004E-3</v>
      </c>
      <c r="DZ28" s="75">
        <v>2.4077046999999999E-3</v>
      </c>
      <c r="EA28" s="75">
        <v>1.12359551E-2</v>
      </c>
    </row>
    <row r="29" spans="1:131" s="75" customFormat="1" ht="12.75" customHeight="1" x14ac:dyDescent="0.3">
      <c r="A29" s="73"/>
      <c r="B29" s="73"/>
      <c r="C29" s="73"/>
      <c r="D29" s="73" t="s">
        <v>160</v>
      </c>
      <c r="E29" s="73"/>
      <c r="F29" s="73"/>
      <c r="G29" s="73"/>
      <c r="H29" s="74" t="str">
        <f>CONCATENATE(FIXED(AF29, 1), " (", FIXED(AG29, 1), " - ", FIXED(AH29,1),")")</f>
        <v>0.4 (0.4 - 0.5)</v>
      </c>
      <c r="J29" s="74" t="str">
        <f>CONCATENATE(FIXED(AI29, 1), " (", FIXED(AJ29, 1), " - ", FIXED(AK29,1),")")</f>
        <v>0.5 (0.3 - 0.6)</v>
      </c>
      <c r="K29" s="74" t="str">
        <f>CONCATENATE(FIXED(AL29, 1), " (", FIXED(AM29, 1), " - ", FIXED(AN29,1),")")</f>
        <v>0.1 (0.1 - 0.2)</v>
      </c>
      <c r="L29" s="74" t="str">
        <f>CONCATENATE(FIXED(AO29, 1), " (", FIXED(AP29, 1), " - ", FIXED(AQ29,1),")")</f>
        <v>1.1 (0.2 - 2.2)</v>
      </c>
      <c r="N29" s="74" t="str">
        <f>CONCATENATE(FIXED(AR29, 1), " (", FIXED(AS29, 1), " - ", FIXED(AT29,1),")")</f>
        <v>0.3 (0.3 - 0.4)</v>
      </c>
      <c r="O29" s="74" t="str">
        <f>CONCATENATE(FIXED(AU29, 1), " (", FIXED(AV29, 1), " - ", FIXED(AW29,1),")")</f>
        <v>0.4 (0.3 - 0.4)</v>
      </c>
      <c r="Q29" s="74" t="str">
        <f>CONCATENATE(FIXED(AX29, 1), " (", FIXED(AY29, 1), " - ", FIXED(AZ29,1),")")</f>
        <v>0.7 (0.6 - 0.9)</v>
      </c>
      <c r="R29" s="74" t="str">
        <f>CONCATENATE(FIXED(BA29, 1), " (", FIXED(BB29, 1), " - ", FIXED(BC29,1),")")</f>
        <v>0.4 (0.2 - 0.6)</v>
      </c>
      <c r="S29" s="74" t="str">
        <f>CONCATENATE(FIXED(BD29, 1), " (", FIXED(BE29, 1), " - ", FIXED(BF29,1),")")</f>
        <v>1.3 (0.5 - 2.4)</v>
      </c>
      <c r="U29" s="74" t="str">
        <f>CONCATENATE(FIXED(BG29, 1), " (", FIXED(BH29, 1), " - ", FIXED(BI29,1),")")</f>
        <v>0.4 (0.3 - 0.6)</v>
      </c>
      <c r="W29" s="74" t="str">
        <f>CONCATENATE(FIXED(BJ29, 1), " (", FIXED(BK29, 1), " - ", FIXED(BL29,1),")")</f>
        <v>0.3 (0.2 - 0.5)</v>
      </c>
      <c r="X29" s="74" t="str">
        <f>CONCATENATE(FIXED(BM29, 1), " (", FIXED(BN29, 1), " - ", FIXED(BO29,1),")")</f>
        <v>0.6 (0.2 - 1.0)</v>
      </c>
      <c r="Y29" s="74" t="str">
        <f>CONCATENATE(FIXED(BP29, 1), " (", FIXED(BQ29, 1), " - ", FIXED(BR29,1),")")</f>
        <v>0.5 (0.2 - 0.7)</v>
      </c>
      <c r="AA29" s="74" t="str">
        <f>CONCATENATE(FIXED(BS29, 1), " (", FIXED(BT29, 1), " - ", FIXED(BU29,1),")")</f>
        <v>0.4 (0.3 - 0.5)</v>
      </c>
      <c r="AB29" s="74" t="str">
        <f>CONCATENATE(FIXED(BV29, 1), " (", FIXED(BW29, 1), " - ", FIXED(BX29,1),")")</f>
        <v>1.1 (0.7 - 1.5)</v>
      </c>
      <c r="AC29" s="74" t="str">
        <f>CONCATENATE(FIXED(BY29, 1), " (", FIXED(BZ29, 1), " - ", FIXED(CA29,1),")")</f>
        <v>0.6 (0.2 - 1.1)</v>
      </c>
      <c r="AE29" s="61"/>
      <c r="AF29" s="76">
        <f t="shared" si="20"/>
        <v>0.43310324000000006</v>
      </c>
      <c r="AG29" s="76">
        <f t="shared" si="20"/>
        <v>0.39055778000000002</v>
      </c>
      <c r="AH29" s="76">
        <f t="shared" si="20"/>
        <v>0.47517065999999997</v>
      </c>
      <c r="AI29" s="76">
        <f t="shared" si="20"/>
        <v>0.46144971999999995</v>
      </c>
      <c r="AJ29" s="76">
        <f t="shared" si="20"/>
        <v>0.33647375999999996</v>
      </c>
      <c r="AK29" s="76">
        <f t="shared" si="20"/>
        <v>0.60084598999999994</v>
      </c>
      <c r="AL29" s="76">
        <f t="shared" si="20"/>
        <v>0.12095961000000001</v>
      </c>
      <c r="AM29" s="76">
        <f t="shared" si="20"/>
        <v>6.7199780000000001E-2</v>
      </c>
      <c r="AN29" s="76">
        <f t="shared" si="20"/>
        <v>0.17471944</v>
      </c>
      <c r="AO29" s="76">
        <f t="shared" si="20"/>
        <v>1.08695652</v>
      </c>
      <c r="AP29" s="76">
        <f t="shared" si="21"/>
        <v>0.21739130000000001</v>
      </c>
      <c r="AQ29" s="76">
        <f t="shared" si="21"/>
        <v>2.17391304</v>
      </c>
      <c r="AR29" s="76">
        <f t="shared" si="21"/>
        <v>0.34376918000000001</v>
      </c>
      <c r="AS29" s="76">
        <f t="shared" si="21"/>
        <v>0.25168815</v>
      </c>
      <c r="AT29" s="76">
        <f t="shared" si="21"/>
        <v>0.42664210999999996</v>
      </c>
      <c r="AU29" s="76">
        <f t="shared" si="21"/>
        <v>0.35439241999999999</v>
      </c>
      <c r="AV29" s="76">
        <f t="shared" si="21"/>
        <v>0.25897908000000003</v>
      </c>
      <c r="AW29" s="76">
        <f t="shared" si="21"/>
        <v>0.44980577000000005</v>
      </c>
      <c r="AX29" s="76">
        <f t="shared" si="21"/>
        <v>0.74025333000000004</v>
      </c>
      <c r="AY29" s="76">
        <f t="shared" si="21"/>
        <v>0.61687777999999993</v>
      </c>
      <c r="AZ29" s="76">
        <f t="shared" si="22"/>
        <v>0.86362889000000009</v>
      </c>
      <c r="BA29" s="76">
        <f t="shared" si="22"/>
        <v>0.38610038999999996</v>
      </c>
      <c r="BB29" s="76">
        <f t="shared" si="22"/>
        <v>0.23166023000000002</v>
      </c>
      <c r="BC29" s="76">
        <f t="shared" si="22"/>
        <v>0.57915057999999997</v>
      </c>
      <c r="BD29" s="75">
        <f t="shared" si="22"/>
        <v>1.34680135</v>
      </c>
      <c r="BE29" s="75">
        <f t="shared" si="22"/>
        <v>0.50505051000000001</v>
      </c>
      <c r="BF29" s="75">
        <f t="shared" si="22"/>
        <v>2.3569023599999999</v>
      </c>
      <c r="BG29" s="75">
        <f t="shared" si="22"/>
        <v>0.44432828000000002</v>
      </c>
      <c r="BH29" s="75">
        <f t="shared" si="22"/>
        <v>0.31364348999999997</v>
      </c>
      <c r="BI29" s="75">
        <f t="shared" si="22"/>
        <v>0.58808154999999995</v>
      </c>
      <c r="BJ29" s="75">
        <f t="shared" si="23"/>
        <v>0.31487798</v>
      </c>
      <c r="BK29" s="75">
        <f t="shared" si="23"/>
        <v>0.15743899</v>
      </c>
      <c r="BL29" s="75">
        <f t="shared" si="23"/>
        <v>0.49855680999999996</v>
      </c>
      <c r="BM29" s="75">
        <f t="shared" si="23"/>
        <v>0.56219255000000001</v>
      </c>
      <c r="BN29" s="75">
        <f t="shared" si="23"/>
        <v>0.21082220999999998</v>
      </c>
      <c r="BO29" s="75">
        <f t="shared" si="23"/>
        <v>0.98383696000000009</v>
      </c>
      <c r="BP29" s="75">
        <f t="shared" si="23"/>
        <v>0.45920170000000005</v>
      </c>
      <c r="BQ29" s="75">
        <f t="shared" si="23"/>
        <v>0.24726244999999999</v>
      </c>
      <c r="BR29" s="75">
        <f t="shared" si="23"/>
        <v>0.70646414999999996</v>
      </c>
      <c r="BS29" s="75">
        <f t="shared" si="23"/>
        <v>0.39461701999999999</v>
      </c>
      <c r="BT29" s="75">
        <f t="shared" si="24"/>
        <v>0.28331477999999999</v>
      </c>
      <c r="BU29" s="75">
        <f t="shared" si="24"/>
        <v>0.52615603</v>
      </c>
      <c r="BV29" s="75">
        <f t="shared" si="24"/>
        <v>1.07526882</v>
      </c>
      <c r="BW29" s="75">
        <f t="shared" si="24"/>
        <v>0.69576218000000001</v>
      </c>
      <c r="BX29" s="75">
        <f t="shared" si="24"/>
        <v>1.45477546</v>
      </c>
      <c r="BY29" s="75">
        <f t="shared" si="24"/>
        <v>0.64205456999999999</v>
      </c>
      <c r="BZ29" s="75">
        <f t="shared" si="24"/>
        <v>0.24077046999999999</v>
      </c>
      <c r="CA29" s="75">
        <f t="shared" si="24"/>
        <v>1.1235955099999999</v>
      </c>
      <c r="CD29" s="75" t="s">
        <v>564</v>
      </c>
      <c r="CE29" s="75">
        <v>1246</v>
      </c>
      <c r="CF29" s="75">
        <v>6.6925444999999997E-3</v>
      </c>
      <c r="CG29" s="75">
        <v>6.1953841000000004E-3</v>
      </c>
      <c r="CH29" s="75">
        <v>7.1849245999999999E-3</v>
      </c>
      <c r="CI29" s="75">
        <v>8.5560468999999993E-3</v>
      </c>
      <c r="CJ29" s="75">
        <v>6.7294751E-3</v>
      </c>
      <c r="CK29" s="75">
        <v>1.03826187E-2</v>
      </c>
      <c r="CL29" s="75">
        <v>5.9807808999999997E-3</v>
      </c>
      <c r="CM29" s="75">
        <v>4.7711847000000002E-3</v>
      </c>
      <c r="CN29" s="75">
        <v>7.1903770000000004E-3</v>
      </c>
      <c r="CO29" s="75">
        <v>0</v>
      </c>
      <c r="CP29" s="75">
        <v>0</v>
      </c>
      <c r="CQ29" s="75">
        <v>0</v>
      </c>
      <c r="CR29" s="75">
        <v>7.1823204E-3</v>
      </c>
      <c r="CS29" s="75">
        <v>5.8931859999999999E-3</v>
      </c>
      <c r="CT29" s="75">
        <v>8.4714548999999997E-3</v>
      </c>
      <c r="CU29" s="75">
        <v>8.7916581000000004E-3</v>
      </c>
      <c r="CV29" s="75">
        <v>7.3604580000000003E-3</v>
      </c>
      <c r="CW29" s="75">
        <v>1.02910107E-2</v>
      </c>
      <c r="CX29" s="75">
        <v>1.11860503E-2</v>
      </c>
      <c r="CY29" s="75">
        <v>9.7603772999999994E-3</v>
      </c>
      <c r="CZ29" s="75">
        <v>1.2693973799999999E-2</v>
      </c>
      <c r="DA29" s="75">
        <v>2.3166023000000002E-3</v>
      </c>
      <c r="DB29" s="75">
        <v>1.1583012000000001E-3</v>
      </c>
      <c r="DC29" s="75">
        <v>3.8610038999999999E-3</v>
      </c>
      <c r="DD29" s="75">
        <v>3.3670034000000001E-3</v>
      </c>
      <c r="DE29" s="75">
        <v>0</v>
      </c>
      <c r="DF29" s="75">
        <v>8.4175084000000008E-3</v>
      </c>
      <c r="DG29" s="75">
        <v>1.9602717999999998E-3</v>
      </c>
      <c r="DH29" s="75">
        <v>1.0454783E-3</v>
      </c>
      <c r="DI29" s="75">
        <v>3.0057501000000002E-3</v>
      </c>
      <c r="DJ29" s="75">
        <v>6.0351614E-3</v>
      </c>
      <c r="DK29" s="75">
        <v>3.6735765000000002E-3</v>
      </c>
      <c r="DL29" s="75">
        <v>8.6591445999999999E-3</v>
      </c>
      <c r="DM29" s="75">
        <v>4.2164441000000002E-3</v>
      </c>
      <c r="DN29" s="75">
        <v>7.0274070000000001E-4</v>
      </c>
      <c r="DO29" s="75">
        <v>7.7301475999999999E-3</v>
      </c>
      <c r="DP29" s="75">
        <v>6.7114093999999999E-3</v>
      </c>
      <c r="DQ29" s="75">
        <v>4.2387848999999997E-3</v>
      </c>
      <c r="DR29" s="75">
        <v>9.8904981000000006E-3</v>
      </c>
      <c r="DS29" s="75">
        <v>4.2497217000000004E-3</v>
      </c>
      <c r="DT29" s="75">
        <v>2.9343316999999999E-3</v>
      </c>
      <c r="DU29" s="75">
        <v>5.4639279999999998E-3</v>
      </c>
      <c r="DV29" s="75">
        <v>3.1625553000000002E-3</v>
      </c>
      <c r="DW29" s="75">
        <v>1.2650221E-3</v>
      </c>
      <c r="DX29" s="75">
        <v>5.3763441000000004E-3</v>
      </c>
      <c r="DY29" s="75">
        <v>5.6179775000000003E-3</v>
      </c>
      <c r="DZ29" s="75">
        <v>1.6051364E-3</v>
      </c>
      <c r="EA29" s="75">
        <v>1.00321027E-2</v>
      </c>
    </row>
    <row r="30" spans="1:131" s="75" customFormat="1" ht="12.75" customHeight="1" x14ac:dyDescent="0.3">
      <c r="A30" s="73"/>
      <c r="B30" s="73"/>
      <c r="C30" s="73"/>
      <c r="D30" s="73" t="s">
        <v>171</v>
      </c>
      <c r="E30" s="73"/>
      <c r="F30" s="73"/>
      <c r="G30" s="73"/>
      <c r="H30" s="74" t="str">
        <f>CONCATENATE(FIXED(AF30, 1), " (", FIXED(AG30, 1), " - ", FIXED(AH30,1),")")</f>
        <v>67.5 (67.2 - 67.8)</v>
      </c>
      <c r="J30" s="74" t="str">
        <f>CONCATENATE(FIXED(AI30, 1), " (", FIXED(AJ30, 1), " - ", FIXED(AK30,1),")")</f>
        <v>65.5 (64.6 - 66.4)</v>
      </c>
      <c r="K30" s="74" t="str">
        <f>CONCATENATE(FIXED(AL30, 1), " (", FIXED(AM30, 1), " - ", FIXED(AN30,1),")")</f>
        <v>63.6 (62.9 - 64.4)</v>
      </c>
      <c r="L30" s="74" t="str">
        <f>CONCATENATE(FIXED(AO30, 1), " (", FIXED(AP30, 1), " - ", FIXED(AQ30,1),")")</f>
        <v>69.1 (65.0 - 73.3)</v>
      </c>
      <c r="N30" s="74" t="str">
        <f>CONCATENATE(FIXED(AR30, 1), " (", FIXED(AS30, 1), " - ", FIXED(AT30,1),")")</f>
        <v>57.5 (56.7 - 58.2)</v>
      </c>
      <c r="O30" s="74" t="str">
        <f>CONCATENATE(FIXED(AU30, 1), " (", FIXED(AV30, 1), " - ", FIXED(AW30,1),")")</f>
        <v>55.0 (54.2 - 55.7)</v>
      </c>
      <c r="Q30" s="74" t="str">
        <f>CONCATENATE(FIXED(AX30, 1), " (", FIXED(AY30, 1), " - ", FIXED(AZ30,1),")")</f>
        <v>72.0 (71.3 - 72.7)</v>
      </c>
      <c r="R30" s="74" t="str">
        <f>CONCATENATE(FIXED(BA30, 1), " (", FIXED(BB30, 1), " - ", FIXED(BC30,1),")")</f>
        <v>75.8 (74.7 - 77.0)</v>
      </c>
      <c r="S30" s="74" t="str">
        <f>CONCATENATE(FIXED(BD30, 1), " (", FIXED(BE30, 1), " - ", FIXED(BF30,1),")")</f>
        <v>63.0 (59.3 - 67.2)</v>
      </c>
      <c r="U30" s="74" t="str">
        <f>CONCATENATE(FIXED(BG30, 1), " (", FIXED(BH30, 1), " - ", FIXED(BI30,1),")")</f>
        <v>74.2 (73.2 - 75.3)</v>
      </c>
      <c r="W30" s="74" t="str">
        <f>CONCATENATE(FIXED(BJ30, 1), " (", FIXED(BK30, 1), " - ", FIXED(BL30,1),")")</f>
        <v>68.1 (66.6 - 69.6)</v>
      </c>
      <c r="X30" s="74" t="str">
        <f>CONCATENATE(FIXED(BM30, 1), " (", FIXED(BN30, 1), " - ", FIXED(BO30,1),")")</f>
        <v>65.0 (62.5 - 67.3)</v>
      </c>
      <c r="Y30" s="74" t="str">
        <f>CONCATENATE(FIXED(BP30, 1), " (", FIXED(BQ30, 1), " - ", FIXED(BR30,1),")")</f>
        <v>65.5 (63.8 - 67.3)</v>
      </c>
      <c r="AA30" s="74" t="str">
        <f>CONCATENATE(FIXED(BS30, 1), " (", FIXED(BT30, 1), " - ", FIXED(BU30,1),")")</f>
        <v>68.0 (67.0 - 68.9)</v>
      </c>
      <c r="AB30" s="74" t="str">
        <f>CONCATENATE(FIXED(BV30, 1), " (", FIXED(BW30, 1), " - ", FIXED(BX30,1),")")</f>
        <v>77.0 (75.6 - 78.4)</v>
      </c>
      <c r="AC30" s="74" t="str">
        <f>CONCATENATE(FIXED(BY30, 1), " (", FIXED(BZ30, 1), " - ", FIXED(CA30,1),")")</f>
        <v>66.9 (64.4 - 69.6)</v>
      </c>
      <c r="AE30" s="61"/>
      <c r="AF30" s="76">
        <f t="shared" si="20"/>
        <v>67.519169359999992</v>
      </c>
      <c r="AG30" s="76">
        <f t="shared" si="20"/>
        <v>67.207009959999993</v>
      </c>
      <c r="AH30" s="76">
        <f t="shared" si="20"/>
        <v>67.822246019999994</v>
      </c>
      <c r="AI30" s="76">
        <f t="shared" si="20"/>
        <v>65.458565660000005</v>
      </c>
      <c r="AJ30" s="76">
        <f t="shared" si="20"/>
        <v>64.559700059999997</v>
      </c>
      <c r="AK30" s="76">
        <f t="shared" si="20"/>
        <v>66.391078640000003</v>
      </c>
      <c r="AL30" s="76">
        <f t="shared" si="20"/>
        <v>63.624756400000003</v>
      </c>
      <c r="AM30" s="76">
        <f t="shared" si="20"/>
        <v>62.872118809999996</v>
      </c>
      <c r="AN30" s="76">
        <f t="shared" si="20"/>
        <v>64.390833950000001</v>
      </c>
      <c r="AO30" s="76">
        <f t="shared" si="20"/>
        <v>69.130434780000002</v>
      </c>
      <c r="AP30" s="76">
        <f t="shared" si="21"/>
        <v>65</v>
      </c>
      <c r="AQ30" s="76">
        <f t="shared" si="21"/>
        <v>73.260869569999997</v>
      </c>
      <c r="AR30" s="76">
        <f t="shared" si="21"/>
        <v>57.452424800000003</v>
      </c>
      <c r="AS30" s="76">
        <f t="shared" si="21"/>
        <v>56.691221609999999</v>
      </c>
      <c r="AT30" s="76">
        <f t="shared" si="21"/>
        <v>58.189073049999998</v>
      </c>
      <c r="AU30" s="76">
        <f t="shared" si="21"/>
        <v>54.958086279999996</v>
      </c>
      <c r="AV30" s="76">
        <f t="shared" si="21"/>
        <v>54.222040479999997</v>
      </c>
      <c r="AW30" s="76">
        <f t="shared" si="21"/>
        <v>55.73161589</v>
      </c>
      <c r="AX30" s="76">
        <f t="shared" si="21"/>
        <v>71.963590499999995</v>
      </c>
      <c r="AY30" s="76">
        <f t="shared" si="21"/>
        <v>71.313812580000004</v>
      </c>
      <c r="AZ30" s="76">
        <f t="shared" si="22"/>
        <v>72.681910400000007</v>
      </c>
      <c r="BA30" s="76">
        <f t="shared" si="22"/>
        <v>75.830115829999997</v>
      </c>
      <c r="BB30" s="76">
        <f t="shared" si="22"/>
        <v>74.652509649999999</v>
      </c>
      <c r="BC30" s="76">
        <f t="shared" si="22"/>
        <v>77.007722009999995</v>
      </c>
      <c r="BD30" s="75">
        <f t="shared" si="22"/>
        <v>62.962962959999999</v>
      </c>
      <c r="BE30" s="75">
        <f t="shared" si="22"/>
        <v>59.259259259999993</v>
      </c>
      <c r="BF30" s="75">
        <f t="shared" si="22"/>
        <v>67.171717169999994</v>
      </c>
      <c r="BG30" s="75">
        <f t="shared" si="22"/>
        <v>74.242028230000003</v>
      </c>
      <c r="BH30" s="75">
        <f t="shared" si="22"/>
        <v>73.242289599999992</v>
      </c>
      <c r="BI30" s="75">
        <f t="shared" si="22"/>
        <v>75.261369580000007</v>
      </c>
      <c r="BJ30" s="75">
        <f t="shared" si="23"/>
        <v>68.066124380000005</v>
      </c>
      <c r="BK30" s="75">
        <f t="shared" si="23"/>
        <v>66.570453950000001</v>
      </c>
      <c r="BL30" s="75">
        <f t="shared" si="23"/>
        <v>69.614274469999998</v>
      </c>
      <c r="BM30" s="75">
        <f t="shared" si="23"/>
        <v>65.003513699999999</v>
      </c>
      <c r="BN30" s="75">
        <f t="shared" si="23"/>
        <v>62.473647219999997</v>
      </c>
      <c r="BO30" s="75">
        <f t="shared" si="23"/>
        <v>67.322557979999999</v>
      </c>
      <c r="BP30" s="75">
        <f t="shared" si="23"/>
        <v>65.489226420000008</v>
      </c>
      <c r="BQ30" s="75">
        <f t="shared" si="23"/>
        <v>63.776050869999999</v>
      </c>
      <c r="BR30" s="75">
        <f t="shared" si="23"/>
        <v>67.255386790000003</v>
      </c>
      <c r="BS30" s="75">
        <f t="shared" si="23"/>
        <v>67.955074370000006</v>
      </c>
      <c r="BT30" s="75">
        <f t="shared" si="24"/>
        <v>67.009005359999989</v>
      </c>
      <c r="BU30" s="75">
        <f t="shared" si="24"/>
        <v>68.850551449999998</v>
      </c>
      <c r="BV30" s="75">
        <f t="shared" si="24"/>
        <v>77.00822264</v>
      </c>
      <c r="BW30" s="75">
        <f t="shared" si="24"/>
        <v>75.648323849999997</v>
      </c>
      <c r="BX30" s="75">
        <f t="shared" si="24"/>
        <v>78.431372550000006</v>
      </c>
      <c r="BY30" s="75">
        <f t="shared" si="24"/>
        <v>66.934189410000002</v>
      </c>
      <c r="BZ30" s="75">
        <f t="shared" si="24"/>
        <v>64.365971110000004</v>
      </c>
      <c r="CA30" s="75">
        <f t="shared" si="24"/>
        <v>69.582664530000002</v>
      </c>
      <c r="CD30" s="75" t="s">
        <v>565</v>
      </c>
      <c r="CE30" s="75">
        <v>1246</v>
      </c>
      <c r="CF30" s="75">
        <v>0.64116488520000003</v>
      </c>
      <c r="CG30" s="75">
        <v>0.63827753030000001</v>
      </c>
      <c r="CH30" s="75">
        <v>0.64415740860000004</v>
      </c>
      <c r="CI30" s="75">
        <v>0.68842530280000003</v>
      </c>
      <c r="CJ30" s="75">
        <v>0.67938857909999995</v>
      </c>
      <c r="CK30" s="75">
        <v>0.6970774851</v>
      </c>
      <c r="CL30" s="75">
        <v>0.6410859485</v>
      </c>
      <c r="CM30" s="75">
        <v>0.63345877289999997</v>
      </c>
      <c r="CN30" s="75">
        <v>0.64861232440000005</v>
      </c>
      <c r="CO30" s="75">
        <v>0.69347826089999998</v>
      </c>
      <c r="CP30" s="75">
        <v>0.65</v>
      </c>
      <c r="CQ30" s="75">
        <v>0.73695652170000003</v>
      </c>
      <c r="CR30" s="75">
        <v>0.64450583179999998</v>
      </c>
      <c r="CS30" s="75">
        <v>0.63664825049999996</v>
      </c>
      <c r="CT30" s="75">
        <v>0.65181092689999998</v>
      </c>
      <c r="CU30" s="75">
        <v>0.64376746399999996</v>
      </c>
      <c r="CV30" s="75">
        <v>0.63606624410000001</v>
      </c>
      <c r="CW30" s="75">
        <v>0.65160498879999995</v>
      </c>
      <c r="CX30" s="75">
        <v>0.59653451769999999</v>
      </c>
      <c r="CY30" s="75">
        <v>0.58899490050000003</v>
      </c>
      <c r="CZ30" s="75">
        <v>0.60363546639999999</v>
      </c>
      <c r="DA30" s="75">
        <v>0.56138996139999997</v>
      </c>
      <c r="DB30" s="75">
        <v>0.54720077219999996</v>
      </c>
      <c r="DC30" s="75">
        <v>0.57393822390000004</v>
      </c>
      <c r="DD30" s="75">
        <v>0.61784511779999995</v>
      </c>
      <c r="DE30" s="75">
        <v>0.57912457910000004</v>
      </c>
      <c r="DF30" s="75">
        <v>0.65740740740000003</v>
      </c>
      <c r="DG30" s="75">
        <v>0.70543648719999996</v>
      </c>
      <c r="DH30" s="75">
        <v>0.69550444330000005</v>
      </c>
      <c r="DI30" s="75">
        <v>0.7164140094</v>
      </c>
      <c r="DJ30" s="75">
        <v>0.64523747050000002</v>
      </c>
      <c r="DK30" s="75">
        <v>0.62988716870000006</v>
      </c>
      <c r="DL30" s="75">
        <v>0.66071897140000002</v>
      </c>
      <c r="DM30" s="75">
        <v>0.6598735067</v>
      </c>
      <c r="DN30" s="75">
        <v>0.63457484190000002</v>
      </c>
      <c r="DO30" s="75">
        <v>0.68236120870000005</v>
      </c>
      <c r="DP30" s="75">
        <v>0.65877781700000004</v>
      </c>
      <c r="DQ30" s="75">
        <v>0.64076298129999998</v>
      </c>
      <c r="DR30" s="75">
        <v>0.67749911689999998</v>
      </c>
      <c r="DS30" s="75">
        <v>0.66437316599999996</v>
      </c>
      <c r="DT30" s="75">
        <v>0.65465951629999997</v>
      </c>
      <c r="DU30" s="75">
        <v>0.67398563190000005</v>
      </c>
      <c r="DV30" s="75">
        <v>0.57874762810000002</v>
      </c>
      <c r="DW30" s="75">
        <v>0.56103731820000002</v>
      </c>
      <c r="DX30" s="75">
        <v>0.59503478809999999</v>
      </c>
      <c r="DY30" s="75">
        <v>0.62439807380000001</v>
      </c>
      <c r="DZ30" s="75">
        <v>0.59791332259999996</v>
      </c>
      <c r="EA30" s="75">
        <v>0.65168539329999997</v>
      </c>
    </row>
    <row r="31" spans="1:131" s="75" customFormat="1" ht="12.75" customHeight="1" x14ac:dyDescent="0.3">
      <c r="A31" s="73"/>
      <c r="B31" s="73"/>
      <c r="C31" s="73" t="s">
        <v>172</v>
      </c>
      <c r="D31" s="73"/>
      <c r="E31" s="73"/>
      <c r="F31" s="73"/>
      <c r="G31" s="73"/>
      <c r="H31" s="74"/>
      <c r="J31" s="74"/>
      <c r="K31" s="74"/>
      <c r="L31" s="74"/>
      <c r="N31" s="74"/>
      <c r="O31" s="74"/>
      <c r="Q31" s="74"/>
      <c r="R31" s="74"/>
      <c r="S31" s="74"/>
      <c r="U31" s="74"/>
      <c r="W31" s="74"/>
      <c r="X31" s="74"/>
      <c r="Y31" s="74"/>
      <c r="AA31" s="74"/>
      <c r="AB31" s="74"/>
      <c r="AC31" s="74"/>
      <c r="AE31" s="61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CD31" s="75" t="s">
        <v>566</v>
      </c>
      <c r="CE31" s="75">
        <v>1246</v>
      </c>
      <c r="CF31" s="75">
        <v>0.28304682869999997</v>
      </c>
      <c r="CG31" s="75">
        <v>0.28025986190000002</v>
      </c>
      <c r="CH31" s="75">
        <v>0.28584813660000002</v>
      </c>
      <c r="CI31" s="75">
        <v>0.24322245719999999</v>
      </c>
      <c r="CJ31" s="75">
        <v>0.23533935780000001</v>
      </c>
      <c r="CK31" s="75">
        <v>0.25124975970000002</v>
      </c>
      <c r="CL31" s="75">
        <v>0.29272226330000001</v>
      </c>
      <c r="CM31" s="75">
        <v>0.28573348570000001</v>
      </c>
      <c r="CN31" s="75">
        <v>0.29991264029999998</v>
      </c>
      <c r="CO31" s="75">
        <v>0.20652173909999999</v>
      </c>
      <c r="CP31" s="75">
        <v>0.1717391304</v>
      </c>
      <c r="CQ31" s="75">
        <v>0.24130434780000001</v>
      </c>
      <c r="CR31" s="75">
        <v>0.30055248620000002</v>
      </c>
      <c r="CS31" s="75">
        <v>0.29315531</v>
      </c>
      <c r="CT31" s="75">
        <v>0.3082872928</v>
      </c>
      <c r="CU31" s="75">
        <v>0.31793089349999998</v>
      </c>
      <c r="CV31" s="75">
        <v>0.31091119740000001</v>
      </c>
      <c r="CW31" s="75">
        <v>0.32580249439999998</v>
      </c>
      <c r="CX31" s="75">
        <v>0.31748642869999999</v>
      </c>
      <c r="CY31" s="75">
        <v>0.31046773039999997</v>
      </c>
      <c r="CZ31" s="75">
        <v>0.3241212919</v>
      </c>
      <c r="DA31" s="75">
        <v>0.37393822389999998</v>
      </c>
      <c r="DB31" s="75">
        <v>0.36071428570000003</v>
      </c>
      <c r="DC31" s="75">
        <v>0.38774131270000001</v>
      </c>
      <c r="DD31" s="75">
        <v>0.21885521890000001</v>
      </c>
      <c r="DE31" s="75">
        <v>0.18518518519999999</v>
      </c>
      <c r="DF31" s="75">
        <v>0.25589225589999998</v>
      </c>
      <c r="DG31" s="75">
        <v>0.19458964979999999</v>
      </c>
      <c r="DH31" s="75">
        <v>0.1853763722</v>
      </c>
      <c r="DI31" s="75">
        <v>0.20341087299999999</v>
      </c>
      <c r="DJ31" s="75">
        <v>0.28102860140000002</v>
      </c>
      <c r="DK31" s="75">
        <v>0.2675150879</v>
      </c>
      <c r="DL31" s="75">
        <v>0.29611650490000002</v>
      </c>
      <c r="DM31" s="75">
        <v>0.23120168660000001</v>
      </c>
      <c r="DN31" s="75">
        <v>0.212227688</v>
      </c>
      <c r="DO31" s="75">
        <v>0.25228390719999999</v>
      </c>
      <c r="DP31" s="75">
        <v>0.28823737199999999</v>
      </c>
      <c r="DQ31" s="75">
        <v>0.27234192860000001</v>
      </c>
      <c r="DR31" s="75">
        <v>0.30466266339999998</v>
      </c>
      <c r="DS31" s="75">
        <v>0.23747849839999999</v>
      </c>
      <c r="DT31" s="75">
        <v>0.22913083070000001</v>
      </c>
      <c r="DU31" s="75">
        <v>0.24618030960000001</v>
      </c>
      <c r="DV31" s="75">
        <v>0.39089184059999998</v>
      </c>
      <c r="DW31" s="75">
        <v>0.37397216950000001</v>
      </c>
      <c r="DX31" s="75">
        <v>0.40844402279999997</v>
      </c>
      <c r="DY31" s="75">
        <v>0.23836276079999999</v>
      </c>
      <c r="DZ31" s="75">
        <v>0.21428571430000001</v>
      </c>
      <c r="EA31" s="75">
        <v>0.2624398074</v>
      </c>
    </row>
    <row r="32" spans="1:131" s="75" customFormat="1" ht="12.75" customHeight="1" x14ac:dyDescent="0.3">
      <c r="A32" s="73"/>
      <c r="B32" s="73"/>
      <c r="C32" s="73"/>
      <c r="D32" s="73" t="s">
        <v>173</v>
      </c>
      <c r="E32" s="73"/>
      <c r="F32" s="73"/>
      <c r="G32" s="73"/>
      <c r="H32" s="74"/>
      <c r="J32" s="74"/>
      <c r="K32" s="74"/>
      <c r="L32" s="74"/>
      <c r="N32" s="74"/>
      <c r="O32" s="74"/>
      <c r="Q32" s="74"/>
      <c r="R32" s="74"/>
      <c r="S32" s="74"/>
      <c r="U32" s="74"/>
      <c r="W32" s="74"/>
      <c r="X32" s="74"/>
      <c r="Y32" s="74"/>
      <c r="AA32" s="74"/>
      <c r="AB32" s="74"/>
      <c r="AC32" s="74"/>
      <c r="AE32" s="61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CD32" s="75" t="s">
        <v>567</v>
      </c>
      <c r="CE32" s="75">
        <v>1246</v>
      </c>
      <c r="CF32" s="75">
        <v>1.8165480000000001E-4</v>
      </c>
      <c r="CG32" s="75">
        <v>9.5607799999999996E-5</v>
      </c>
      <c r="CH32" s="75">
        <v>2.6770180000000002E-4</v>
      </c>
      <c r="CI32" s="75">
        <v>1.922707E-4</v>
      </c>
      <c r="CJ32" s="75">
        <v>0</v>
      </c>
      <c r="CK32" s="75">
        <v>4.8067679999999998E-4</v>
      </c>
      <c r="CL32" s="75">
        <v>0</v>
      </c>
      <c r="CM32" s="75">
        <v>0</v>
      </c>
      <c r="CN32" s="75">
        <v>0</v>
      </c>
      <c r="CO32" s="75">
        <v>0</v>
      </c>
      <c r="CP32" s="75">
        <v>0</v>
      </c>
      <c r="CQ32" s="75">
        <v>0</v>
      </c>
      <c r="CR32" s="75">
        <v>6.1387400000000001E-5</v>
      </c>
      <c r="CS32" s="75">
        <v>0</v>
      </c>
      <c r="CT32" s="75">
        <v>1.8416210000000001E-4</v>
      </c>
      <c r="CU32" s="75">
        <v>1.3630479999999999E-4</v>
      </c>
      <c r="CV32" s="75">
        <v>0</v>
      </c>
      <c r="CW32" s="75">
        <v>3.4076190000000001E-4</v>
      </c>
      <c r="CX32" s="75">
        <v>2.741679E-4</v>
      </c>
      <c r="CY32" s="75">
        <v>5.4833600000000003E-5</v>
      </c>
      <c r="CZ32" s="75">
        <v>5.483358E-4</v>
      </c>
      <c r="DA32" s="75">
        <v>0</v>
      </c>
      <c r="DB32" s="75">
        <v>0</v>
      </c>
      <c r="DC32" s="75">
        <v>0</v>
      </c>
      <c r="DD32" s="75">
        <v>0</v>
      </c>
      <c r="DE32" s="75">
        <v>0</v>
      </c>
      <c r="DF32" s="75">
        <v>0</v>
      </c>
      <c r="DG32" s="75">
        <v>3.920544E-4</v>
      </c>
      <c r="DH32" s="75">
        <v>0</v>
      </c>
      <c r="DI32" s="75">
        <v>9.1479349999999996E-4</v>
      </c>
      <c r="DJ32" s="75">
        <v>0</v>
      </c>
      <c r="DK32" s="75">
        <v>0</v>
      </c>
      <c r="DL32" s="75">
        <v>0</v>
      </c>
      <c r="DM32" s="75">
        <v>0</v>
      </c>
      <c r="DN32" s="75">
        <v>0</v>
      </c>
      <c r="DO32" s="75">
        <v>0</v>
      </c>
      <c r="DP32" s="75">
        <v>3.5323210000000002E-4</v>
      </c>
      <c r="DQ32" s="75">
        <v>0</v>
      </c>
      <c r="DR32" s="75">
        <v>1.0596962E-3</v>
      </c>
      <c r="DS32" s="75">
        <v>0</v>
      </c>
      <c r="DT32" s="75">
        <v>0</v>
      </c>
      <c r="DU32" s="75">
        <v>0</v>
      </c>
      <c r="DV32" s="75">
        <v>0</v>
      </c>
      <c r="DW32" s="75">
        <v>0</v>
      </c>
      <c r="DX32" s="75">
        <v>0</v>
      </c>
      <c r="DY32" s="75">
        <v>0</v>
      </c>
      <c r="DZ32" s="75">
        <v>0</v>
      </c>
      <c r="EA32" s="75">
        <v>0</v>
      </c>
    </row>
    <row r="33" spans="1:131" s="75" customFormat="1" ht="12.75" customHeight="1" x14ac:dyDescent="0.2">
      <c r="A33" s="73"/>
      <c r="B33" s="73"/>
      <c r="C33" s="73"/>
      <c r="D33" s="73"/>
      <c r="E33" s="73" t="s">
        <v>174</v>
      </c>
      <c r="F33" s="73"/>
      <c r="G33" s="73"/>
      <c r="H33" s="74" t="str">
        <f>CONCATENATE(FIXED(AF33, 1), " (", FIXED(AG33, 1), " - ", FIXED(AH33,1),")")</f>
        <v>2.0 (1.9 - 2.1)</v>
      </c>
      <c r="J33" s="74" t="str">
        <f>CONCATENATE(FIXED(AI33, 1), " (", FIXED(AJ33, 1), " - ", FIXED(AK33,1),")")</f>
        <v>1.6 (1.4 - 1.8)</v>
      </c>
      <c r="K33" s="74" t="str">
        <f>CONCATENATE(FIXED(AL33, 1), " (", FIXED(AM33, 1), " - ", FIXED(AN33,1),")")</f>
        <v>0.4 (0.3 - 0.5)</v>
      </c>
      <c r="L33" s="74" t="str">
        <f>CONCATENATE(FIXED(AO33, 1), " (", FIXED(AP33, 1), " - ", FIXED(AQ33,1),")")</f>
        <v>3.7 (2.0 - 5.4)</v>
      </c>
      <c r="N33" s="74" t="str">
        <f>CONCATENATE(FIXED(AR33, 1), " (", FIXED(AS33, 1), " - ", FIXED(AT33,1),")")</f>
        <v>0.6 (0.5 - 0.7)</v>
      </c>
      <c r="O33" s="74" t="str">
        <f>CONCATENATE(FIXED(AU33, 1), " (", FIXED(AV33, 1), " - ", FIXED(AW33,1),")")</f>
        <v>0.4 (0.3 - 0.5)</v>
      </c>
      <c r="Q33" s="74" t="str">
        <f>CONCATENATE(FIXED(AX33, 1), " (", FIXED(AY33, 1), " - ", FIXED(AZ33,1),")")</f>
        <v>3.6 (3.3 - 3.9)</v>
      </c>
      <c r="R33" s="74" t="str">
        <f>CONCATENATE(FIXED(BA33, 1), " (", FIXED(BB33, 1), " - ", FIXED(BC33,1),")")</f>
        <v>2.5 (2.1 - 2.9)</v>
      </c>
      <c r="S33" s="74" t="str">
        <f>CONCATENATE(FIXED(BD33, 1), " (", FIXED(BE33, 1), " - ", FIXED(BF33,1),")")</f>
        <v>2.5 (1.3 - 3.7)</v>
      </c>
      <c r="U33" s="74" t="str">
        <f>CONCATENATE(FIXED(BG33, 1), " (", FIXED(BH33, 1), " - ", FIXED(BI33,1),")")</f>
        <v>5.2 (4.7 - 5.7)</v>
      </c>
      <c r="W33" s="74" t="str">
        <f>CONCATENATE(FIXED(BJ33, 1), " (", FIXED(BK33, 1), " - ", FIXED(BL33,1),")")</f>
        <v>1.0 (0.7 - 1.4)</v>
      </c>
      <c r="X33" s="74" t="str">
        <f>CONCATENATE(FIXED(BM33, 1), " (", FIXED(BN33, 1), " - ", FIXED(BO33,1),")")</f>
        <v>1.2 (0.6 - 1.8)</v>
      </c>
      <c r="Y33" s="74" t="str">
        <f>CONCATENATE(FIXED(BP33, 1), " (", FIXED(BQ33, 1), " - ", FIXED(BR33,1),")")</f>
        <v>1.1 (0.7 - 1.5)</v>
      </c>
      <c r="AA33" s="74" t="str">
        <f>CONCATENATE(FIXED(BS33, 1), " (", FIXED(BT33, 1), " - ", FIXED(BU33,1),")")</f>
        <v>1.9 (1.6 - 2.1)</v>
      </c>
      <c r="AB33" s="74" t="str">
        <f>CONCATENATE(FIXED(BV33, 1), " (", FIXED(BW33, 1), " - ", FIXED(BX33,1),")")</f>
        <v>2.4 (1.9 - 2.9)</v>
      </c>
      <c r="AC33" s="74" t="str">
        <f>CONCATENATE(FIXED(BY33, 1), " (", FIXED(BZ33, 1), " - ", FIXED(CA33,1),")")</f>
        <v>3.6 (2.6 - 4.7)</v>
      </c>
      <c r="AE33" s="61"/>
      <c r="AF33" s="76">
        <f t="shared" ref="AF33:AO35" si="25">+CF25*100</f>
        <v>2.0354896099999999</v>
      </c>
      <c r="AG33" s="76">
        <f t="shared" si="25"/>
        <v>1.94848653</v>
      </c>
      <c r="AH33" s="76">
        <f t="shared" si="25"/>
        <v>2.1224926900000001</v>
      </c>
      <c r="AI33" s="76">
        <f t="shared" si="25"/>
        <v>1.6054604900000002</v>
      </c>
      <c r="AJ33" s="76">
        <f t="shared" si="25"/>
        <v>1.3651220900000001</v>
      </c>
      <c r="AK33" s="76">
        <f t="shared" si="25"/>
        <v>1.83618535</v>
      </c>
      <c r="AL33" s="76">
        <f t="shared" si="25"/>
        <v>0.40319871000000002</v>
      </c>
      <c r="AM33" s="76">
        <f t="shared" si="25"/>
        <v>0.30239903000000001</v>
      </c>
      <c r="AN33" s="76">
        <f t="shared" si="25"/>
        <v>0.51743834</v>
      </c>
      <c r="AO33" s="76">
        <f t="shared" si="25"/>
        <v>3.6956521700000002</v>
      </c>
      <c r="AP33" s="76">
        <f t="shared" ref="AP33:AY35" si="26">+CP25*100</f>
        <v>1.9565217400000001</v>
      </c>
      <c r="AQ33" s="76">
        <f t="shared" si="26"/>
        <v>5.4347826100000001</v>
      </c>
      <c r="AR33" s="76">
        <f t="shared" si="26"/>
        <v>0.60773481000000007</v>
      </c>
      <c r="AS33" s="76">
        <f t="shared" si="26"/>
        <v>0.48802947000000002</v>
      </c>
      <c r="AT33" s="76">
        <f t="shared" si="26"/>
        <v>0.73050952000000002</v>
      </c>
      <c r="AU33" s="76">
        <f t="shared" si="26"/>
        <v>0.36120765999999999</v>
      </c>
      <c r="AV33" s="76">
        <f t="shared" si="26"/>
        <v>0.26579431999999997</v>
      </c>
      <c r="AW33" s="76">
        <f t="shared" si="26"/>
        <v>0.47025148</v>
      </c>
      <c r="AX33" s="76">
        <f t="shared" si="26"/>
        <v>3.6080495699999999</v>
      </c>
      <c r="AY33" s="76">
        <f t="shared" si="26"/>
        <v>3.3475900599999999</v>
      </c>
      <c r="AZ33" s="76">
        <f t="shared" ref="AZ33:BI35" si="27">+CZ25*100</f>
        <v>3.8822174700000005</v>
      </c>
      <c r="BA33" s="76">
        <f t="shared" si="27"/>
        <v>2.50965251</v>
      </c>
      <c r="BB33" s="76">
        <f t="shared" si="27"/>
        <v>2.1332046300000003</v>
      </c>
      <c r="BC33" s="76">
        <f t="shared" si="27"/>
        <v>2.9343629299999998</v>
      </c>
      <c r="BD33" s="75">
        <f t="shared" si="27"/>
        <v>2.5252525299999999</v>
      </c>
      <c r="BE33" s="75">
        <f t="shared" si="27"/>
        <v>1.34680135</v>
      </c>
      <c r="BF33" s="75">
        <f t="shared" si="27"/>
        <v>3.7037037000000002</v>
      </c>
      <c r="BG33" s="75">
        <f t="shared" si="27"/>
        <v>5.2404600099999996</v>
      </c>
      <c r="BH33" s="75">
        <f t="shared" si="27"/>
        <v>4.73732358</v>
      </c>
      <c r="BI33" s="75">
        <f t="shared" si="27"/>
        <v>5.7109252499999998</v>
      </c>
      <c r="BJ33" s="75">
        <f t="shared" ref="BJ33:BS35" si="28">+DJ25*100</f>
        <v>1.0495932800000001</v>
      </c>
      <c r="BK33" s="75">
        <f t="shared" si="28"/>
        <v>0.73471530000000007</v>
      </c>
      <c r="BL33" s="75">
        <f t="shared" si="28"/>
        <v>1.4038310199999999</v>
      </c>
      <c r="BM33" s="75">
        <f t="shared" si="28"/>
        <v>1.19465917</v>
      </c>
      <c r="BN33" s="75">
        <f t="shared" si="28"/>
        <v>0.63246661999999998</v>
      </c>
      <c r="BO33" s="75">
        <f t="shared" si="28"/>
        <v>1.82712579</v>
      </c>
      <c r="BP33" s="75">
        <f t="shared" si="28"/>
        <v>1.09501943</v>
      </c>
      <c r="BQ33" s="75">
        <f t="shared" si="28"/>
        <v>0.74178734999999996</v>
      </c>
      <c r="BR33" s="75">
        <f t="shared" si="28"/>
        <v>1.4835747099999999</v>
      </c>
      <c r="BS33" s="75">
        <f t="shared" si="28"/>
        <v>1.8617828600000002</v>
      </c>
      <c r="BT33" s="75">
        <f t="shared" ref="BT33:CA35" si="29">+DT25*100</f>
        <v>1.59364565</v>
      </c>
      <c r="BU33" s="75">
        <f t="shared" si="29"/>
        <v>2.1349792600000002</v>
      </c>
      <c r="BV33" s="75">
        <f t="shared" si="29"/>
        <v>2.4035420599999999</v>
      </c>
      <c r="BW33" s="75">
        <f t="shared" si="29"/>
        <v>1.89753321</v>
      </c>
      <c r="BX33" s="75">
        <f t="shared" si="29"/>
        <v>2.9411764699999998</v>
      </c>
      <c r="BY33" s="75">
        <f t="shared" si="29"/>
        <v>3.6115569799999996</v>
      </c>
      <c r="BZ33" s="75">
        <f t="shared" si="29"/>
        <v>2.5682183000000003</v>
      </c>
      <c r="CA33" s="75">
        <f t="shared" si="29"/>
        <v>4.6548956700000002</v>
      </c>
      <c r="CD33" s="75" t="s">
        <v>568</v>
      </c>
      <c r="CE33" s="75">
        <v>1246</v>
      </c>
      <c r="CF33" s="75">
        <v>6.6925400000000001E-5</v>
      </c>
      <c r="CG33" s="75">
        <v>1.91216E-5</v>
      </c>
      <c r="CH33" s="75">
        <v>1.147293E-4</v>
      </c>
      <c r="CI33" s="75">
        <v>1.922707E-4</v>
      </c>
      <c r="CJ33" s="75">
        <v>0</v>
      </c>
      <c r="CK33" s="75">
        <v>4.8067679999999998E-4</v>
      </c>
      <c r="CL33" s="75">
        <v>0</v>
      </c>
      <c r="CM33" s="75">
        <v>0</v>
      </c>
      <c r="CN33" s="75">
        <v>0</v>
      </c>
      <c r="CO33" s="75">
        <v>2.173913E-3</v>
      </c>
      <c r="CP33" s="75">
        <v>0</v>
      </c>
      <c r="CQ33" s="75">
        <v>7.6086957000000002E-3</v>
      </c>
      <c r="CR33" s="75">
        <v>3.0693680000000001E-4</v>
      </c>
      <c r="CS33" s="75">
        <v>6.1387400000000001E-5</v>
      </c>
      <c r="CT33" s="75">
        <v>6.1387349999999998E-4</v>
      </c>
      <c r="CU33" s="75">
        <v>3.4076190000000001E-4</v>
      </c>
      <c r="CV33" s="75">
        <v>6.8152399999999995E-5</v>
      </c>
      <c r="CW33" s="75">
        <v>6.8152390000000005E-4</v>
      </c>
      <c r="CX33" s="75">
        <v>0</v>
      </c>
      <c r="CY33" s="75">
        <v>0</v>
      </c>
      <c r="CZ33" s="75">
        <v>0</v>
      </c>
      <c r="DA33" s="75">
        <v>0</v>
      </c>
      <c r="DB33" s="75">
        <v>0</v>
      </c>
      <c r="DC33" s="75">
        <v>0</v>
      </c>
      <c r="DD33" s="75">
        <v>0</v>
      </c>
      <c r="DE33" s="75">
        <v>0</v>
      </c>
      <c r="DF33" s="75">
        <v>0</v>
      </c>
      <c r="DG33" s="75">
        <v>0</v>
      </c>
      <c r="DH33" s="75">
        <v>0</v>
      </c>
      <c r="DI33" s="75">
        <v>0</v>
      </c>
      <c r="DJ33" s="75">
        <v>0</v>
      </c>
      <c r="DK33" s="75">
        <v>0</v>
      </c>
      <c r="DL33" s="75">
        <v>0</v>
      </c>
      <c r="DM33" s="75">
        <v>0</v>
      </c>
      <c r="DN33" s="75">
        <v>0</v>
      </c>
      <c r="DO33" s="75">
        <v>0</v>
      </c>
      <c r="DP33" s="75">
        <v>0</v>
      </c>
      <c r="DQ33" s="75">
        <v>0</v>
      </c>
      <c r="DR33" s="75">
        <v>0</v>
      </c>
      <c r="DS33" s="75">
        <v>0</v>
      </c>
      <c r="DT33" s="75">
        <v>0</v>
      </c>
      <c r="DU33" s="75">
        <v>0</v>
      </c>
      <c r="DV33" s="75">
        <v>0</v>
      </c>
      <c r="DW33" s="75">
        <v>0</v>
      </c>
      <c r="DX33" s="75">
        <v>0</v>
      </c>
      <c r="DY33" s="75">
        <v>0</v>
      </c>
      <c r="DZ33" s="75">
        <v>0</v>
      </c>
      <c r="EA33" s="75">
        <v>0</v>
      </c>
    </row>
    <row r="34" spans="1:131" s="75" customFormat="1" ht="12.75" customHeight="1" x14ac:dyDescent="0.2">
      <c r="A34" s="73"/>
      <c r="B34" s="73"/>
      <c r="C34" s="73"/>
      <c r="D34" s="73"/>
      <c r="E34" s="73" t="s">
        <v>175</v>
      </c>
      <c r="F34" s="73"/>
      <c r="G34" s="73"/>
      <c r="H34" s="74" t="str">
        <f t="shared" ref="H34:H40" si="30">CONCATENATE(FIXED(AF34, 1), " (", FIXED(AG34, 1), " - ", FIXED(AH34,1),")")</f>
        <v>3.1 (3.0 - 3.2)</v>
      </c>
      <c r="J34" s="74" t="str">
        <f t="shared" ref="J34:J40" si="31">CONCATENATE(FIXED(AI34, 1), " (", FIXED(AJ34, 1), " - ", FIXED(AK34,1),")")</f>
        <v>3.4 (3.1 - 3.8)</v>
      </c>
      <c r="K34" s="74" t="str">
        <f t="shared" ref="K34:K40" si="32">CONCATENATE(FIXED(AL34, 1), " (", FIXED(AM34, 1), " - ", FIXED(AN34,1),")")</f>
        <v>1.0 (0.9 - 1.2)</v>
      </c>
      <c r="L34" s="74" t="str">
        <f t="shared" ref="L34:L40" si="33">CONCATENATE(FIXED(AO34, 1), " (", FIXED(AP34, 1), " - ", FIXED(AQ34,1),")")</f>
        <v>3.7 (2.0 - 5.4)</v>
      </c>
      <c r="N34" s="74" t="str">
        <f t="shared" ref="N34:N40" si="34">CONCATENATE(FIXED(AR34, 1), " (", FIXED(AS34, 1), " - ", FIXED(AT34,1),")")</f>
        <v>0.6 (0.5 - 0.7)</v>
      </c>
      <c r="O34" s="74" t="str">
        <f t="shared" ref="O34:O40" si="35">CONCATENATE(FIXED(AU34, 1), " (", FIXED(AV34, 1), " - ", FIXED(AW34,1),")")</f>
        <v>0.6 (0.4 - 0.7)</v>
      </c>
      <c r="Q34" s="74" t="str">
        <f t="shared" ref="Q34:Q40" si="36">CONCATENATE(FIXED(AX34, 1), " (", FIXED(AY34, 1), " - ", FIXED(AZ34,1),")")</f>
        <v>5.3 (5.0 - 5.6)</v>
      </c>
      <c r="R34" s="74" t="str">
        <f t="shared" ref="R34:R40" si="37">CONCATENATE(FIXED(BA34, 1), " (", FIXED(BB34, 1), " - ", FIXED(BC34,1),")")</f>
        <v>3.6 (3.1 - 4.1)</v>
      </c>
      <c r="S34" s="74" t="str">
        <f t="shared" ref="S34:S40" si="38">CONCATENATE(FIXED(BD34, 1), " (", FIXED(BE34, 1), " - ", FIXED(BF34,1),")")</f>
        <v>4.7 (3.0 - 6.4)</v>
      </c>
      <c r="U34" s="74" t="str">
        <f t="shared" ref="U34:U40" si="39">CONCATENATE(FIXED(BG34, 1), " (", FIXED(BH34, 1), " - ", FIXED(BI34,1),")")</f>
        <v>4.3 (3.8 - 4.7)</v>
      </c>
      <c r="W34" s="74" t="str">
        <f t="shared" ref="W34:W40" si="40">CONCATENATE(FIXED(BJ34, 1), " (", FIXED(BK34, 1), " - ", FIXED(BL34,1),")")</f>
        <v>2.8 (2.3 - 3.3)</v>
      </c>
      <c r="X34" s="74" t="str">
        <f t="shared" ref="X34:X40" si="41">CONCATENATE(FIXED(BM34, 1), " (", FIXED(BN34, 1), " - ", FIXED(BO34,1),")")</f>
        <v>3.1 (2.2 - 4.0)</v>
      </c>
      <c r="Y34" s="74" t="str">
        <f t="shared" ref="Y34:Y40" si="42">CONCATENATE(FIXED(BP34, 1), " (", FIXED(BQ34, 1), " - ", FIXED(BR34,1),")")</f>
        <v>2.8 (2.2 - 3.4)</v>
      </c>
      <c r="AA34" s="74" t="str">
        <f t="shared" ref="AA34:AA40" si="43">CONCATENATE(FIXED(BS34, 1), " (", FIXED(BT34, 1), " - ", FIXED(BU34,1),")")</f>
        <v>4.6 (4.1 - 4.9)</v>
      </c>
      <c r="AB34" s="74" t="str">
        <f t="shared" ref="AB34:AB40" si="44">CONCATENATE(FIXED(BV34, 1), " (", FIXED(BW34, 1), " - ", FIXED(BX34,1),")")</f>
        <v>4.2 (3.5 - 4.9)</v>
      </c>
      <c r="AC34" s="74" t="str">
        <f t="shared" ref="AC34:AC40" si="45">CONCATENATE(FIXED(BY34, 1), " (", FIXED(BZ34, 1), " - ", FIXED(CA34,1),")")</f>
        <v>6.3 (4.9 - 7.7)</v>
      </c>
      <c r="AE34" s="61"/>
      <c r="AF34" s="76">
        <f t="shared" si="25"/>
        <v>3.1072528099999999</v>
      </c>
      <c r="AG34" s="76">
        <f t="shared" si="25"/>
        <v>3.0011281699999999</v>
      </c>
      <c r="AH34" s="76">
        <f t="shared" si="25"/>
        <v>3.2210260599999998</v>
      </c>
      <c r="AI34" s="76">
        <f t="shared" si="25"/>
        <v>3.4224187699999997</v>
      </c>
      <c r="AJ34" s="76">
        <f t="shared" si="25"/>
        <v>3.0667179400000002</v>
      </c>
      <c r="AK34" s="76">
        <f t="shared" si="25"/>
        <v>3.7973466599999997</v>
      </c>
      <c r="AL34" s="76">
        <f t="shared" si="25"/>
        <v>1.0348766899999999</v>
      </c>
      <c r="AM34" s="76">
        <f t="shared" si="25"/>
        <v>0.86351723999999996</v>
      </c>
      <c r="AN34" s="76">
        <f t="shared" si="25"/>
        <v>1.1961561700000001</v>
      </c>
      <c r="AO34" s="76">
        <f t="shared" si="25"/>
        <v>3.6956521700000002</v>
      </c>
      <c r="AP34" s="76">
        <f t="shared" si="26"/>
        <v>1.9565217400000001</v>
      </c>
      <c r="AQ34" s="76">
        <f t="shared" si="26"/>
        <v>5.4347826100000001</v>
      </c>
      <c r="AR34" s="76">
        <f t="shared" si="26"/>
        <v>0.62001227999999997</v>
      </c>
      <c r="AS34" s="76">
        <f t="shared" si="26"/>
        <v>0.5033763</v>
      </c>
      <c r="AT34" s="76">
        <f t="shared" si="26"/>
        <v>0.74892572000000002</v>
      </c>
      <c r="AU34" s="76">
        <f t="shared" si="26"/>
        <v>0.55203435000000001</v>
      </c>
      <c r="AV34" s="76">
        <f t="shared" si="26"/>
        <v>0.44299052999999999</v>
      </c>
      <c r="AW34" s="76">
        <f t="shared" si="26"/>
        <v>0.66789341000000002</v>
      </c>
      <c r="AX34" s="76">
        <f t="shared" si="26"/>
        <v>5.2969238399999998</v>
      </c>
      <c r="AY34" s="76">
        <f t="shared" si="26"/>
        <v>4.9542139599999997</v>
      </c>
      <c r="AZ34" s="76">
        <f t="shared" si="27"/>
        <v>5.6231836399999997</v>
      </c>
      <c r="BA34" s="76">
        <f t="shared" si="27"/>
        <v>3.5521235499999997</v>
      </c>
      <c r="BB34" s="76">
        <f t="shared" si="27"/>
        <v>3.1081081100000003</v>
      </c>
      <c r="BC34" s="76">
        <f t="shared" si="27"/>
        <v>4.0733590700000004</v>
      </c>
      <c r="BD34" s="75">
        <f t="shared" si="27"/>
        <v>4.7138047099999998</v>
      </c>
      <c r="BE34" s="75">
        <f t="shared" si="27"/>
        <v>3.0303030299999998</v>
      </c>
      <c r="BF34" s="75">
        <f t="shared" si="27"/>
        <v>6.3973063999999997</v>
      </c>
      <c r="BG34" s="75">
        <f t="shared" si="27"/>
        <v>4.2733925800000003</v>
      </c>
      <c r="BH34" s="75">
        <f t="shared" si="27"/>
        <v>3.8290642999999998</v>
      </c>
      <c r="BI34" s="75">
        <f t="shared" si="27"/>
        <v>4.7307893400000003</v>
      </c>
      <c r="BJ34" s="75">
        <f t="shared" si="28"/>
        <v>2.7814221999999997</v>
      </c>
      <c r="BK34" s="75">
        <f t="shared" si="28"/>
        <v>2.3091052200000002</v>
      </c>
      <c r="BL34" s="75">
        <f t="shared" si="28"/>
        <v>3.3062188399999997</v>
      </c>
      <c r="BM34" s="75">
        <f t="shared" si="28"/>
        <v>3.0920590299999997</v>
      </c>
      <c r="BN34" s="75">
        <f t="shared" si="28"/>
        <v>2.2487702000000001</v>
      </c>
      <c r="BO34" s="75">
        <f t="shared" si="28"/>
        <v>4.0056219300000002</v>
      </c>
      <c r="BP34" s="75">
        <f t="shared" si="28"/>
        <v>2.7905333800000003</v>
      </c>
      <c r="BQ34" s="75">
        <f t="shared" si="28"/>
        <v>2.2253620600000001</v>
      </c>
      <c r="BR34" s="75">
        <f t="shared" si="28"/>
        <v>3.4086895099999999</v>
      </c>
      <c r="BS34" s="75">
        <f t="shared" si="28"/>
        <v>4.5633916799999996</v>
      </c>
      <c r="BT34" s="75">
        <f t="shared" si="29"/>
        <v>4.1485378900000001</v>
      </c>
      <c r="BU34" s="75">
        <f t="shared" si="29"/>
        <v>4.94789032</v>
      </c>
      <c r="BV34" s="75">
        <f t="shared" si="29"/>
        <v>4.2378241599999997</v>
      </c>
      <c r="BW34" s="75">
        <f t="shared" si="29"/>
        <v>3.5420619899999997</v>
      </c>
      <c r="BX34" s="75">
        <f t="shared" si="29"/>
        <v>4.9335863399999997</v>
      </c>
      <c r="BY34" s="75">
        <f t="shared" si="29"/>
        <v>6.2600321000000001</v>
      </c>
      <c r="BZ34" s="75">
        <f t="shared" si="29"/>
        <v>4.9357945399999998</v>
      </c>
      <c r="CA34" s="75">
        <f t="shared" si="29"/>
        <v>7.7046549000000004</v>
      </c>
      <c r="CD34" s="75" t="s">
        <v>569</v>
      </c>
      <c r="CE34" s="75">
        <v>395</v>
      </c>
      <c r="CF34" s="75">
        <v>122.69773084000001</v>
      </c>
      <c r="CG34" s="75">
        <v>120.80604049999999</v>
      </c>
      <c r="CH34" s="75">
        <v>124.75312527</v>
      </c>
      <c r="CI34" s="75">
        <v>128.47914567999999</v>
      </c>
      <c r="CJ34" s="75">
        <v>122.40469036</v>
      </c>
      <c r="CK34" s="75">
        <v>135.61808765999999</v>
      </c>
      <c r="CL34" s="75">
        <v>135.72755604</v>
      </c>
      <c r="CM34" s="75">
        <v>131.79641806999999</v>
      </c>
      <c r="CN34" s="75">
        <v>139.69828296</v>
      </c>
      <c r="CO34" s="75">
        <v>144.89847101999999</v>
      </c>
      <c r="CP34" s="75">
        <v>123.43452698999999</v>
      </c>
      <c r="CQ34" s="75">
        <v>171.46204598</v>
      </c>
      <c r="CR34" s="75">
        <v>147.57764922000001</v>
      </c>
      <c r="CS34" s="75">
        <v>142.44474868</v>
      </c>
      <c r="CT34" s="75">
        <v>153.47524288</v>
      </c>
      <c r="CU34" s="75">
        <v>152.44810813999999</v>
      </c>
      <c r="CV34" s="75">
        <v>146.57687837</v>
      </c>
      <c r="CW34" s="75">
        <v>159.08889543000001</v>
      </c>
      <c r="CX34" s="75">
        <v>104.90089068</v>
      </c>
      <c r="CY34" s="75">
        <v>99.348196583000004</v>
      </c>
      <c r="CZ34" s="75">
        <v>110.26405353</v>
      </c>
      <c r="DA34" s="75">
        <v>91.776573834000004</v>
      </c>
      <c r="DB34" s="75">
        <v>86.908232764000005</v>
      </c>
      <c r="DC34" s="75">
        <v>96.514126766999993</v>
      </c>
      <c r="DD34" s="75">
        <v>125.35076109000001</v>
      </c>
      <c r="DE34" s="75">
        <v>102.41469053</v>
      </c>
      <c r="DF34" s="75">
        <v>156.14216073</v>
      </c>
      <c r="DG34" s="75">
        <v>120.35612451999999</v>
      </c>
      <c r="DH34" s="75">
        <v>110.38095306</v>
      </c>
      <c r="DI34" s="75">
        <v>132.26033391000001</v>
      </c>
      <c r="DJ34" s="75">
        <v>117.74863079000001</v>
      </c>
      <c r="DK34" s="75">
        <v>110.57246313</v>
      </c>
      <c r="DL34" s="75">
        <v>125.15084228000001</v>
      </c>
      <c r="DM34" s="75">
        <v>133.93138063999999</v>
      </c>
      <c r="DN34" s="75">
        <v>116.89864869</v>
      </c>
      <c r="DO34" s="75">
        <v>151.4547652</v>
      </c>
      <c r="DP34" s="75">
        <v>137.44156118999999</v>
      </c>
      <c r="DQ34" s="75">
        <v>128.30127153999999</v>
      </c>
      <c r="DR34" s="75">
        <v>148.26066233</v>
      </c>
      <c r="DS34" s="75">
        <v>120.07476634</v>
      </c>
      <c r="DT34" s="75">
        <v>115.23949192000001</v>
      </c>
      <c r="DU34" s="75">
        <v>124.72736971</v>
      </c>
      <c r="DV34" s="75">
        <v>83.034205567000001</v>
      </c>
      <c r="DW34" s="75">
        <v>76.805843745000004</v>
      </c>
      <c r="DX34" s="75">
        <v>89.572184758000006</v>
      </c>
      <c r="DY34" s="75">
        <v>115.05513261999999</v>
      </c>
      <c r="DZ34" s="75">
        <v>102.2399312</v>
      </c>
      <c r="EA34" s="75">
        <v>128.35613075000001</v>
      </c>
    </row>
    <row r="35" spans="1:131" s="75" customFormat="1" ht="12.75" customHeight="1" x14ac:dyDescent="0.2">
      <c r="A35" s="73"/>
      <c r="B35" s="73"/>
      <c r="C35" s="73"/>
      <c r="D35" s="73"/>
      <c r="E35" s="73" t="s">
        <v>176</v>
      </c>
      <c r="F35" s="73"/>
      <c r="G35" s="73"/>
      <c r="H35" s="74" t="str">
        <f t="shared" si="30"/>
        <v>0.2 (0.2 - 0.2)</v>
      </c>
      <c r="J35" s="74" t="str">
        <f t="shared" si="31"/>
        <v>0.0 (0.0 - 0.0)</v>
      </c>
      <c r="K35" s="74" t="str">
        <f t="shared" si="32"/>
        <v>0.0 (0.0 - 0.1)</v>
      </c>
      <c r="L35" s="74" t="str">
        <f t="shared" si="33"/>
        <v>0.0 (0.0 - 0.0)</v>
      </c>
      <c r="N35" s="74" t="str">
        <f t="shared" si="34"/>
        <v>0.1 (0.0 - 0.1)</v>
      </c>
      <c r="O35" s="74" t="str">
        <f t="shared" si="35"/>
        <v>0.1 (0.0 - 0.1)</v>
      </c>
      <c r="Q35" s="74" t="str">
        <f t="shared" si="36"/>
        <v>0.0 (0.0 - 0.1)</v>
      </c>
      <c r="R35" s="74" t="str">
        <f t="shared" si="37"/>
        <v>0.1 (0.0 - 0.1)</v>
      </c>
      <c r="S35" s="74" t="str">
        <f t="shared" si="38"/>
        <v>0.2 (0.0 - 0.5)</v>
      </c>
      <c r="U35" s="74" t="str">
        <f t="shared" si="39"/>
        <v>1.2 (1.0 - 1.5)</v>
      </c>
      <c r="W35" s="74" t="str">
        <f t="shared" si="40"/>
        <v>0.0 (0.0 - 0.1)</v>
      </c>
      <c r="X35" s="74" t="str">
        <f t="shared" si="41"/>
        <v>0.0 (0.0 - 0.0)</v>
      </c>
      <c r="Y35" s="74" t="str">
        <f t="shared" si="42"/>
        <v>0.0 (0.0 - 0.0)</v>
      </c>
      <c r="AA35" s="74" t="str">
        <f t="shared" si="43"/>
        <v>0.0 (0.0 - 0.1)</v>
      </c>
      <c r="AB35" s="74" t="str">
        <f t="shared" si="44"/>
        <v>0.0 (0.0 - 0.0)</v>
      </c>
      <c r="AC35" s="74" t="str">
        <f t="shared" si="45"/>
        <v>0.0 (0.0 - 0.0)</v>
      </c>
      <c r="AE35" s="61"/>
      <c r="AF35" s="76">
        <f t="shared" si="25"/>
        <v>0.18930340000000001</v>
      </c>
      <c r="AG35" s="76">
        <f t="shared" si="25"/>
        <v>0.16348929999999998</v>
      </c>
      <c r="AH35" s="76">
        <f t="shared" si="25"/>
        <v>0.21511749999999999</v>
      </c>
      <c r="AI35" s="76">
        <f t="shared" si="25"/>
        <v>1.9227069999999999E-2</v>
      </c>
      <c r="AJ35" s="76">
        <f t="shared" si="25"/>
        <v>0</v>
      </c>
      <c r="AK35" s="76">
        <f t="shared" si="25"/>
        <v>4.8067679999999995E-2</v>
      </c>
      <c r="AL35" s="76">
        <f t="shared" si="25"/>
        <v>3.359989E-2</v>
      </c>
      <c r="AM35" s="76">
        <f t="shared" si="25"/>
        <v>6.7199800000000004E-3</v>
      </c>
      <c r="AN35" s="76">
        <f t="shared" si="25"/>
        <v>6.7199780000000001E-2</v>
      </c>
      <c r="AO35" s="76">
        <f t="shared" si="25"/>
        <v>0</v>
      </c>
      <c r="AP35" s="76">
        <f t="shared" si="26"/>
        <v>0</v>
      </c>
      <c r="AQ35" s="76">
        <f t="shared" si="26"/>
        <v>0</v>
      </c>
      <c r="AR35" s="76">
        <f t="shared" si="26"/>
        <v>6.7526089999999997E-2</v>
      </c>
      <c r="AS35" s="76">
        <f t="shared" si="26"/>
        <v>3.0693680000000001E-2</v>
      </c>
      <c r="AT35" s="76">
        <f t="shared" si="26"/>
        <v>0.11049724</v>
      </c>
      <c r="AU35" s="76">
        <f t="shared" si="26"/>
        <v>7.4967630000000007E-2</v>
      </c>
      <c r="AV35" s="76">
        <f t="shared" si="26"/>
        <v>3.4076189999999999E-2</v>
      </c>
      <c r="AW35" s="76">
        <f t="shared" si="26"/>
        <v>0.1226743</v>
      </c>
      <c r="AX35" s="76">
        <f t="shared" si="26"/>
        <v>4.3866860000000001E-2</v>
      </c>
      <c r="AY35" s="76">
        <f t="shared" si="26"/>
        <v>1.6450070000000001E-2</v>
      </c>
      <c r="AZ35" s="76">
        <f t="shared" si="27"/>
        <v>7.6767009999999997E-2</v>
      </c>
      <c r="BA35" s="76">
        <f t="shared" si="27"/>
        <v>5.7915060000000004E-2</v>
      </c>
      <c r="BB35" s="76">
        <f t="shared" si="27"/>
        <v>0</v>
      </c>
      <c r="BC35" s="76">
        <f t="shared" si="27"/>
        <v>0.13513513999999999</v>
      </c>
      <c r="BD35" s="75">
        <f t="shared" si="27"/>
        <v>0.16835016999999999</v>
      </c>
      <c r="BE35" s="75">
        <f t="shared" si="27"/>
        <v>0</v>
      </c>
      <c r="BF35" s="75">
        <f t="shared" si="27"/>
        <v>0.50505051000000001</v>
      </c>
      <c r="BG35" s="75">
        <f t="shared" si="27"/>
        <v>1.2153685299999999</v>
      </c>
      <c r="BH35" s="75">
        <f t="shared" si="27"/>
        <v>0.97360167000000009</v>
      </c>
      <c r="BI35" s="75">
        <f t="shared" si="27"/>
        <v>1.4636696300000001</v>
      </c>
      <c r="BJ35" s="75">
        <f t="shared" si="28"/>
        <v>2.6239829999999999E-2</v>
      </c>
      <c r="BK35" s="75">
        <f t="shared" si="28"/>
        <v>0</v>
      </c>
      <c r="BL35" s="75">
        <f t="shared" si="28"/>
        <v>7.8719499999999998E-2</v>
      </c>
      <c r="BM35" s="75">
        <f t="shared" si="28"/>
        <v>0</v>
      </c>
      <c r="BN35" s="75">
        <f t="shared" si="28"/>
        <v>0</v>
      </c>
      <c r="BO35" s="75">
        <f t="shared" si="28"/>
        <v>0</v>
      </c>
      <c r="BP35" s="75">
        <f t="shared" si="28"/>
        <v>0</v>
      </c>
      <c r="BQ35" s="75">
        <f t="shared" si="28"/>
        <v>0</v>
      </c>
      <c r="BR35" s="75">
        <f t="shared" si="28"/>
        <v>0</v>
      </c>
      <c r="BS35" s="75">
        <f t="shared" si="28"/>
        <v>3.0355159999999999E-2</v>
      </c>
      <c r="BT35" s="75">
        <f t="shared" si="29"/>
        <v>0</v>
      </c>
      <c r="BU35" s="75">
        <f t="shared" si="29"/>
        <v>7.0828700000000008E-2</v>
      </c>
      <c r="BV35" s="75">
        <f t="shared" si="29"/>
        <v>0</v>
      </c>
      <c r="BW35" s="75">
        <f t="shared" si="29"/>
        <v>0</v>
      </c>
      <c r="BX35" s="75">
        <f t="shared" si="29"/>
        <v>0</v>
      </c>
      <c r="BY35" s="75">
        <f t="shared" si="29"/>
        <v>0</v>
      </c>
      <c r="BZ35" s="75">
        <f t="shared" si="29"/>
        <v>0</v>
      </c>
      <c r="CA35" s="75">
        <f t="shared" si="29"/>
        <v>0</v>
      </c>
      <c r="CD35" s="75" t="s">
        <v>570</v>
      </c>
      <c r="CE35" s="75">
        <v>22</v>
      </c>
      <c r="CF35" s="75">
        <v>839.33136304000004</v>
      </c>
      <c r="CG35" s="75">
        <v>779.32442622999997</v>
      </c>
      <c r="CH35" s="75">
        <v>918.26915414999996</v>
      </c>
      <c r="CI35" s="75">
        <v>809.73588875999997</v>
      </c>
      <c r="CJ35" s="75">
        <v>689.05542502000003</v>
      </c>
      <c r="CK35" s="75">
        <v>941.43367183999999</v>
      </c>
      <c r="CL35" s="75">
        <v>816.27616167999997</v>
      </c>
      <c r="CM35" s="75">
        <v>735.99164992999999</v>
      </c>
      <c r="CN35" s="75">
        <v>913.45346297000003</v>
      </c>
      <c r="CO35" s="75">
        <v>874.73139096</v>
      </c>
      <c r="CP35" s="75">
        <v>374.66943523999998</v>
      </c>
      <c r="CQ35" s="75">
        <v>1656.4748173</v>
      </c>
      <c r="CR35" s="75">
        <v>955.46371741999997</v>
      </c>
      <c r="CS35" s="75">
        <v>688.39980391999995</v>
      </c>
      <c r="CT35" s="75">
        <v>1372.0877829999999</v>
      </c>
      <c r="CU35" s="75">
        <v>989.88299589999997</v>
      </c>
      <c r="CV35" s="75">
        <v>696.07191852000005</v>
      </c>
      <c r="CW35" s="75">
        <v>1533.8772332000001</v>
      </c>
      <c r="CX35" s="75">
        <v>824.79911708999998</v>
      </c>
      <c r="CY35" s="75">
        <v>732.68725025000003</v>
      </c>
      <c r="CZ35" s="75">
        <v>924.16493552999998</v>
      </c>
      <c r="DA35" s="75">
        <v>792.64101327000003</v>
      </c>
      <c r="DB35" s="75">
        <v>579.21468679999998</v>
      </c>
      <c r="DC35" s="75">
        <v>1042.3672507000001</v>
      </c>
      <c r="DD35" s="75">
        <v>480.10655157000002</v>
      </c>
      <c r="DE35" s="75">
        <v>323.65011163000003</v>
      </c>
      <c r="DF35" s="75">
        <v>634.80203156000005</v>
      </c>
      <c r="DG35" s="75">
        <v>889.95342027000004</v>
      </c>
      <c r="DH35" s="75">
        <v>727.99354481</v>
      </c>
      <c r="DI35" s="75">
        <v>1071.3044792999999</v>
      </c>
      <c r="DJ35" s="75">
        <v>662.48899191999999</v>
      </c>
      <c r="DK35" s="75">
        <v>506.47801958000002</v>
      </c>
      <c r="DL35" s="75">
        <v>850.93558553000003</v>
      </c>
      <c r="DM35" s="75">
        <v>813.24389993</v>
      </c>
      <c r="DN35" s="75">
        <v>409.90436978000002</v>
      </c>
      <c r="DO35" s="75">
        <v>1360.1676732999999</v>
      </c>
      <c r="DP35" s="75">
        <v>672.64468089000002</v>
      </c>
      <c r="DQ35" s="75">
        <v>521.68561652000005</v>
      </c>
      <c r="DR35" s="75">
        <v>815.67924348999998</v>
      </c>
      <c r="DS35" s="75">
        <v>835.96620857000005</v>
      </c>
      <c r="DT35" s="75">
        <v>709.52573882000002</v>
      </c>
      <c r="DU35" s="75">
        <v>986.15656166999997</v>
      </c>
      <c r="DV35" s="75">
        <v>895.29407337999999</v>
      </c>
      <c r="DW35" s="75">
        <v>597.33396685000002</v>
      </c>
      <c r="DX35" s="75">
        <v>1230.7040595000001</v>
      </c>
      <c r="DY35" s="75">
        <v>1062.1014415</v>
      </c>
      <c r="DZ35" s="75">
        <v>532.18155791000004</v>
      </c>
      <c r="EA35" s="75">
        <v>1732.9839406999999</v>
      </c>
    </row>
    <row r="36" spans="1:131" s="75" customFormat="1" ht="12.75" customHeight="1" x14ac:dyDescent="0.2">
      <c r="A36" s="73"/>
      <c r="B36" s="73"/>
      <c r="C36" s="73"/>
      <c r="D36" s="73"/>
      <c r="E36" s="73" t="s">
        <v>177</v>
      </c>
      <c r="F36" s="73"/>
      <c r="G36" s="73"/>
      <c r="H36" s="74" t="str">
        <f>CONCATENATE(FIXED(AF36, 1), " (", FIXED(AG36, 1), " - ", FIXED(AH36,1),")")</f>
        <v>0.0 (0.0 - 0.0)</v>
      </c>
      <c r="J36" s="74" t="str">
        <f>CONCATENATE(FIXED(AI36, 1), " (", FIXED(AJ36, 1), " - ", FIXED(AK36,1),")")</f>
        <v>0.0 (0.0 - 0.0)</v>
      </c>
      <c r="K36" s="74" t="str">
        <f>CONCATENATE(FIXED(AL36, 1), " (", FIXED(AM36, 1), " - ", FIXED(AN36,1),")")</f>
        <v>0.0 (0.0 - 0.0)</v>
      </c>
      <c r="L36" s="74" t="str">
        <f>CONCATENATE(FIXED(AO36, 1), " (", FIXED(AP36, 1), " - ", FIXED(AQ36,1),")")</f>
        <v>0.0 (0.0 - 0.0)</v>
      </c>
      <c r="N36" s="74" t="str">
        <f>CONCATENATE(FIXED(AR36, 1), " (", FIXED(AS36, 1), " - ", FIXED(AT36,1),")")</f>
        <v>0.0 (0.0 - 0.0)</v>
      </c>
      <c r="O36" s="74" t="str">
        <f>CONCATENATE(FIXED(AU36, 1), " (", FIXED(AV36, 1), " - ", FIXED(AW36,1),")")</f>
        <v>0.0 (0.0 - 0.0)</v>
      </c>
      <c r="Q36" s="74" t="str">
        <f>CONCATENATE(FIXED(AX36, 1), " (", FIXED(AY36, 1), " - ", FIXED(AZ36,1),")")</f>
        <v>0.0 (0.0 - 0.0)</v>
      </c>
      <c r="R36" s="74" t="str">
        <f>CONCATENATE(FIXED(BA36, 1), " (", FIXED(BB36, 1), " - ", FIXED(BC36,1),")")</f>
        <v>0.0 (0.0 - 0.0)</v>
      </c>
      <c r="S36" s="74" t="str">
        <f>CONCATENATE(FIXED(BD36, 1), " (", FIXED(BE36, 1), " - ", FIXED(BF36,1),")")</f>
        <v>0.0 (0.0 - 0.0)</v>
      </c>
      <c r="U36" s="74" t="str">
        <f>CONCATENATE(FIXED(BG36, 1), " (", FIXED(BH36, 1), " - ", FIXED(BI36,1),")")</f>
        <v>0.0 (0.0 - 0.0)</v>
      </c>
      <c r="W36" s="74" t="str">
        <f>CONCATENATE(FIXED(BJ36, 1), " (", FIXED(BK36, 1), " - ", FIXED(BL36,1),")")</f>
        <v>0.0 (0.0 - 0.0)</v>
      </c>
      <c r="X36" s="74" t="str">
        <f>CONCATENATE(FIXED(BM36, 1), " (", FIXED(BN36, 1), " - ", FIXED(BO36,1),")")</f>
        <v>0.0 (0.0 - 0.0)</v>
      </c>
      <c r="Y36" s="74" t="str">
        <f>CONCATENATE(FIXED(BP36, 1), " (", FIXED(BQ36, 1), " - ", FIXED(BR36,1),")")</f>
        <v>0.0 (0.0 - 0.0)</v>
      </c>
      <c r="AA36" s="74" t="str">
        <f>CONCATENATE(FIXED(BS36, 1), " (", FIXED(BT36, 1), " - ", FIXED(BU36,1),")")</f>
        <v>0.0 (0.0 - 0.0)</v>
      </c>
      <c r="AB36" s="74" t="str">
        <f>CONCATENATE(FIXED(BV36, 1), " (", FIXED(BW36, 1), " - ", FIXED(BX36,1),")")</f>
        <v>0.0 (0.0 - 0.0)</v>
      </c>
      <c r="AC36" s="74" t="str">
        <f>CONCATENATE(FIXED(BY36, 1), " (", FIXED(BZ36, 1), " - ", FIXED(CA36,1),")")</f>
        <v>0.0 (0.0 - 0.0)</v>
      </c>
      <c r="AE36" s="61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CD36" s="75" t="s">
        <v>571</v>
      </c>
      <c r="CE36" s="75">
        <v>626</v>
      </c>
      <c r="CF36" s="75">
        <v>504.46255650000001</v>
      </c>
      <c r="CG36" s="75">
        <v>485.90354238999998</v>
      </c>
      <c r="CH36" s="75">
        <v>523.90363267999999</v>
      </c>
      <c r="CI36" s="75">
        <v>536.13563060000001</v>
      </c>
      <c r="CJ36" s="75">
        <v>485.48646931000002</v>
      </c>
      <c r="CK36" s="75">
        <v>593.18238843999995</v>
      </c>
      <c r="CL36" s="75">
        <v>432.03911006999999</v>
      </c>
      <c r="CM36" s="75">
        <v>391.84863171000001</v>
      </c>
      <c r="CN36" s="75">
        <v>477.67291324000001</v>
      </c>
      <c r="CO36" s="75">
        <v>556.90175155999998</v>
      </c>
      <c r="CP36" s="75">
        <v>402.05986860000002</v>
      </c>
      <c r="CQ36" s="75">
        <v>765.79546023</v>
      </c>
      <c r="CR36" s="75">
        <v>469.57538930999999</v>
      </c>
      <c r="CS36" s="75">
        <v>426.96018342999997</v>
      </c>
      <c r="CT36" s="75">
        <v>518.61924489</v>
      </c>
      <c r="CU36" s="75">
        <v>437.31103560999998</v>
      </c>
      <c r="CV36" s="75">
        <v>402.02485875000002</v>
      </c>
      <c r="CW36" s="75">
        <v>480.15472008</v>
      </c>
      <c r="CX36" s="75">
        <v>557.11048051</v>
      </c>
      <c r="CY36" s="75">
        <v>501.11260613000002</v>
      </c>
      <c r="CZ36" s="75">
        <v>619.81482075999998</v>
      </c>
      <c r="DA36" s="75">
        <v>505.61340963999999</v>
      </c>
      <c r="DB36" s="75">
        <v>420.56569819999999</v>
      </c>
      <c r="DC36" s="75">
        <v>620.23411793000002</v>
      </c>
      <c r="DD36" s="75">
        <v>594.11765868999998</v>
      </c>
      <c r="DE36" s="75">
        <v>385.96684260000001</v>
      </c>
      <c r="DF36" s="75">
        <v>847.11419262000004</v>
      </c>
      <c r="DG36" s="75">
        <v>606.47652721999998</v>
      </c>
      <c r="DH36" s="75">
        <v>548.05013499999995</v>
      </c>
      <c r="DI36" s="75">
        <v>680.24590542999999</v>
      </c>
      <c r="DJ36" s="75">
        <v>451.69713177</v>
      </c>
      <c r="DK36" s="75">
        <v>388.98233793999998</v>
      </c>
      <c r="DL36" s="75">
        <v>522.32116728000005</v>
      </c>
      <c r="DM36" s="75">
        <v>606.85273247999999</v>
      </c>
      <c r="DN36" s="75">
        <v>467.33958027</v>
      </c>
      <c r="DO36" s="75">
        <v>770.49993781000001</v>
      </c>
      <c r="DP36" s="75">
        <v>473.34201204999999</v>
      </c>
      <c r="DQ36" s="75">
        <v>399.08827679000001</v>
      </c>
      <c r="DR36" s="75">
        <v>554.09531042000003</v>
      </c>
      <c r="DS36" s="75">
        <v>443.20432418000001</v>
      </c>
      <c r="DT36" s="75">
        <v>409.04287932</v>
      </c>
      <c r="DU36" s="75">
        <v>476.34466280999999</v>
      </c>
      <c r="DV36" s="75">
        <v>489.43892727999997</v>
      </c>
      <c r="DW36" s="75">
        <v>400.94007022</v>
      </c>
      <c r="DX36" s="75">
        <v>629.62924327999997</v>
      </c>
      <c r="DY36" s="75">
        <v>627.09924552999996</v>
      </c>
      <c r="DZ36" s="75">
        <v>505.06101403999998</v>
      </c>
      <c r="EA36" s="75">
        <v>802.29352182000002</v>
      </c>
    </row>
    <row r="37" spans="1:131" s="75" customFormat="1" ht="12.75" customHeight="1" x14ac:dyDescent="0.2">
      <c r="A37" s="73"/>
      <c r="B37" s="73"/>
      <c r="C37" s="73"/>
      <c r="D37" s="73"/>
      <c r="E37" s="73" t="s">
        <v>87</v>
      </c>
      <c r="F37" s="73"/>
      <c r="G37" s="73"/>
      <c r="H37" s="74" t="str">
        <f>CONCATENATE(FIXED(AF37, 1), " (", FIXED(AG37, 1), " - ", FIXED(AH37,1),")")</f>
        <v>0.4 (0.3 - 0.4)</v>
      </c>
      <c r="J37" s="74" t="str">
        <f>CONCATENATE(FIXED(AI37, 1), " (", FIXED(AJ37, 1), " - ", FIXED(AK37,1),")")</f>
        <v>0.3 (0.2 - 0.5)</v>
      </c>
      <c r="K37" s="74" t="str">
        <f>CONCATENATE(FIXED(AL37, 1), " (", FIXED(AM37, 1), " - ", FIXED(AN37,1),")")</f>
        <v>0.1 (0.1 - 0.2)</v>
      </c>
      <c r="L37" s="74" t="str">
        <f>CONCATENATE(FIXED(AO37, 1), " (", FIXED(AP37, 1), " - ", FIXED(AQ37,1),")")</f>
        <v>1.1 (0.2 - 2.2)</v>
      </c>
      <c r="N37" s="74" t="str">
        <f>CONCATENATE(FIXED(AR37, 1), " (", FIXED(AS37, 1), " - ", FIXED(AT37,1),")")</f>
        <v>0.1 (0.1 - 0.2)</v>
      </c>
      <c r="O37" s="74" t="str">
        <f>CONCATENATE(FIXED(AU37, 1), " (", FIXED(AV37, 1), " - ", FIXED(AW37,1),")")</f>
        <v>0.1 (0.0 - 0.1)</v>
      </c>
      <c r="Q37" s="74" t="str">
        <f>CONCATENATE(FIXED(AX37, 1), " (", FIXED(AY37, 1), " - ", FIXED(AZ37,1),")")</f>
        <v>0.6 (0.5 - 0.7)</v>
      </c>
      <c r="R37" s="74" t="str">
        <f>CONCATENATE(FIXED(BA37, 1), " (", FIXED(BB37, 1), " - ", FIXED(BC37,1),")")</f>
        <v>0.5 (0.3 - 0.7)</v>
      </c>
      <c r="S37" s="74" t="str">
        <f>CONCATENATE(FIXED(BD37, 1), " (", FIXED(BE37, 1), " - ", FIXED(BF37,1),")")</f>
        <v>0.0 (0.0 - 0.0)</v>
      </c>
      <c r="U37" s="74" t="str">
        <f>CONCATENATE(FIXED(BG37, 1), " (", FIXED(BH37, 1), " - ", FIXED(BI37,1),")")</f>
        <v>0.5 (0.4 - 0.7)</v>
      </c>
      <c r="W37" s="74" t="str">
        <f>CONCATENATE(FIXED(BJ37, 1), " (", FIXED(BK37, 1), " - ", FIXED(BL37,1),")")</f>
        <v>0.2 (0.1 - 0.3)</v>
      </c>
      <c r="X37" s="74" t="str">
        <f>CONCATENATE(FIXED(BM37, 1), " (", FIXED(BN37, 1), " - ", FIXED(BO37,1),")")</f>
        <v>0.4 (0.1 - 0.8)</v>
      </c>
      <c r="Y37" s="74" t="str">
        <f>CONCATENATE(FIXED(BP37, 1), " (", FIXED(BQ37, 1), " - ", FIXED(BR37,1),")")</f>
        <v>0.2 (0.1 - 0.4)</v>
      </c>
      <c r="AA37" s="74" t="str">
        <f>CONCATENATE(FIXED(BS37, 1), " (", FIXED(BT37, 1), " - ", FIXED(BU37,1),")")</f>
        <v>0.7 (0.5 - 0.8)</v>
      </c>
      <c r="AB37" s="74" t="str">
        <f>CONCATENATE(FIXED(BV37, 1), " (", FIXED(BW37, 1), " - ", FIXED(BX37,1),")")</f>
        <v>0.5 (0.3 - 0.8)</v>
      </c>
      <c r="AC37" s="74" t="str">
        <f>CONCATENATE(FIXED(BY37, 1), " (", FIXED(BZ37, 1), " - ", FIXED(CA37,1),")")</f>
        <v>0.6 (0.2 - 1.1)</v>
      </c>
      <c r="AE37" s="61"/>
      <c r="AF37" s="76">
        <f t="shared" ref="AF37:CA37" si="46">+CF28*100</f>
        <v>0.36617779</v>
      </c>
      <c r="AG37" s="76">
        <f t="shared" si="46"/>
        <v>0.33175898999999998</v>
      </c>
      <c r="AH37" s="76">
        <f t="shared" si="46"/>
        <v>0.40298679000000004</v>
      </c>
      <c r="AI37" s="76">
        <f t="shared" si="46"/>
        <v>0.34608728999999999</v>
      </c>
      <c r="AJ37" s="76">
        <f t="shared" si="46"/>
        <v>0.23072485999999998</v>
      </c>
      <c r="AK37" s="76">
        <f t="shared" si="46"/>
        <v>0.46144971999999995</v>
      </c>
      <c r="AL37" s="76">
        <f t="shared" si="46"/>
        <v>0.13439957</v>
      </c>
      <c r="AM37" s="76">
        <f t="shared" si="46"/>
        <v>8.0639740000000001E-2</v>
      </c>
      <c r="AN37" s="76">
        <f t="shared" si="46"/>
        <v>0.19487937999999999</v>
      </c>
      <c r="AO37" s="76">
        <f t="shared" si="46"/>
        <v>1.08695652</v>
      </c>
      <c r="AP37" s="76">
        <f t="shared" si="46"/>
        <v>0.21739130000000001</v>
      </c>
      <c r="AQ37" s="76">
        <f t="shared" si="46"/>
        <v>2.17391304</v>
      </c>
      <c r="AR37" s="76">
        <f t="shared" si="46"/>
        <v>0.13505217999999999</v>
      </c>
      <c r="AS37" s="76">
        <f t="shared" si="46"/>
        <v>7.9803559999999996E-2</v>
      </c>
      <c r="AT37" s="76">
        <f t="shared" si="46"/>
        <v>0.19643953</v>
      </c>
      <c r="AU37" s="76">
        <f t="shared" si="46"/>
        <v>8.1782869999999994E-2</v>
      </c>
      <c r="AV37" s="76">
        <f t="shared" si="46"/>
        <v>4.0891429999999999E-2</v>
      </c>
      <c r="AW37" s="76">
        <f t="shared" si="46"/>
        <v>0.12948954000000001</v>
      </c>
      <c r="AX37" s="76">
        <f t="shared" si="46"/>
        <v>0.55930252000000003</v>
      </c>
      <c r="AY37" s="76">
        <f t="shared" si="46"/>
        <v>0.45511871000000004</v>
      </c>
      <c r="AZ37" s="76">
        <f t="shared" si="46"/>
        <v>0.66896968000000001</v>
      </c>
      <c r="BA37" s="76">
        <f t="shared" si="46"/>
        <v>0.50193049999999995</v>
      </c>
      <c r="BB37" s="76">
        <f t="shared" si="46"/>
        <v>0.30888030999999999</v>
      </c>
      <c r="BC37" s="76">
        <f t="shared" si="46"/>
        <v>0.70463319999999996</v>
      </c>
      <c r="BD37" s="75">
        <f t="shared" si="46"/>
        <v>0</v>
      </c>
      <c r="BE37" s="75">
        <f t="shared" si="46"/>
        <v>0</v>
      </c>
      <c r="BF37" s="75">
        <f t="shared" si="46"/>
        <v>0</v>
      </c>
      <c r="BG37" s="75">
        <f t="shared" si="46"/>
        <v>0.48353372000000006</v>
      </c>
      <c r="BH37" s="75">
        <f t="shared" si="46"/>
        <v>0.35284893000000001</v>
      </c>
      <c r="BI37" s="75">
        <f t="shared" si="46"/>
        <v>0.65342394000000004</v>
      </c>
      <c r="BJ37" s="75">
        <f t="shared" si="46"/>
        <v>0.18367882000000002</v>
      </c>
      <c r="BK37" s="75">
        <f t="shared" si="46"/>
        <v>7.8719499999999998E-2</v>
      </c>
      <c r="BL37" s="75">
        <f t="shared" si="46"/>
        <v>0.32799790000000001</v>
      </c>
      <c r="BM37" s="75">
        <f t="shared" si="46"/>
        <v>0.42164441000000003</v>
      </c>
      <c r="BN37" s="75">
        <f t="shared" si="46"/>
        <v>0.14054813999999999</v>
      </c>
      <c r="BO37" s="75">
        <f t="shared" si="46"/>
        <v>0.77301476000000002</v>
      </c>
      <c r="BP37" s="75">
        <f t="shared" si="46"/>
        <v>0.24726244999999999</v>
      </c>
      <c r="BQ37" s="75">
        <f t="shared" si="46"/>
        <v>7.0646409999999993E-2</v>
      </c>
      <c r="BR37" s="75">
        <f t="shared" si="46"/>
        <v>0.42387848999999994</v>
      </c>
      <c r="BS37" s="75">
        <f t="shared" si="46"/>
        <v>0.67793180000000008</v>
      </c>
      <c r="BT37" s="75">
        <f t="shared" si="46"/>
        <v>0.51603763999999996</v>
      </c>
      <c r="BU37" s="75">
        <f t="shared" si="46"/>
        <v>0.84994435000000002</v>
      </c>
      <c r="BV37" s="75">
        <f t="shared" si="46"/>
        <v>0.50600886</v>
      </c>
      <c r="BW37" s="75">
        <f t="shared" si="46"/>
        <v>0.25300443</v>
      </c>
      <c r="BX37" s="75">
        <f t="shared" si="46"/>
        <v>0.75901328000000001</v>
      </c>
      <c r="BY37" s="75">
        <f t="shared" si="46"/>
        <v>0.64205456999999999</v>
      </c>
      <c r="BZ37" s="75">
        <f t="shared" si="46"/>
        <v>0.24077046999999999</v>
      </c>
      <c r="CA37" s="75">
        <f t="shared" si="46"/>
        <v>1.1235955099999999</v>
      </c>
      <c r="CD37" s="75" t="s">
        <v>572</v>
      </c>
      <c r="CE37" s="75">
        <v>88</v>
      </c>
      <c r="CF37" s="75">
        <v>11.148073812</v>
      </c>
      <c r="CG37" s="75">
        <v>10.853177801999999</v>
      </c>
      <c r="CH37" s="75">
        <v>11.483625073000001</v>
      </c>
      <c r="CI37" s="75">
        <v>9.5194958951000004</v>
      </c>
      <c r="CJ37" s="75">
        <v>8.9148747049000008</v>
      </c>
      <c r="CK37" s="75">
        <v>10.126390246</v>
      </c>
      <c r="CL37" s="75">
        <v>12.283049617</v>
      </c>
      <c r="CM37" s="75">
        <v>11.403726239999999</v>
      </c>
      <c r="CN37" s="75">
        <v>13.153537407</v>
      </c>
      <c r="CO37" s="75">
        <v>11.634050072999999</v>
      </c>
      <c r="CP37" s="75">
        <v>9.4438009359000006</v>
      </c>
      <c r="CQ37" s="75">
        <v>13.818660458</v>
      </c>
      <c r="CR37" s="75">
        <v>10.600737884999999</v>
      </c>
      <c r="CS37" s="75">
        <v>9.9836582810000003</v>
      </c>
      <c r="CT37" s="75">
        <v>11.267501018000001</v>
      </c>
      <c r="CU37" s="75">
        <v>10.185253747000001</v>
      </c>
      <c r="CV37" s="75">
        <v>9.5426383527999992</v>
      </c>
      <c r="CW37" s="75">
        <v>10.898586528999999</v>
      </c>
      <c r="CX37" s="75">
        <v>9.5805993810000007</v>
      </c>
      <c r="CY37" s="75">
        <v>9.1783039832999993</v>
      </c>
      <c r="CZ37" s="75">
        <v>10.030766972</v>
      </c>
      <c r="DA37" s="75">
        <v>10.218802652000001</v>
      </c>
      <c r="DB37" s="75">
        <v>9.0463759936999999</v>
      </c>
      <c r="DC37" s="75">
        <v>11.389945091</v>
      </c>
      <c r="DD37" s="75">
        <v>11.289475156</v>
      </c>
      <c r="DE37" s="75">
        <v>8.0300312000999998</v>
      </c>
      <c r="DF37" s="75">
        <v>15.959859997000001</v>
      </c>
      <c r="DG37" s="75">
        <v>13.102165082000001</v>
      </c>
      <c r="DH37" s="75">
        <v>12.035206690000001</v>
      </c>
      <c r="DI37" s="75">
        <v>14.210716485000001</v>
      </c>
      <c r="DJ37" s="75">
        <v>12.639675317</v>
      </c>
      <c r="DK37" s="75">
        <v>10.648039577</v>
      </c>
      <c r="DL37" s="75">
        <v>14.910171405</v>
      </c>
      <c r="DM37" s="75">
        <v>7.9292815833999999</v>
      </c>
      <c r="DN37" s="75">
        <v>6.9526440893999997</v>
      </c>
      <c r="DO37" s="75">
        <v>9.0538205995999999</v>
      </c>
      <c r="DP37" s="75">
        <v>13.844911700999999</v>
      </c>
      <c r="DQ37" s="75">
        <v>10.889614465999999</v>
      </c>
      <c r="DR37" s="75">
        <v>17.099541267999999</v>
      </c>
      <c r="DS37" s="75">
        <v>10.48337201</v>
      </c>
      <c r="DT37" s="75">
        <v>9.4274717149999994</v>
      </c>
      <c r="DU37" s="75">
        <v>11.832044105</v>
      </c>
      <c r="DV37" s="75">
        <v>12.37805242</v>
      </c>
      <c r="DW37" s="75">
        <v>10.222765860000001</v>
      </c>
      <c r="DX37" s="75">
        <v>15.121394534</v>
      </c>
      <c r="DY37" s="75">
        <v>8.1093293910999993</v>
      </c>
      <c r="DZ37" s="75">
        <v>6.7107354021000001</v>
      </c>
      <c r="EA37" s="75">
        <v>9.5841517606999993</v>
      </c>
    </row>
    <row r="38" spans="1:131" s="75" customFormat="1" ht="12.75" customHeight="1" x14ac:dyDescent="0.2">
      <c r="A38" s="73"/>
      <c r="B38" s="73"/>
      <c r="C38" s="73"/>
      <c r="D38" s="73" t="s">
        <v>178</v>
      </c>
      <c r="E38" s="73"/>
      <c r="F38" s="73"/>
      <c r="G38" s="73"/>
      <c r="H38" s="74" t="str">
        <f>CONCATENATE(FIXED(AF38, 1), " (", FIXED(AG38, 1), " - ", FIXED(AH38,1),")")</f>
        <v>0.0 (0.0 - 0.0)</v>
      </c>
      <c r="J38" s="74" t="str">
        <f>CONCATENATE(FIXED(AI38, 1), " (", FIXED(AJ38, 1), " - ", FIXED(AK38,1),")")</f>
        <v>0.0 (0.0 - 0.0)</v>
      </c>
      <c r="K38" s="74" t="str">
        <f>CONCATENATE(FIXED(AL38, 1), " (", FIXED(AM38, 1), " - ", FIXED(AN38,1),")")</f>
        <v>0.0 (0.0 - 0.0)</v>
      </c>
      <c r="L38" s="74" t="str">
        <f>CONCATENATE(FIXED(AO38, 1), " (", FIXED(AP38, 1), " - ", FIXED(AQ38,1),")")</f>
        <v>0.0 (0.0 - 0.0)</v>
      </c>
      <c r="N38" s="74" t="str">
        <f>CONCATENATE(FIXED(AR38, 1), " (", FIXED(AS38, 1), " - ", FIXED(AT38,1),")")</f>
        <v>0.0 (0.0 - 0.0)</v>
      </c>
      <c r="O38" s="74" t="str">
        <f>CONCATENATE(FIXED(AU38, 1), " (", FIXED(AV38, 1), " - ", FIXED(AW38,1),")")</f>
        <v>0.0 (0.0 - 0.0)</v>
      </c>
      <c r="Q38" s="74" t="str">
        <f>CONCATENATE(FIXED(AX38, 1), " (", FIXED(AY38, 1), " - ", FIXED(AZ38,1),")")</f>
        <v>0.0 (0.0 - 0.0)</v>
      </c>
      <c r="R38" s="74" t="str">
        <f>CONCATENATE(FIXED(BA38, 1), " (", FIXED(BB38, 1), " - ", FIXED(BC38,1),")")</f>
        <v>0.0 (0.0 - 0.0)</v>
      </c>
      <c r="S38" s="74" t="str">
        <f>CONCATENATE(FIXED(BD38, 1), " (", FIXED(BE38, 1), " - ", FIXED(BF38,1),")")</f>
        <v>0.0 (0.0 - 0.0)</v>
      </c>
      <c r="U38" s="74" t="str">
        <f>CONCATENATE(FIXED(BG38, 1), " (", FIXED(BH38, 1), " - ", FIXED(BI38,1),")")</f>
        <v>0.0 (0.0 - 0.0)</v>
      </c>
      <c r="W38" s="74" t="str">
        <f>CONCATENATE(FIXED(BJ38, 1), " (", FIXED(BK38, 1), " - ", FIXED(BL38,1),")")</f>
        <v>0.0 (0.0 - 0.0)</v>
      </c>
      <c r="X38" s="74" t="str">
        <f>CONCATENATE(FIXED(BM38, 1), " (", FIXED(BN38, 1), " - ", FIXED(BO38,1),")")</f>
        <v>0.0 (0.0 - 0.0)</v>
      </c>
      <c r="Y38" s="74" t="str">
        <f>CONCATENATE(FIXED(BP38, 1), " (", FIXED(BQ38, 1), " - ", FIXED(BR38,1),")")</f>
        <v>0.0 (0.0 - 0.0)</v>
      </c>
      <c r="AA38" s="74" t="str">
        <f>CONCATENATE(FIXED(BS38, 1), " (", FIXED(BT38, 1), " - ", FIXED(BU38,1),")")</f>
        <v>0.0 (0.0 - 0.0)</v>
      </c>
      <c r="AB38" s="74" t="str">
        <f>CONCATENATE(FIXED(BV38, 1), " (", FIXED(BW38, 1), " - ", FIXED(BX38,1),")")</f>
        <v>0.0 (0.0 - 0.0)</v>
      </c>
      <c r="AC38" s="74" t="str">
        <f>CONCATENATE(FIXED(BY38, 1), " (", FIXED(BZ38, 1), " - ", FIXED(CA38,1),")")</f>
        <v>0.0 (0.0 - 0.0)</v>
      </c>
      <c r="AE38" s="61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CD38" s="75" t="s">
        <v>573</v>
      </c>
      <c r="CE38" s="75">
        <v>115</v>
      </c>
      <c r="CF38" s="75">
        <v>358.53403609999998</v>
      </c>
      <c r="CG38" s="75">
        <v>336.62391056000001</v>
      </c>
      <c r="CH38" s="75">
        <v>382.67761238000003</v>
      </c>
      <c r="CI38" s="75">
        <v>407.86831386</v>
      </c>
      <c r="CJ38" s="75">
        <v>330.62042596999999</v>
      </c>
      <c r="CK38" s="75">
        <v>505.83314177</v>
      </c>
      <c r="CL38" s="75">
        <v>378.93141727</v>
      </c>
      <c r="CM38" s="75">
        <v>319.91266667999997</v>
      </c>
      <c r="CN38" s="75">
        <v>441.66708876000001</v>
      </c>
      <c r="CO38" s="75">
        <v>117.88022744</v>
      </c>
      <c r="CP38" s="75">
        <v>77.486649259999993</v>
      </c>
      <c r="CQ38" s="75">
        <v>160.5852069</v>
      </c>
      <c r="CR38" s="75">
        <v>362.08093740999999</v>
      </c>
      <c r="CS38" s="75">
        <v>303.01102938000002</v>
      </c>
      <c r="CT38" s="75">
        <v>425.96984788999998</v>
      </c>
      <c r="CU38" s="75">
        <v>339.36442511000001</v>
      </c>
      <c r="CV38" s="75">
        <v>293.30976470000002</v>
      </c>
      <c r="CW38" s="75">
        <v>403.45028251000002</v>
      </c>
      <c r="CX38" s="75">
        <v>327.31028881999998</v>
      </c>
      <c r="CY38" s="75">
        <v>290.92984840000003</v>
      </c>
      <c r="CZ38" s="75">
        <v>364.62859463000001</v>
      </c>
      <c r="DA38" s="75">
        <v>321.48136976000001</v>
      </c>
      <c r="DB38" s="75">
        <v>252.30536696999999</v>
      </c>
      <c r="DC38" s="75">
        <v>413.3231303</v>
      </c>
      <c r="DD38" s="75">
        <v>61.522931684</v>
      </c>
      <c r="DE38" s="75">
        <v>-350.02394320000002</v>
      </c>
      <c r="DF38" s="75">
        <v>305.15447877000003</v>
      </c>
      <c r="DG38" s="75">
        <v>383.84444782000003</v>
      </c>
      <c r="DH38" s="75">
        <v>316.69193588000002</v>
      </c>
      <c r="DI38" s="75">
        <v>466.95484025000002</v>
      </c>
      <c r="DJ38" s="75">
        <v>316.79828479999998</v>
      </c>
      <c r="DK38" s="75">
        <v>271.82860205999998</v>
      </c>
      <c r="DL38" s="75">
        <v>367.42989619999997</v>
      </c>
      <c r="DM38" s="75">
        <v>527.12004558000001</v>
      </c>
      <c r="DN38" s="75">
        <v>277.69064355</v>
      </c>
      <c r="DO38" s="75">
        <v>982.42726622999999</v>
      </c>
      <c r="DP38" s="75">
        <v>414.32482596</v>
      </c>
      <c r="DQ38" s="75">
        <v>333.33119345</v>
      </c>
      <c r="DR38" s="75">
        <v>529.76946863000001</v>
      </c>
      <c r="DS38" s="75">
        <v>393.99674776000001</v>
      </c>
      <c r="DT38" s="75">
        <v>302.46198988999998</v>
      </c>
      <c r="DU38" s="75">
        <v>506.43357851000002</v>
      </c>
      <c r="DV38" s="75">
        <v>354.81432663999999</v>
      </c>
      <c r="DW38" s="75">
        <v>258.47299041999997</v>
      </c>
      <c r="DX38" s="75">
        <v>474.40594521999998</v>
      </c>
      <c r="DY38" s="75">
        <v>324.32990395000002</v>
      </c>
      <c r="DZ38" s="75">
        <v>110.81432682000001</v>
      </c>
      <c r="EA38" s="75">
        <v>536.38220421999995</v>
      </c>
    </row>
    <row r="39" spans="1:131" s="75" customFormat="1" ht="12.75" customHeight="1" x14ac:dyDescent="0.2">
      <c r="A39" s="73"/>
      <c r="B39" s="73"/>
      <c r="C39" s="73"/>
      <c r="D39" s="73" t="s">
        <v>179</v>
      </c>
      <c r="E39" s="73"/>
      <c r="F39" s="73"/>
      <c r="G39" s="73"/>
      <c r="H39" s="74" t="str">
        <f>CONCATENATE(FIXED(AF39, 1), " (", FIXED(AG39, 1), " - ", FIXED(AH39,1),")")</f>
        <v>0.7 (0.6 - 0.7)</v>
      </c>
      <c r="J39" s="74" t="str">
        <f>CONCATENATE(FIXED(AI39, 1), " (", FIXED(AJ39, 1), " - ", FIXED(AK39,1),")")</f>
        <v>0.9 (0.7 - 1.0)</v>
      </c>
      <c r="K39" s="74" t="str">
        <f>CONCATENATE(FIXED(AL39, 1), " (", FIXED(AM39, 1), " - ", FIXED(AN39,1),")")</f>
        <v>0.6 (0.5 - 0.7)</v>
      </c>
      <c r="L39" s="74" t="str">
        <f>CONCATENATE(FIXED(AO39, 1), " (", FIXED(AP39, 1), " - ", FIXED(AQ39,1),")")</f>
        <v>0.0 (0.0 - 0.0)</v>
      </c>
      <c r="N39" s="74" t="str">
        <f>CONCATENATE(FIXED(AR39, 1), " (", FIXED(AS39, 1), " - ", FIXED(AT39,1),")")</f>
        <v>0.7 (0.6 - 0.8)</v>
      </c>
      <c r="O39" s="74" t="str">
        <f>CONCATENATE(FIXED(AU39, 1), " (", FIXED(AV39, 1), " - ", FIXED(AW39,1),")")</f>
        <v>0.9 (0.7 - 1.0)</v>
      </c>
      <c r="Q39" s="74" t="str">
        <f>CONCATENATE(FIXED(AX39, 1), " (", FIXED(AY39, 1), " - ", FIXED(AZ39,1),")")</f>
        <v>1.1 (1.0 - 1.3)</v>
      </c>
      <c r="R39" s="74" t="str">
        <f>CONCATENATE(FIXED(BA39, 1), " (", FIXED(BB39, 1), " - ", FIXED(BC39,1),")")</f>
        <v>0.2 (0.1 - 0.4)</v>
      </c>
      <c r="S39" s="74" t="str">
        <f>CONCATENATE(FIXED(BD39, 1), " (", FIXED(BE39, 1), " - ", FIXED(BF39,1),")")</f>
        <v>0.3 (0.0 - 0.8)</v>
      </c>
      <c r="U39" s="74" t="str">
        <f>CONCATENATE(FIXED(BG39, 1), " (", FIXED(BH39, 1), " - ", FIXED(BI39,1),")")</f>
        <v>0.2 (0.1 - 0.3)</v>
      </c>
      <c r="W39" s="74" t="str">
        <f>CONCATENATE(FIXED(BJ39, 1), " (", FIXED(BK39, 1), " - ", FIXED(BL39,1),")")</f>
        <v>0.6 (0.4 - 0.9)</v>
      </c>
      <c r="X39" s="74" t="str">
        <f>CONCATENATE(FIXED(BM39, 1), " (", FIXED(BN39, 1), " - ", FIXED(BO39,1),")")</f>
        <v>0.4 (0.1 - 0.8)</v>
      </c>
      <c r="Y39" s="74" t="str">
        <f>CONCATENATE(FIXED(BP39, 1), " (", FIXED(BQ39, 1), " - ", FIXED(BR39,1),")")</f>
        <v>0.7 (0.4 - 1.0)</v>
      </c>
      <c r="AA39" s="74" t="str">
        <f>CONCATENATE(FIXED(BS39, 1), " (", FIXED(BT39, 1), " - ", FIXED(BU39,1),")")</f>
        <v>0.4 (0.3 - 0.5)</v>
      </c>
      <c r="AB39" s="74" t="str">
        <f>CONCATENATE(FIXED(BV39, 1), " (", FIXED(BW39, 1), " - ", FIXED(BX39,1),")")</f>
        <v>0.3 (0.1 - 0.5)</v>
      </c>
      <c r="AC39" s="74" t="str">
        <f>CONCATENATE(FIXED(BY39, 1), " (", FIXED(BZ39, 1), " - ", FIXED(CA39,1),")")</f>
        <v>0.6 (0.2 - 1.0)</v>
      </c>
      <c r="AE39" s="61"/>
      <c r="AF39" s="76">
        <f t="shared" ref="AF39:AO40" si="47">+CF29*100</f>
        <v>0.66925444999999995</v>
      </c>
      <c r="AG39" s="76">
        <f t="shared" si="47"/>
        <v>0.61953841000000009</v>
      </c>
      <c r="AH39" s="76">
        <f t="shared" si="47"/>
        <v>0.71849246</v>
      </c>
      <c r="AI39" s="76">
        <f t="shared" si="47"/>
        <v>0.85560468999999995</v>
      </c>
      <c r="AJ39" s="76">
        <f t="shared" si="47"/>
        <v>0.67294750999999997</v>
      </c>
      <c r="AK39" s="76">
        <f t="shared" si="47"/>
        <v>1.0382618700000001</v>
      </c>
      <c r="AL39" s="76">
        <f t="shared" si="47"/>
        <v>0.59807809000000001</v>
      </c>
      <c r="AM39" s="76">
        <f t="shared" si="47"/>
        <v>0.47711847000000002</v>
      </c>
      <c r="AN39" s="76">
        <f t="shared" si="47"/>
        <v>0.7190377</v>
      </c>
      <c r="AO39" s="76">
        <f t="shared" si="47"/>
        <v>0</v>
      </c>
      <c r="AP39" s="76">
        <f t="shared" ref="AP39:AY40" si="48">+CP29*100</f>
        <v>0</v>
      </c>
      <c r="AQ39" s="76">
        <f t="shared" si="48"/>
        <v>0</v>
      </c>
      <c r="AR39" s="76">
        <f t="shared" si="48"/>
        <v>0.71823203999999996</v>
      </c>
      <c r="AS39" s="76">
        <f t="shared" si="48"/>
        <v>0.58931860000000003</v>
      </c>
      <c r="AT39" s="76">
        <f t="shared" si="48"/>
        <v>0.84714548999999995</v>
      </c>
      <c r="AU39" s="76">
        <f t="shared" si="48"/>
        <v>0.87916581000000005</v>
      </c>
      <c r="AV39" s="76">
        <f t="shared" si="48"/>
        <v>0.73604580000000008</v>
      </c>
      <c r="AW39" s="76">
        <f t="shared" si="48"/>
        <v>1.0291010700000001</v>
      </c>
      <c r="AX39" s="76">
        <f t="shared" si="48"/>
        <v>1.1186050299999999</v>
      </c>
      <c r="AY39" s="76">
        <f t="shared" si="48"/>
        <v>0.97603772999999994</v>
      </c>
      <c r="AZ39" s="76">
        <f t="shared" ref="AZ39:BI40" si="49">+CZ29*100</f>
        <v>1.26939738</v>
      </c>
      <c r="BA39" s="76">
        <f t="shared" si="49"/>
        <v>0.23166023000000002</v>
      </c>
      <c r="BB39" s="76">
        <f t="shared" si="49"/>
        <v>0.11583012000000001</v>
      </c>
      <c r="BC39" s="76">
        <f t="shared" si="49"/>
        <v>0.38610038999999996</v>
      </c>
      <c r="BD39" s="75">
        <f t="shared" si="49"/>
        <v>0.33670033999999999</v>
      </c>
      <c r="BE39" s="75">
        <f t="shared" si="49"/>
        <v>0</v>
      </c>
      <c r="BF39" s="75">
        <f t="shared" si="49"/>
        <v>0.84175084000000011</v>
      </c>
      <c r="BG39" s="75">
        <f t="shared" si="49"/>
        <v>0.19602717999999997</v>
      </c>
      <c r="BH39" s="75">
        <f t="shared" si="49"/>
        <v>0.10454782999999999</v>
      </c>
      <c r="BI39" s="75">
        <f t="shared" si="49"/>
        <v>0.30057501000000003</v>
      </c>
      <c r="BJ39" s="75">
        <f t="shared" ref="BJ39:BS40" si="50">+DJ29*100</f>
        <v>0.60351613999999998</v>
      </c>
      <c r="BK39" s="75">
        <f t="shared" si="50"/>
        <v>0.36735765000000004</v>
      </c>
      <c r="BL39" s="75">
        <f t="shared" si="50"/>
        <v>0.86591445999999994</v>
      </c>
      <c r="BM39" s="75">
        <f t="shared" si="50"/>
        <v>0.42164441000000003</v>
      </c>
      <c r="BN39" s="75">
        <f t="shared" si="50"/>
        <v>7.0274069999999994E-2</v>
      </c>
      <c r="BO39" s="75">
        <f t="shared" si="50"/>
        <v>0.77301476000000002</v>
      </c>
      <c r="BP39" s="75">
        <f t="shared" si="50"/>
        <v>0.67114094000000002</v>
      </c>
      <c r="BQ39" s="75">
        <f t="shared" si="50"/>
        <v>0.42387848999999994</v>
      </c>
      <c r="BR39" s="75">
        <f t="shared" si="50"/>
        <v>0.98904981000000003</v>
      </c>
      <c r="BS39" s="75">
        <f t="shared" si="50"/>
        <v>0.42497217000000004</v>
      </c>
      <c r="BT39" s="75">
        <f t="shared" ref="BT39:CA40" si="51">+DT29*100</f>
        <v>0.29343316999999997</v>
      </c>
      <c r="BU39" s="75">
        <f t="shared" si="51"/>
        <v>0.54639280000000001</v>
      </c>
      <c r="BV39" s="75">
        <f t="shared" si="51"/>
        <v>0.31625553000000001</v>
      </c>
      <c r="BW39" s="75">
        <f t="shared" si="51"/>
        <v>0.12650221</v>
      </c>
      <c r="BX39" s="75">
        <f t="shared" si="51"/>
        <v>0.53763441000000001</v>
      </c>
      <c r="BY39" s="75">
        <f t="shared" si="51"/>
        <v>0.56179774999999998</v>
      </c>
      <c r="BZ39" s="75">
        <f t="shared" si="51"/>
        <v>0.16051363999999999</v>
      </c>
      <c r="CA39" s="75">
        <f t="shared" si="51"/>
        <v>1.0032102700000001</v>
      </c>
      <c r="CD39" s="75" t="s">
        <v>574</v>
      </c>
      <c r="CE39" s="75">
        <v>342</v>
      </c>
      <c r="CF39" s="75">
        <v>1152.6725836999999</v>
      </c>
      <c r="CG39" s="75">
        <v>1118.6930970000001</v>
      </c>
      <c r="CH39" s="75">
        <v>1186.6124043</v>
      </c>
      <c r="CI39" s="75">
        <v>1195.2935089</v>
      </c>
      <c r="CJ39" s="75">
        <v>1110.0229944</v>
      </c>
      <c r="CK39" s="75">
        <v>1290.8687851</v>
      </c>
      <c r="CL39" s="75">
        <v>854.52587106999999</v>
      </c>
      <c r="CM39" s="75">
        <v>801.56128708000006</v>
      </c>
      <c r="CN39" s="75">
        <v>913.23761353999998</v>
      </c>
      <c r="CO39" s="75">
        <v>1462.5774234999999</v>
      </c>
      <c r="CP39" s="75">
        <v>1079.5068131999999</v>
      </c>
      <c r="CQ39" s="75">
        <v>1904.1249425999999</v>
      </c>
      <c r="CR39" s="75">
        <v>903.26206803000002</v>
      </c>
      <c r="CS39" s="75">
        <v>840.52248287999998</v>
      </c>
      <c r="CT39" s="75">
        <v>974.64355708000005</v>
      </c>
      <c r="CU39" s="75">
        <v>856.35980461999998</v>
      </c>
      <c r="CV39" s="75">
        <v>799.02668936999999</v>
      </c>
      <c r="CW39" s="75">
        <v>925.25527627999998</v>
      </c>
      <c r="CX39" s="75">
        <v>1298.3865936</v>
      </c>
      <c r="CY39" s="75">
        <v>1194.8370401</v>
      </c>
      <c r="CZ39" s="75">
        <v>1415.3234519</v>
      </c>
      <c r="DA39" s="75">
        <v>1339.2365181</v>
      </c>
      <c r="DB39" s="75">
        <v>1161.1812821000001</v>
      </c>
      <c r="DC39" s="75">
        <v>1554.9603075</v>
      </c>
      <c r="DD39" s="75">
        <v>1248.4181258000001</v>
      </c>
      <c r="DE39" s="75">
        <v>867.79944409999996</v>
      </c>
      <c r="DF39" s="75">
        <v>1774.2854957</v>
      </c>
      <c r="DG39" s="75">
        <v>1650.9156684</v>
      </c>
      <c r="DH39" s="75">
        <v>1489.7173127000001</v>
      </c>
      <c r="DI39" s="75">
        <v>1821.7530843</v>
      </c>
      <c r="DJ39" s="75">
        <v>1101.4092128</v>
      </c>
      <c r="DK39" s="75">
        <v>973.18029278999995</v>
      </c>
      <c r="DL39" s="75">
        <v>1242.7148027999999</v>
      </c>
      <c r="DM39" s="75">
        <v>1345.3367991</v>
      </c>
      <c r="DN39" s="75">
        <v>1025.8251127999999</v>
      </c>
      <c r="DO39" s="75">
        <v>1717.63492</v>
      </c>
      <c r="DP39" s="75">
        <v>1150.2765787000001</v>
      </c>
      <c r="DQ39" s="75">
        <v>994.62458635999997</v>
      </c>
      <c r="DR39" s="75">
        <v>1321.5058919000001</v>
      </c>
      <c r="DS39" s="75">
        <v>1153.4002664</v>
      </c>
      <c r="DT39" s="75">
        <v>1077.9761718</v>
      </c>
      <c r="DU39" s="75">
        <v>1239.6569496</v>
      </c>
      <c r="DV39" s="75">
        <v>1485.0972809</v>
      </c>
      <c r="DW39" s="75">
        <v>1254.0882365</v>
      </c>
      <c r="DX39" s="75">
        <v>1828.2249947</v>
      </c>
      <c r="DY39" s="75">
        <v>1460.2008676999999</v>
      </c>
      <c r="DZ39" s="75">
        <v>1187.5949740999999</v>
      </c>
      <c r="EA39" s="75">
        <v>1799.8845576000001</v>
      </c>
    </row>
    <row r="40" spans="1:131" s="75" customFormat="1" ht="12.75" customHeight="1" x14ac:dyDescent="0.2">
      <c r="A40" s="73"/>
      <c r="B40" s="73"/>
      <c r="C40" s="73"/>
      <c r="D40" s="73" t="s">
        <v>170</v>
      </c>
      <c r="E40" s="73"/>
      <c r="F40" s="73"/>
      <c r="G40" s="73"/>
      <c r="H40" s="74" t="str">
        <f t="shared" si="30"/>
        <v>64.1 (63.8 - 64.4)</v>
      </c>
      <c r="J40" s="74" t="str">
        <f t="shared" si="31"/>
        <v>68.8 (67.9 - 69.7)</v>
      </c>
      <c r="K40" s="74" t="str">
        <f t="shared" si="32"/>
        <v>64.1 (63.3 - 64.9)</v>
      </c>
      <c r="L40" s="74" t="str">
        <f t="shared" si="33"/>
        <v>69.3 (65.0 - 73.7)</v>
      </c>
      <c r="N40" s="74" t="str">
        <f t="shared" si="34"/>
        <v>64.5 (63.7 - 65.2)</v>
      </c>
      <c r="O40" s="74" t="str">
        <f t="shared" si="35"/>
        <v>64.4 (63.6 - 65.2)</v>
      </c>
      <c r="Q40" s="74" t="str">
        <f t="shared" si="36"/>
        <v>59.7 (58.9 - 60.4)</v>
      </c>
      <c r="R40" s="74" t="str">
        <f t="shared" si="37"/>
        <v>56.1 (54.7 - 57.4)</v>
      </c>
      <c r="S40" s="74" t="str">
        <f t="shared" si="38"/>
        <v>61.8 (57.9 - 65.7)</v>
      </c>
      <c r="U40" s="74" t="str">
        <f t="shared" si="39"/>
        <v>70.5 (69.6 - 71.6)</v>
      </c>
      <c r="W40" s="74" t="str">
        <f t="shared" si="40"/>
        <v>64.5 (63.0 - 66.1)</v>
      </c>
      <c r="X40" s="74" t="str">
        <f t="shared" si="41"/>
        <v>66.0 (63.5 - 68.2)</v>
      </c>
      <c r="Y40" s="74" t="str">
        <f t="shared" si="42"/>
        <v>65.9 (64.1 - 67.7)</v>
      </c>
      <c r="AA40" s="74" t="str">
        <f t="shared" si="43"/>
        <v>66.4 (65.5 - 67.4)</v>
      </c>
      <c r="AB40" s="74" t="str">
        <f t="shared" si="44"/>
        <v>57.9 (56.1 - 59.5)</v>
      </c>
      <c r="AC40" s="74" t="str">
        <f t="shared" si="45"/>
        <v>62.4 (59.8 - 65.2)</v>
      </c>
      <c r="AE40" s="61"/>
      <c r="AF40" s="76">
        <f t="shared" si="47"/>
        <v>64.116488520000004</v>
      </c>
      <c r="AG40" s="76">
        <f t="shared" si="47"/>
        <v>63.827753030000004</v>
      </c>
      <c r="AH40" s="76">
        <f t="shared" si="47"/>
        <v>64.41574086</v>
      </c>
      <c r="AI40" s="76">
        <f t="shared" si="47"/>
        <v>68.842530280000005</v>
      </c>
      <c r="AJ40" s="76">
        <f t="shared" si="47"/>
        <v>67.938857909999996</v>
      </c>
      <c r="AK40" s="76">
        <f t="shared" si="47"/>
        <v>69.707748510000002</v>
      </c>
      <c r="AL40" s="76">
        <f t="shared" si="47"/>
        <v>64.108594850000003</v>
      </c>
      <c r="AM40" s="76">
        <f t="shared" si="47"/>
        <v>63.345877289999997</v>
      </c>
      <c r="AN40" s="76">
        <f t="shared" si="47"/>
        <v>64.861232440000009</v>
      </c>
      <c r="AO40" s="76">
        <f t="shared" si="47"/>
        <v>69.347826089999998</v>
      </c>
      <c r="AP40" s="76">
        <f t="shared" si="48"/>
        <v>65</v>
      </c>
      <c r="AQ40" s="76">
        <f t="shared" si="48"/>
        <v>73.695652170000002</v>
      </c>
      <c r="AR40" s="76">
        <f t="shared" si="48"/>
        <v>64.450583179999995</v>
      </c>
      <c r="AS40" s="76">
        <f t="shared" si="48"/>
        <v>63.664825049999997</v>
      </c>
      <c r="AT40" s="76">
        <f t="shared" si="48"/>
        <v>65.18109269</v>
      </c>
      <c r="AU40" s="76">
        <f t="shared" si="48"/>
        <v>64.376746400000002</v>
      </c>
      <c r="AV40" s="76">
        <f t="shared" si="48"/>
        <v>63.606624410000002</v>
      </c>
      <c r="AW40" s="76">
        <f t="shared" si="48"/>
        <v>65.160498879999992</v>
      </c>
      <c r="AX40" s="76">
        <f t="shared" si="48"/>
        <v>59.653451769999997</v>
      </c>
      <c r="AY40" s="76">
        <f t="shared" si="48"/>
        <v>58.899490050000004</v>
      </c>
      <c r="AZ40" s="76">
        <f t="shared" si="49"/>
        <v>60.363546639999996</v>
      </c>
      <c r="BA40" s="76">
        <f t="shared" si="49"/>
        <v>56.138996139999996</v>
      </c>
      <c r="BB40" s="76">
        <f t="shared" si="49"/>
        <v>54.720077219999993</v>
      </c>
      <c r="BC40" s="76">
        <f t="shared" si="49"/>
        <v>57.393822390000004</v>
      </c>
      <c r="BD40" s="75">
        <f t="shared" si="49"/>
        <v>61.784511779999995</v>
      </c>
      <c r="BE40" s="75">
        <f t="shared" si="49"/>
        <v>57.912457910000001</v>
      </c>
      <c r="BF40" s="75">
        <f t="shared" si="49"/>
        <v>65.740740740000007</v>
      </c>
      <c r="BG40" s="75">
        <f t="shared" si="49"/>
        <v>70.543648719999993</v>
      </c>
      <c r="BH40" s="75">
        <f t="shared" si="49"/>
        <v>69.550444330000005</v>
      </c>
      <c r="BI40" s="75">
        <f t="shared" si="49"/>
        <v>71.641400939999997</v>
      </c>
      <c r="BJ40" s="75">
        <f t="shared" si="50"/>
        <v>64.523747049999997</v>
      </c>
      <c r="BK40" s="75">
        <f t="shared" si="50"/>
        <v>62.988716870000005</v>
      </c>
      <c r="BL40" s="75">
        <f t="shared" si="50"/>
        <v>66.071897140000004</v>
      </c>
      <c r="BM40" s="75">
        <f t="shared" si="50"/>
        <v>65.987350669999998</v>
      </c>
      <c r="BN40" s="75">
        <f t="shared" si="50"/>
        <v>63.457484190000002</v>
      </c>
      <c r="BO40" s="75">
        <f t="shared" si="50"/>
        <v>68.236120870000008</v>
      </c>
      <c r="BP40" s="75">
        <f t="shared" si="50"/>
        <v>65.8777817</v>
      </c>
      <c r="BQ40" s="75">
        <f t="shared" si="50"/>
        <v>64.076298129999998</v>
      </c>
      <c r="BR40" s="75">
        <f t="shared" si="50"/>
        <v>67.749911690000005</v>
      </c>
      <c r="BS40" s="75">
        <f t="shared" si="50"/>
        <v>66.437316600000003</v>
      </c>
      <c r="BT40" s="75">
        <f t="shared" si="51"/>
        <v>65.465951629999992</v>
      </c>
      <c r="BU40" s="75">
        <f t="shared" si="51"/>
        <v>67.398563190000004</v>
      </c>
      <c r="BV40" s="75">
        <f t="shared" si="51"/>
        <v>57.87476281</v>
      </c>
      <c r="BW40" s="75">
        <f t="shared" si="51"/>
        <v>56.10373182</v>
      </c>
      <c r="BX40" s="75">
        <f t="shared" si="51"/>
        <v>59.503478809999997</v>
      </c>
      <c r="BY40" s="75">
        <f t="shared" si="51"/>
        <v>62.439807379999998</v>
      </c>
      <c r="BZ40" s="75">
        <f t="shared" si="51"/>
        <v>59.791332259999997</v>
      </c>
      <c r="CA40" s="75">
        <f t="shared" si="51"/>
        <v>65.168539330000002</v>
      </c>
      <c r="CD40" s="75" t="s">
        <v>575</v>
      </c>
      <c r="CE40" s="75">
        <v>342</v>
      </c>
      <c r="CF40" s="75">
        <v>0.19173861640000001</v>
      </c>
      <c r="CG40" s="75">
        <v>0.18575574110000001</v>
      </c>
      <c r="CH40" s="75">
        <v>0.19736323580000001</v>
      </c>
      <c r="CI40" s="75">
        <v>0.2317505315</v>
      </c>
      <c r="CJ40" s="75">
        <v>0.2147413182</v>
      </c>
      <c r="CK40" s="75">
        <v>0.24893692419999999</v>
      </c>
      <c r="CL40" s="75">
        <v>0.19749416010000001</v>
      </c>
      <c r="CM40" s="75">
        <v>0.18432788280000001</v>
      </c>
      <c r="CN40" s="75">
        <v>0.21214695259999999</v>
      </c>
      <c r="CO40" s="75">
        <v>0.16964285709999999</v>
      </c>
      <c r="CP40" s="75">
        <v>8.9285714299999999E-2</v>
      </c>
      <c r="CQ40" s="75">
        <v>0.25892857139999997</v>
      </c>
      <c r="CR40" s="75">
        <v>4.8384083699999997E-2</v>
      </c>
      <c r="CS40" s="75">
        <v>4.2032505099999999E-2</v>
      </c>
      <c r="CT40" s="75">
        <v>5.47356622E-2</v>
      </c>
      <c r="CU40" s="75">
        <v>4.8510467000000002E-2</v>
      </c>
      <c r="CV40" s="75">
        <v>4.1062801900000001E-2</v>
      </c>
      <c r="CW40" s="75">
        <v>5.6159420299999999E-2</v>
      </c>
      <c r="CX40" s="75">
        <v>0.25673208580000001</v>
      </c>
      <c r="CY40" s="75">
        <v>0.2403012323</v>
      </c>
      <c r="CZ40" s="75">
        <v>0.27418986760000003</v>
      </c>
      <c r="DA40" s="75">
        <v>0.25265188039999997</v>
      </c>
      <c r="DB40" s="75">
        <v>0.2184185149</v>
      </c>
      <c r="DC40" s="75">
        <v>0.28977820640000002</v>
      </c>
      <c r="DD40" s="75">
        <v>0.30821917809999999</v>
      </c>
      <c r="DE40" s="75">
        <v>0.21232876710000001</v>
      </c>
      <c r="DF40" s="75">
        <v>0.41095890410000002</v>
      </c>
      <c r="DG40" s="75">
        <v>0.54812206569999999</v>
      </c>
      <c r="DH40" s="75">
        <v>0.51437793430000001</v>
      </c>
      <c r="DI40" s="75">
        <v>0.58039906100000005</v>
      </c>
      <c r="DJ40" s="75">
        <v>0.12712712709999999</v>
      </c>
      <c r="DK40" s="75">
        <v>0.1031031031</v>
      </c>
      <c r="DL40" s="75">
        <v>0.1521521522</v>
      </c>
      <c r="DM40" s="75">
        <v>8.8435374100000005E-2</v>
      </c>
      <c r="DN40" s="75">
        <v>5.8956916099999999E-2</v>
      </c>
      <c r="DO40" s="75">
        <v>0.12244897959999999</v>
      </c>
      <c r="DP40" s="75">
        <v>0.11907654920000001</v>
      </c>
      <c r="DQ40" s="75">
        <v>9.3560145799999994E-2</v>
      </c>
      <c r="DR40" s="75">
        <v>0.14459295259999999</v>
      </c>
      <c r="DS40" s="75">
        <v>0.14099526070000001</v>
      </c>
      <c r="DT40" s="75">
        <v>0.1269747235</v>
      </c>
      <c r="DU40" s="75">
        <v>0.15758293840000001</v>
      </c>
      <c r="DV40" s="75">
        <v>0.1543209877</v>
      </c>
      <c r="DW40" s="75">
        <v>0.125</v>
      </c>
      <c r="DX40" s="75">
        <v>0.19135802469999999</v>
      </c>
      <c r="DY40" s="75">
        <v>0.14327485379999999</v>
      </c>
      <c r="DZ40" s="75">
        <v>9.7953216400000001E-2</v>
      </c>
      <c r="EA40" s="75">
        <v>0.1944444444</v>
      </c>
    </row>
    <row r="41" spans="1:131" s="75" customFormat="1" ht="12.75" customHeight="1" x14ac:dyDescent="0.2">
      <c r="A41" s="73"/>
      <c r="B41" s="73"/>
      <c r="C41" s="73" t="s">
        <v>180</v>
      </c>
      <c r="D41" s="73"/>
      <c r="E41" s="73"/>
      <c r="F41" s="73"/>
      <c r="G41" s="73"/>
      <c r="H41" s="74"/>
      <c r="J41" s="74"/>
      <c r="K41" s="74"/>
      <c r="L41" s="74"/>
      <c r="N41" s="74"/>
      <c r="O41" s="74"/>
      <c r="Q41" s="74"/>
      <c r="R41" s="74"/>
      <c r="S41" s="74"/>
      <c r="U41" s="74"/>
      <c r="W41" s="74"/>
      <c r="X41" s="74"/>
      <c r="Y41" s="74"/>
      <c r="AA41" s="74"/>
      <c r="AB41" s="74"/>
      <c r="AC41" s="74"/>
      <c r="AE41" s="61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CD41" s="75" t="s">
        <v>566</v>
      </c>
      <c r="CE41" s="75">
        <v>49</v>
      </c>
      <c r="CF41" s="75">
        <v>0.99906576979999995</v>
      </c>
      <c r="CG41" s="75">
        <v>0.99813153960000001</v>
      </c>
      <c r="CH41" s="75">
        <v>0.99981315400000004</v>
      </c>
      <c r="CI41" s="75">
        <v>1</v>
      </c>
      <c r="CJ41" s="75">
        <v>1</v>
      </c>
      <c r="CK41" s="75">
        <v>1</v>
      </c>
      <c r="CL41" s="75">
        <v>0.99784946240000005</v>
      </c>
      <c r="CM41" s="75">
        <v>0.99462365590000001</v>
      </c>
      <c r="CN41" s="75">
        <v>1</v>
      </c>
      <c r="CO41" s="75">
        <v>1</v>
      </c>
      <c r="CP41" s="75">
        <v>1</v>
      </c>
      <c r="CQ41" s="75">
        <v>1</v>
      </c>
      <c r="CR41" s="75">
        <v>0.99227799230000002</v>
      </c>
      <c r="CS41" s="75">
        <v>0.98069498070000005</v>
      </c>
      <c r="CT41" s="75">
        <v>1</v>
      </c>
      <c r="CU41" s="75">
        <v>0.9958506224</v>
      </c>
      <c r="CV41" s="75">
        <v>0.98340248959999998</v>
      </c>
      <c r="CW41" s="75">
        <v>1</v>
      </c>
      <c r="CX41" s="75">
        <v>1</v>
      </c>
      <c r="CY41" s="75">
        <v>1</v>
      </c>
      <c r="CZ41" s="75">
        <v>1</v>
      </c>
      <c r="DA41" s="75">
        <v>0.9961832061</v>
      </c>
      <c r="DB41" s="75">
        <v>0.98854961829999999</v>
      </c>
      <c r="DC41" s="75">
        <v>1</v>
      </c>
      <c r="DD41" s="75">
        <v>1</v>
      </c>
      <c r="DE41" s="75">
        <v>1</v>
      </c>
      <c r="DF41" s="75">
        <v>1</v>
      </c>
      <c r="DG41" s="75">
        <v>1</v>
      </c>
      <c r="DH41" s="75">
        <v>1</v>
      </c>
      <c r="DI41" s="75">
        <v>1</v>
      </c>
      <c r="DJ41" s="75">
        <v>1</v>
      </c>
      <c r="DK41" s="75">
        <v>1</v>
      </c>
      <c r="DL41" s="75">
        <v>1</v>
      </c>
      <c r="DM41" s="75">
        <v>1</v>
      </c>
      <c r="DN41" s="75">
        <v>1</v>
      </c>
      <c r="DO41" s="75">
        <v>1</v>
      </c>
      <c r="DP41" s="75">
        <v>1</v>
      </c>
      <c r="DQ41" s="75">
        <v>1</v>
      </c>
      <c r="DR41" s="75">
        <v>1</v>
      </c>
      <c r="DS41" s="75">
        <v>1</v>
      </c>
      <c r="DT41" s="75">
        <v>1</v>
      </c>
      <c r="DU41" s="75">
        <v>1</v>
      </c>
      <c r="DV41" s="75">
        <v>1</v>
      </c>
      <c r="DW41" s="75">
        <v>1</v>
      </c>
      <c r="DX41" s="75">
        <v>1</v>
      </c>
      <c r="DY41" s="75">
        <v>1</v>
      </c>
      <c r="DZ41" s="75">
        <v>1</v>
      </c>
      <c r="EA41" s="75">
        <v>1</v>
      </c>
    </row>
    <row r="42" spans="1:131" s="75" customFormat="1" ht="12.75" customHeight="1" x14ac:dyDescent="0.2">
      <c r="A42" s="73"/>
      <c r="B42" s="73"/>
      <c r="C42" s="73"/>
      <c r="D42" s="73" t="s">
        <v>181</v>
      </c>
      <c r="E42" s="73"/>
      <c r="F42" s="73"/>
      <c r="G42" s="73"/>
      <c r="H42" s="74" t="str">
        <f>CONCATENATE(FIXED(AF42, 1), " (", FIXED(AG42, 1), " - ", FIXED(AH42,1),")")</f>
        <v>28.3 (28.0 - 28.6)</v>
      </c>
      <c r="J42" s="74" t="str">
        <f>CONCATENATE(FIXED(AI42, 1), " (", FIXED(AJ42, 1), " - ", FIXED(AK42,1),")")</f>
        <v>24.3 (23.5 - 25.1)</v>
      </c>
      <c r="K42" s="74" t="str">
        <f>CONCATENATE(FIXED(AL42, 1), " (", FIXED(AM42, 1), " - ", FIXED(AN42,1),")")</f>
        <v>29.3 (28.6 - 30.0)</v>
      </c>
      <c r="L42" s="74" t="str">
        <f>CONCATENATE(FIXED(AO42, 1), " (", FIXED(AP42, 1), " - ", FIXED(AQ42,1),")")</f>
        <v>20.7 (17.2 - 24.1)</v>
      </c>
      <c r="N42" s="74" t="str">
        <f>CONCATENATE(FIXED(AR42, 1), " (", FIXED(AS42, 1), " - ", FIXED(AT42,1),")")</f>
        <v>30.1 (29.3 - 30.8)</v>
      </c>
      <c r="O42" s="74" t="str">
        <f>CONCATENATE(FIXED(AU42, 1), " (", FIXED(AV42, 1), " - ", FIXED(AW42,1),")")</f>
        <v>31.8 (31.1 - 32.6)</v>
      </c>
      <c r="Q42" s="74" t="str">
        <f>CONCATENATE(FIXED(AX42, 1), " (", FIXED(AY42, 1), " - ", FIXED(AZ42,1),")")</f>
        <v>31.7 (31.0 - 32.4)</v>
      </c>
      <c r="R42" s="74" t="str">
        <f>CONCATENATE(FIXED(BA42, 1), " (", FIXED(BB42, 1), " - ", FIXED(BC42,1),")")</f>
        <v>37.4 (36.1 - 38.8)</v>
      </c>
      <c r="S42" s="74" t="str">
        <f>CONCATENATE(FIXED(BD42, 1), " (", FIXED(BE42, 1), " - ", FIXED(BF42,1),")")</f>
        <v>21.9 (18.5 - 25.6)</v>
      </c>
      <c r="U42" s="74" t="str">
        <f>CONCATENATE(FIXED(BG42, 1), " (", FIXED(BH42, 1), " - ", FIXED(BI42,1),")")</f>
        <v>19.5 (18.5 - 20.3)</v>
      </c>
      <c r="W42" s="74" t="str">
        <f>CONCATENATE(FIXED(BJ42, 1), " (", FIXED(BK42, 1), " - ", FIXED(BL42,1),")")</f>
        <v>28.1 (26.8 - 29.6)</v>
      </c>
      <c r="X42" s="74" t="str">
        <f>CONCATENATE(FIXED(BM42, 1), " (", FIXED(BN42, 1), " - ", FIXED(BO42,1),")")</f>
        <v>23.1 (21.2 - 25.2)</v>
      </c>
      <c r="Y42" s="74" t="str">
        <f>CONCATENATE(FIXED(BP42, 1), " (", FIXED(BQ42, 1), " - ", FIXED(BR42,1),")")</f>
        <v>28.8 (27.2 - 30.5)</v>
      </c>
      <c r="AA42" s="74" t="str">
        <f>CONCATENATE(FIXED(BS42, 1), " (", FIXED(BT42, 1), " - ", FIXED(BU42,1),")")</f>
        <v>23.7 (22.9 - 24.6)</v>
      </c>
      <c r="AB42" s="74" t="str">
        <f>CONCATENATE(FIXED(BV42, 1), " (", FIXED(BW42, 1), " - ", FIXED(BX42,1),")")</f>
        <v>39.1 (37.4 - 40.8)</v>
      </c>
      <c r="AC42" s="74" t="str">
        <f>CONCATENATE(FIXED(BY42, 1), " (", FIXED(BZ42, 1), " - ", FIXED(CA42,1),")")</f>
        <v>23.8 (21.4 - 26.2)</v>
      </c>
      <c r="AE42" s="61"/>
      <c r="AF42" s="76">
        <f t="shared" ref="AF42:AO43" si="52">+CF31*100</f>
        <v>28.304682869999997</v>
      </c>
      <c r="AG42" s="76">
        <f t="shared" si="52"/>
        <v>28.025986190000001</v>
      </c>
      <c r="AH42" s="76">
        <f t="shared" si="52"/>
        <v>28.584813660000002</v>
      </c>
      <c r="AI42" s="76">
        <f t="shared" si="52"/>
        <v>24.322245719999998</v>
      </c>
      <c r="AJ42" s="76">
        <f t="shared" si="52"/>
        <v>23.53393578</v>
      </c>
      <c r="AK42" s="76">
        <f t="shared" si="52"/>
        <v>25.124975970000001</v>
      </c>
      <c r="AL42" s="76">
        <f t="shared" si="52"/>
        <v>29.272226330000002</v>
      </c>
      <c r="AM42" s="76">
        <f t="shared" si="52"/>
        <v>28.57334857</v>
      </c>
      <c r="AN42" s="76">
        <f t="shared" si="52"/>
        <v>29.991264029999996</v>
      </c>
      <c r="AO42" s="76">
        <f t="shared" si="52"/>
        <v>20.652173909999998</v>
      </c>
      <c r="AP42" s="76">
        <f t="shared" ref="AP42:AY43" si="53">+CP31*100</f>
        <v>17.173913039999999</v>
      </c>
      <c r="AQ42" s="76">
        <f t="shared" si="53"/>
        <v>24.130434780000002</v>
      </c>
      <c r="AR42" s="76">
        <f t="shared" si="53"/>
        <v>30.055248620000004</v>
      </c>
      <c r="AS42" s="76">
        <f t="shared" si="53"/>
        <v>29.315531</v>
      </c>
      <c r="AT42" s="76">
        <f t="shared" si="53"/>
        <v>30.828729280000001</v>
      </c>
      <c r="AU42" s="76">
        <f t="shared" si="53"/>
        <v>31.793089349999999</v>
      </c>
      <c r="AV42" s="76">
        <f t="shared" si="53"/>
        <v>31.09111974</v>
      </c>
      <c r="AW42" s="76">
        <f t="shared" si="53"/>
        <v>32.580249439999996</v>
      </c>
      <c r="AX42" s="76">
        <f t="shared" si="53"/>
        <v>31.748642869999998</v>
      </c>
      <c r="AY42" s="76">
        <f t="shared" si="53"/>
        <v>31.046773039999998</v>
      </c>
      <c r="AZ42" s="76">
        <f t="shared" ref="AZ42:BI43" si="54">+CZ31*100</f>
        <v>32.412129190000002</v>
      </c>
      <c r="BA42" s="76">
        <f t="shared" si="54"/>
        <v>37.393822389999997</v>
      </c>
      <c r="BB42" s="76">
        <f t="shared" si="54"/>
        <v>36.071428570000002</v>
      </c>
      <c r="BC42" s="76">
        <f t="shared" si="54"/>
        <v>38.774131269999998</v>
      </c>
      <c r="BD42" s="75">
        <f t="shared" si="54"/>
        <v>21.88552189</v>
      </c>
      <c r="BE42" s="75">
        <f t="shared" si="54"/>
        <v>18.518518520000001</v>
      </c>
      <c r="BF42" s="75">
        <f t="shared" si="54"/>
        <v>25.589225589999998</v>
      </c>
      <c r="BG42" s="75">
        <f t="shared" si="54"/>
        <v>19.458964979999998</v>
      </c>
      <c r="BH42" s="75">
        <f t="shared" si="54"/>
        <v>18.537637220000001</v>
      </c>
      <c r="BI42" s="75">
        <f t="shared" si="54"/>
        <v>20.341087299999998</v>
      </c>
      <c r="BJ42" s="75">
        <f t="shared" ref="BJ42:BS43" si="55">+DJ31*100</f>
        <v>28.102860140000001</v>
      </c>
      <c r="BK42" s="75">
        <f t="shared" si="55"/>
        <v>26.751508789999999</v>
      </c>
      <c r="BL42" s="75">
        <f t="shared" si="55"/>
        <v>29.611650490000002</v>
      </c>
      <c r="BM42" s="75">
        <f t="shared" si="55"/>
        <v>23.120168660000001</v>
      </c>
      <c r="BN42" s="75">
        <f t="shared" si="55"/>
        <v>21.222768800000001</v>
      </c>
      <c r="BO42" s="75">
        <f t="shared" si="55"/>
        <v>25.22839072</v>
      </c>
      <c r="BP42" s="75">
        <f t="shared" si="55"/>
        <v>28.8237372</v>
      </c>
      <c r="BQ42" s="75">
        <f t="shared" si="55"/>
        <v>27.23419286</v>
      </c>
      <c r="BR42" s="75">
        <f t="shared" si="55"/>
        <v>30.466266339999997</v>
      </c>
      <c r="BS42" s="75">
        <f t="shared" si="55"/>
        <v>23.747849839999997</v>
      </c>
      <c r="BT42" s="75">
        <f t="shared" ref="BT42:CA43" si="56">+DT31*100</f>
        <v>22.913083070000003</v>
      </c>
      <c r="BU42" s="75">
        <f t="shared" si="56"/>
        <v>24.618030960000002</v>
      </c>
      <c r="BV42" s="75">
        <f t="shared" si="56"/>
        <v>39.089184060000001</v>
      </c>
      <c r="BW42" s="75">
        <f t="shared" si="56"/>
        <v>37.397216950000001</v>
      </c>
      <c r="BX42" s="75">
        <f t="shared" si="56"/>
        <v>40.844402279999997</v>
      </c>
      <c r="BY42" s="75">
        <f t="shared" si="56"/>
        <v>23.836276079999998</v>
      </c>
      <c r="BZ42" s="75">
        <f t="shared" si="56"/>
        <v>21.428571430000002</v>
      </c>
      <c r="CA42" s="75">
        <f t="shared" si="56"/>
        <v>26.243980740000001</v>
      </c>
      <c r="CD42" s="75" t="s">
        <v>567</v>
      </c>
      <c r="CE42" s="75">
        <v>49</v>
      </c>
      <c r="CF42" s="75">
        <v>5.605381E-4</v>
      </c>
      <c r="CG42" s="75">
        <v>0</v>
      </c>
      <c r="CH42" s="75">
        <v>1.3079223000000001E-3</v>
      </c>
      <c r="CI42" s="75">
        <v>0</v>
      </c>
      <c r="CJ42" s="75">
        <v>0</v>
      </c>
      <c r="CK42" s="75">
        <v>0</v>
      </c>
      <c r="CL42" s="75">
        <v>2.1505375999999999E-3</v>
      </c>
      <c r="CM42" s="75">
        <v>0</v>
      </c>
      <c r="CN42" s="75">
        <v>5.3763441000000004E-3</v>
      </c>
      <c r="CO42" s="75">
        <v>0</v>
      </c>
      <c r="CP42" s="75">
        <v>0</v>
      </c>
      <c r="CQ42" s="75">
        <v>0</v>
      </c>
      <c r="CR42" s="75">
        <v>0</v>
      </c>
      <c r="CS42" s="75">
        <v>0</v>
      </c>
      <c r="CT42" s="75">
        <v>0</v>
      </c>
      <c r="CU42" s="75">
        <v>0</v>
      </c>
      <c r="CV42" s="75">
        <v>0</v>
      </c>
      <c r="CW42" s="75">
        <v>0</v>
      </c>
      <c r="CX42" s="75">
        <v>0</v>
      </c>
      <c r="CY42" s="75">
        <v>0</v>
      </c>
      <c r="CZ42" s="75">
        <v>0</v>
      </c>
      <c r="DA42" s="75">
        <v>3.8167939000000001E-3</v>
      </c>
      <c r="DB42" s="75">
        <v>0</v>
      </c>
      <c r="DC42" s="75">
        <v>1.14503817E-2</v>
      </c>
      <c r="DD42" s="75">
        <v>0</v>
      </c>
      <c r="DE42" s="75">
        <v>0</v>
      </c>
      <c r="DF42" s="75">
        <v>0</v>
      </c>
      <c r="DG42" s="75">
        <v>0</v>
      </c>
      <c r="DH42" s="75">
        <v>0</v>
      </c>
      <c r="DI42" s="75">
        <v>0</v>
      </c>
      <c r="DJ42" s="75">
        <v>0</v>
      </c>
      <c r="DK42" s="75">
        <v>0</v>
      </c>
      <c r="DL42" s="75">
        <v>0</v>
      </c>
      <c r="DM42" s="75">
        <v>0</v>
      </c>
      <c r="DN42" s="75">
        <v>0</v>
      </c>
      <c r="DO42" s="75">
        <v>0</v>
      </c>
      <c r="DP42" s="75">
        <v>0</v>
      </c>
      <c r="DQ42" s="75">
        <v>0</v>
      </c>
      <c r="DR42" s="75">
        <v>0</v>
      </c>
      <c r="DS42" s="75">
        <v>0</v>
      </c>
      <c r="DT42" s="75">
        <v>0</v>
      </c>
      <c r="DU42" s="75">
        <v>0</v>
      </c>
      <c r="DV42" s="75">
        <v>0</v>
      </c>
      <c r="DW42" s="75">
        <v>0</v>
      </c>
      <c r="DX42" s="75">
        <v>0</v>
      </c>
      <c r="DY42" s="75">
        <v>0</v>
      </c>
      <c r="DZ42" s="75">
        <v>0</v>
      </c>
      <c r="EA42" s="75">
        <v>0</v>
      </c>
    </row>
    <row r="43" spans="1:131" s="75" customFormat="1" ht="12.75" customHeight="1" x14ac:dyDescent="0.2">
      <c r="A43" s="73"/>
      <c r="B43" s="73"/>
      <c r="C43" s="73"/>
      <c r="D43" s="73" t="s">
        <v>182</v>
      </c>
      <c r="E43" s="73"/>
      <c r="F43" s="73"/>
      <c r="G43" s="73"/>
      <c r="H43" s="74" t="str">
        <f>CONCATENATE(FIXED(AF43, 1), " (", FIXED(AG43, 1), " - ", FIXED(AH43,1),")")</f>
        <v>0.0 (0.0 - 0.0)</v>
      </c>
      <c r="J43" s="74" t="str">
        <f>CONCATENATE(FIXED(AI43, 1), " (", FIXED(AJ43, 1), " - ", FIXED(AK43,1),")")</f>
        <v>0.0 (0.0 - 0.0)</v>
      </c>
      <c r="K43" s="74" t="str">
        <f>CONCATENATE(FIXED(AL43, 1), " (", FIXED(AM43, 1), " - ", FIXED(AN43,1),")")</f>
        <v>0.0 (0.0 - 0.0)</v>
      </c>
      <c r="L43" s="74" t="str">
        <f>CONCATENATE(FIXED(AO43, 1), " (", FIXED(AP43, 1), " - ", FIXED(AQ43,1),")")</f>
        <v>0.0 (0.0 - 0.0)</v>
      </c>
      <c r="N43" s="74" t="str">
        <f>CONCATENATE(FIXED(AR43, 1), " (", FIXED(AS43, 1), " - ", FIXED(AT43,1),")")</f>
        <v>0.0 (0.0 - 0.0)</v>
      </c>
      <c r="O43" s="74" t="str">
        <f>CONCATENATE(FIXED(AU43, 1), " (", FIXED(AV43, 1), " - ", FIXED(AW43,1),")")</f>
        <v>0.0 (0.0 - 0.0)</v>
      </c>
      <c r="Q43" s="74" t="str">
        <f>CONCATENATE(FIXED(AX43, 1), " (", FIXED(AY43, 1), " - ", FIXED(AZ43,1),")")</f>
        <v>0.0 (0.0 - 0.1)</v>
      </c>
      <c r="R43" s="74" t="str">
        <f>CONCATENATE(FIXED(BA43, 1), " (", FIXED(BB43, 1), " - ", FIXED(BC43,1),")")</f>
        <v>0.0 (0.0 - 0.0)</v>
      </c>
      <c r="S43" s="74" t="str">
        <f>CONCATENATE(FIXED(BD43, 1), " (", FIXED(BE43, 1), " - ", FIXED(BF43,1),")")</f>
        <v>0.0 (0.0 - 0.0)</v>
      </c>
      <c r="U43" s="74" t="str">
        <f>CONCATENATE(FIXED(BG43, 1), " (", FIXED(BH43, 1), " - ", FIXED(BI43,1),")")</f>
        <v>0.0 (0.0 - 0.1)</v>
      </c>
      <c r="W43" s="74" t="str">
        <f>CONCATENATE(FIXED(BJ43, 1), " (", FIXED(BK43, 1), " - ", FIXED(BL43,1),")")</f>
        <v>0.0 (0.0 - 0.0)</v>
      </c>
      <c r="X43" s="74" t="str">
        <f>CONCATENATE(FIXED(BM43, 1), " (", FIXED(BN43, 1), " - ", FIXED(BO43,1),")")</f>
        <v>0.0 (0.0 - 0.0)</v>
      </c>
      <c r="Y43" s="74" t="str">
        <f>CONCATENATE(FIXED(BP43, 1), " (", FIXED(BQ43, 1), " - ", FIXED(BR43,1),")")</f>
        <v>0.0 (0.0 - 0.1)</v>
      </c>
      <c r="AA43" s="74" t="str">
        <f>CONCATENATE(FIXED(BS43, 1), " (", FIXED(BT43, 1), " - ", FIXED(BU43,1),")")</f>
        <v>0.0 (0.0 - 0.0)</v>
      </c>
      <c r="AB43" s="74" t="str">
        <f>CONCATENATE(FIXED(BV43, 1), " (", FIXED(BW43, 1), " - ", FIXED(BX43,1),")")</f>
        <v>0.0 (0.0 - 0.0)</v>
      </c>
      <c r="AC43" s="74" t="str">
        <f>CONCATENATE(FIXED(BY43, 1), " (", FIXED(BZ43, 1), " - ", FIXED(CA43,1),")")</f>
        <v>0.0 (0.0 - 0.0)</v>
      </c>
      <c r="AE43" s="61"/>
      <c r="AF43" s="76">
        <f t="shared" si="52"/>
        <v>1.8165480000000001E-2</v>
      </c>
      <c r="AG43" s="76">
        <f t="shared" si="52"/>
        <v>9.5607799999999996E-3</v>
      </c>
      <c r="AH43" s="76">
        <f t="shared" si="52"/>
        <v>2.6770180000000001E-2</v>
      </c>
      <c r="AI43" s="76">
        <f t="shared" si="52"/>
        <v>1.9227069999999999E-2</v>
      </c>
      <c r="AJ43" s="76">
        <f t="shared" si="52"/>
        <v>0</v>
      </c>
      <c r="AK43" s="76">
        <f t="shared" si="52"/>
        <v>4.8067679999999995E-2</v>
      </c>
      <c r="AL43" s="76">
        <f t="shared" si="52"/>
        <v>0</v>
      </c>
      <c r="AM43" s="76">
        <f t="shared" si="52"/>
        <v>0</v>
      </c>
      <c r="AN43" s="76">
        <f t="shared" si="52"/>
        <v>0</v>
      </c>
      <c r="AO43" s="76">
        <f t="shared" si="52"/>
        <v>0</v>
      </c>
      <c r="AP43" s="76">
        <f t="shared" si="53"/>
        <v>0</v>
      </c>
      <c r="AQ43" s="76">
        <f t="shared" si="53"/>
        <v>0</v>
      </c>
      <c r="AR43" s="76">
        <f t="shared" si="53"/>
        <v>6.1387400000000002E-3</v>
      </c>
      <c r="AS43" s="76">
        <f t="shared" si="53"/>
        <v>0</v>
      </c>
      <c r="AT43" s="76">
        <f t="shared" si="53"/>
        <v>1.8416210000000002E-2</v>
      </c>
      <c r="AU43" s="76">
        <f t="shared" si="53"/>
        <v>1.3630479999999999E-2</v>
      </c>
      <c r="AV43" s="76">
        <f t="shared" si="53"/>
        <v>0</v>
      </c>
      <c r="AW43" s="76">
        <f t="shared" si="53"/>
        <v>3.4076189999999999E-2</v>
      </c>
      <c r="AX43" s="76">
        <f t="shared" si="53"/>
        <v>2.741679E-2</v>
      </c>
      <c r="AY43" s="76">
        <f t="shared" si="53"/>
        <v>5.4833600000000005E-3</v>
      </c>
      <c r="AZ43" s="76">
        <f t="shared" si="54"/>
        <v>5.483358E-2</v>
      </c>
      <c r="BA43" s="76">
        <f t="shared" si="54"/>
        <v>0</v>
      </c>
      <c r="BB43" s="76">
        <f t="shared" si="54"/>
        <v>0</v>
      </c>
      <c r="BC43" s="76">
        <f t="shared" si="54"/>
        <v>0</v>
      </c>
      <c r="BD43" s="75">
        <f t="shared" si="54"/>
        <v>0</v>
      </c>
      <c r="BE43" s="75">
        <f t="shared" si="54"/>
        <v>0</v>
      </c>
      <c r="BF43" s="75">
        <f t="shared" si="54"/>
        <v>0</v>
      </c>
      <c r="BG43" s="75">
        <f t="shared" si="54"/>
        <v>3.9205440000000001E-2</v>
      </c>
      <c r="BH43" s="75">
        <f t="shared" si="54"/>
        <v>0</v>
      </c>
      <c r="BI43" s="75">
        <f t="shared" si="54"/>
        <v>9.1479350000000001E-2</v>
      </c>
      <c r="BJ43" s="75">
        <f t="shared" si="55"/>
        <v>0</v>
      </c>
      <c r="BK43" s="75">
        <f t="shared" si="55"/>
        <v>0</v>
      </c>
      <c r="BL43" s="75">
        <f t="shared" si="55"/>
        <v>0</v>
      </c>
      <c r="BM43" s="75">
        <f t="shared" si="55"/>
        <v>0</v>
      </c>
      <c r="BN43" s="75">
        <f t="shared" si="55"/>
        <v>0</v>
      </c>
      <c r="BO43" s="75">
        <f t="shared" si="55"/>
        <v>0</v>
      </c>
      <c r="BP43" s="75">
        <f t="shared" si="55"/>
        <v>3.5323210000000001E-2</v>
      </c>
      <c r="BQ43" s="75">
        <f t="shared" si="55"/>
        <v>0</v>
      </c>
      <c r="BR43" s="75">
        <f t="shared" si="55"/>
        <v>0.10596962</v>
      </c>
      <c r="BS43" s="75">
        <f t="shared" si="55"/>
        <v>0</v>
      </c>
      <c r="BT43" s="75">
        <f t="shared" si="56"/>
        <v>0</v>
      </c>
      <c r="BU43" s="75">
        <f t="shared" si="56"/>
        <v>0</v>
      </c>
      <c r="BV43" s="75">
        <f t="shared" si="56"/>
        <v>0</v>
      </c>
      <c r="BW43" s="75">
        <f t="shared" si="56"/>
        <v>0</v>
      </c>
      <c r="BX43" s="75">
        <f t="shared" si="56"/>
        <v>0</v>
      </c>
      <c r="BY43" s="75">
        <f t="shared" si="56"/>
        <v>0</v>
      </c>
      <c r="BZ43" s="75">
        <f t="shared" si="56"/>
        <v>0</v>
      </c>
      <c r="CA43" s="75">
        <f t="shared" si="56"/>
        <v>0</v>
      </c>
      <c r="CD43" s="75" t="s">
        <v>576</v>
      </c>
      <c r="CE43" s="75">
        <v>49</v>
      </c>
      <c r="CF43" s="75">
        <v>3.7369209999999999E-4</v>
      </c>
      <c r="CG43" s="75">
        <v>0</v>
      </c>
      <c r="CH43" s="75">
        <v>9.3423020000000005E-4</v>
      </c>
      <c r="CI43" s="75">
        <v>0</v>
      </c>
      <c r="CJ43" s="75">
        <v>0</v>
      </c>
      <c r="CK43" s="75">
        <v>0</v>
      </c>
      <c r="CL43" s="75">
        <v>0</v>
      </c>
      <c r="CM43" s="75">
        <v>0</v>
      </c>
      <c r="CN43" s="75">
        <v>0</v>
      </c>
      <c r="CO43" s="75">
        <v>0</v>
      </c>
      <c r="CP43" s="75">
        <v>0</v>
      </c>
      <c r="CQ43" s="75">
        <v>0</v>
      </c>
      <c r="CR43" s="75">
        <v>7.7220077000000002E-3</v>
      </c>
      <c r="CS43" s="75">
        <v>0</v>
      </c>
      <c r="CT43" s="75">
        <v>1.93050193E-2</v>
      </c>
      <c r="CU43" s="75">
        <v>4.1493776000000003E-3</v>
      </c>
      <c r="CV43" s="75">
        <v>0</v>
      </c>
      <c r="CW43" s="75">
        <v>1.6597510400000001E-2</v>
      </c>
      <c r="CX43" s="75">
        <v>0</v>
      </c>
      <c r="CY43" s="75">
        <v>0</v>
      </c>
      <c r="CZ43" s="75">
        <v>0</v>
      </c>
      <c r="DA43" s="75">
        <v>0</v>
      </c>
      <c r="DB43" s="75">
        <v>0</v>
      </c>
      <c r="DC43" s="75">
        <v>0</v>
      </c>
      <c r="DD43" s="75">
        <v>0</v>
      </c>
      <c r="DE43" s="75">
        <v>0</v>
      </c>
      <c r="DF43" s="75">
        <v>0</v>
      </c>
      <c r="DG43" s="75">
        <v>0</v>
      </c>
      <c r="DH43" s="75">
        <v>0</v>
      </c>
      <c r="DI43" s="75">
        <v>0</v>
      </c>
      <c r="DJ43" s="75">
        <v>0</v>
      </c>
      <c r="DK43" s="75">
        <v>0</v>
      </c>
      <c r="DL43" s="75">
        <v>0</v>
      </c>
      <c r="DM43" s="75">
        <v>0</v>
      </c>
      <c r="DN43" s="75">
        <v>0</v>
      </c>
      <c r="DO43" s="75">
        <v>0</v>
      </c>
      <c r="DP43" s="75">
        <v>0</v>
      </c>
      <c r="DQ43" s="75">
        <v>0</v>
      </c>
      <c r="DR43" s="75">
        <v>0</v>
      </c>
      <c r="DS43" s="75">
        <v>0</v>
      </c>
      <c r="DT43" s="75">
        <v>0</v>
      </c>
      <c r="DU43" s="75">
        <v>0</v>
      </c>
      <c r="DV43" s="75">
        <v>0</v>
      </c>
      <c r="DW43" s="75">
        <v>0</v>
      </c>
      <c r="DX43" s="75">
        <v>0</v>
      </c>
      <c r="DY43" s="75">
        <v>0</v>
      </c>
      <c r="DZ43" s="75">
        <v>0</v>
      </c>
      <c r="EA43" s="75">
        <v>0</v>
      </c>
    </row>
    <row r="44" spans="1:131" s="75" customFormat="1" ht="12.75" customHeight="1" x14ac:dyDescent="0.2">
      <c r="A44" s="73"/>
      <c r="B44" s="73"/>
      <c r="C44" s="73"/>
      <c r="D44" s="73" t="s">
        <v>183</v>
      </c>
      <c r="E44" s="73"/>
      <c r="F44" s="73"/>
      <c r="G44" s="73"/>
      <c r="H44" s="74"/>
      <c r="J44" s="74"/>
      <c r="K44" s="74"/>
      <c r="L44" s="74"/>
      <c r="N44" s="74"/>
      <c r="O44" s="74"/>
      <c r="Q44" s="74"/>
      <c r="R44" s="74"/>
      <c r="S44" s="74"/>
      <c r="U44" s="74"/>
      <c r="W44" s="74"/>
      <c r="X44" s="74"/>
      <c r="Y44" s="74"/>
      <c r="AA44" s="74"/>
      <c r="AB44" s="74"/>
      <c r="AC44" s="74"/>
      <c r="AE44" s="61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CD44" s="75" t="s">
        <v>568</v>
      </c>
      <c r="CE44" s="75">
        <v>49</v>
      </c>
      <c r="CF44" s="75">
        <v>0</v>
      </c>
      <c r="CG44" s="75">
        <v>0</v>
      </c>
      <c r="CH44" s="75">
        <v>0</v>
      </c>
      <c r="CI44" s="75">
        <v>0</v>
      </c>
      <c r="CJ44" s="75">
        <v>0</v>
      </c>
      <c r="CK44" s="75">
        <v>0</v>
      </c>
      <c r="CL44" s="75">
        <v>0</v>
      </c>
      <c r="CM44" s="75">
        <v>0</v>
      </c>
      <c r="CN44" s="75">
        <v>0</v>
      </c>
      <c r="CO44" s="75">
        <v>0</v>
      </c>
      <c r="CP44" s="75">
        <v>0</v>
      </c>
      <c r="CQ44" s="75">
        <v>0</v>
      </c>
      <c r="CR44" s="75">
        <v>0</v>
      </c>
      <c r="CS44" s="75">
        <v>0</v>
      </c>
      <c r="CT44" s="75">
        <v>0</v>
      </c>
      <c r="CU44" s="75">
        <v>0</v>
      </c>
      <c r="CV44" s="75">
        <v>0</v>
      </c>
      <c r="CW44" s="75">
        <v>0</v>
      </c>
      <c r="CX44" s="75">
        <v>0</v>
      </c>
      <c r="CY44" s="75">
        <v>0</v>
      </c>
      <c r="CZ44" s="75">
        <v>0</v>
      </c>
      <c r="DA44" s="75">
        <v>0</v>
      </c>
      <c r="DB44" s="75">
        <v>0</v>
      </c>
      <c r="DC44" s="75">
        <v>0</v>
      </c>
      <c r="DD44" s="75">
        <v>0</v>
      </c>
      <c r="DE44" s="75">
        <v>0</v>
      </c>
      <c r="DF44" s="75">
        <v>0</v>
      </c>
      <c r="DG44" s="75">
        <v>0</v>
      </c>
      <c r="DH44" s="75">
        <v>0</v>
      </c>
      <c r="DI44" s="75">
        <v>0</v>
      </c>
      <c r="DJ44" s="75">
        <v>0</v>
      </c>
      <c r="DK44" s="75">
        <v>0</v>
      </c>
      <c r="DL44" s="75">
        <v>0</v>
      </c>
      <c r="DM44" s="75">
        <v>0</v>
      </c>
      <c r="DN44" s="75">
        <v>0</v>
      </c>
      <c r="DO44" s="75">
        <v>0</v>
      </c>
      <c r="DP44" s="75">
        <v>0</v>
      </c>
      <c r="DQ44" s="75">
        <v>0</v>
      </c>
      <c r="DR44" s="75">
        <v>0</v>
      </c>
      <c r="DS44" s="75">
        <v>0</v>
      </c>
      <c r="DT44" s="75">
        <v>0</v>
      </c>
      <c r="DU44" s="75">
        <v>0</v>
      </c>
      <c r="DV44" s="75">
        <v>0</v>
      </c>
      <c r="DW44" s="75">
        <v>0</v>
      </c>
      <c r="DX44" s="75">
        <v>0</v>
      </c>
      <c r="DY44" s="75">
        <v>0</v>
      </c>
      <c r="DZ44" s="75">
        <v>0</v>
      </c>
      <c r="EA44" s="75">
        <v>0</v>
      </c>
    </row>
    <row r="45" spans="1:131" s="75" customFormat="1" ht="12.75" customHeight="1" x14ac:dyDescent="0.2">
      <c r="A45" s="73"/>
      <c r="B45" s="73"/>
      <c r="C45" s="73"/>
      <c r="D45" s="73"/>
      <c r="E45" s="73" t="s">
        <v>184</v>
      </c>
      <c r="F45" s="73"/>
      <c r="G45" s="73"/>
      <c r="H45" s="79" t="s">
        <v>153</v>
      </c>
      <c r="J45" s="79" t="s">
        <v>153</v>
      </c>
      <c r="K45" s="79" t="s">
        <v>153</v>
      </c>
      <c r="L45" s="79" t="s">
        <v>153</v>
      </c>
      <c r="N45" s="79" t="s">
        <v>153</v>
      </c>
      <c r="O45" s="79" t="s">
        <v>153</v>
      </c>
      <c r="Q45" s="79" t="s">
        <v>153</v>
      </c>
      <c r="R45" s="79" t="s">
        <v>153</v>
      </c>
      <c r="S45" s="79" t="s">
        <v>153</v>
      </c>
      <c r="U45" s="79" t="s">
        <v>153</v>
      </c>
      <c r="W45" s="79" t="s">
        <v>153</v>
      </c>
      <c r="X45" s="79" t="s">
        <v>153</v>
      </c>
      <c r="Y45" s="79" t="s">
        <v>153</v>
      </c>
      <c r="AA45" s="79" t="s">
        <v>153</v>
      </c>
      <c r="AB45" s="79" t="s">
        <v>153</v>
      </c>
      <c r="AC45" s="79" t="s">
        <v>153</v>
      </c>
      <c r="AE45" s="61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CD45" s="75" t="s">
        <v>577</v>
      </c>
      <c r="CE45" s="75">
        <v>38</v>
      </c>
      <c r="CF45" s="75">
        <v>10.193624566</v>
      </c>
      <c r="CG45" s="75">
        <v>9.8701988441000008</v>
      </c>
      <c r="CH45" s="75">
        <v>10.56595402</v>
      </c>
      <c r="CI45" s="75">
        <v>7.6809783423000004</v>
      </c>
      <c r="CJ45" s="75">
        <v>7.0645110383</v>
      </c>
      <c r="CK45" s="75">
        <v>8.3865209453999991</v>
      </c>
      <c r="CL45" s="75">
        <v>8.7940385981000002</v>
      </c>
      <c r="CM45" s="75">
        <v>8.2220128956000007</v>
      </c>
      <c r="CN45" s="75">
        <v>9.4034455701000006</v>
      </c>
      <c r="CO45" s="75">
        <v>16.789971687000001</v>
      </c>
      <c r="CP45" s="75">
        <v>9.9335545700000001</v>
      </c>
      <c r="CQ45" s="75">
        <v>25.525955152000002</v>
      </c>
      <c r="CR45" s="75">
        <v>11.236723111</v>
      </c>
      <c r="CS45" s="75">
        <v>9.6943032434000003</v>
      </c>
      <c r="CT45" s="75">
        <v>12.854263529000001</v>
      </c>
      <c r="CU45" s="75">
        <v>10.738970071000001</v>
      </c>
      <c r="CV45" s="75">
        <v>9.2824202353</v>
      </c>
      <c r="CW45" s="75">
        <v>12.319309433999999</v>
      </c>
      <c r="CX45" s="75">
        <v>12.491433971999999</v>
      </c>
      <c r="CY45" s="75">
        <v>11.595365405000001</v>
      </c>
      <c r="CZ45" s="75">
        <v>13.523796602000001</v>
      </c>
      <c r="DA45" s="75">
        <v>11.139580030999999</v>
      </c>
      <c r="DB45" s="75">
        <v>9.6266237717000003</v>
      </c>
      <c r="DC45" s="75">
        <v>12.736262870999999</v>
      </c>
      <c r="DD45" s="75">
        <v>10.903088758999999</v>
      </c>
      <c r="DE45" s="75">
        <v>7.5710601301000002</v>
      </c>
      <c r="DF45" s="75">
        <v>15.433035848999999</v>
      </c>
      <c r="DG45" s="75">
        <v>7.4235632003000003</v>
      </c>
      <c r="DH45" s="75">
        <v>6.9754418178000002</v>
      </c>
      <c r="DI45" s="75">
        <v>7.8914469489999997</v>
      </c>
      <c r="DJ45" s="75">
        <v>11.977825647</v>
      </c>
      <c r="DK45" s="75">
        <v>9.1536196531999998</v>
      </c>
      <c r="DL45" s="75">
        <v>15.092970593</v>
      </c>
      <c r="DM45" s="75">
        <v>14.307913209000001</v>
      </c>
      <c r="DN45" s="75">
        <v>10.804648847999999</v>
      </c>
      <c r="DO45" s="75">
        <v>17.885406325999998</v>
      </c>
      <c r="DP45" s="75">
        <v>12.901842579</v>
      </c>
      <c r="DQ45" s="75">
        <v>10.096802715999999</v>
      </c>
      <c r="DR45" s="75">
        <v>16.324522697999999</v>
      </c>
      <c r="DS45" s="75">
        <v>9.4148806377999996</v>
      </c>
      <c r="DT45" s="75">
        <v>8.3666051117000002</v>
      </c>
      <c r="DU45" s="75">
        <v>10.443462868999999</v>
      </c>
      <c r="DV45" s="75">
        <v>9.1152727426000002</v>
      </c>
      <c r="DW45" s="75">
        <v>7.4617545738000004</v>
      </c>
      <c r="DX45" s="75">
        <v>10.989777009000001</v>
      </c>
      <c r="DY45" s="75">
        <v>8.5465494368999995</v>
      </c>
      <c r="DZ45" s="75">
        <v>6.1359299458000001</v>
      </c>
      <c r="EA45" s="75">
        <v>11.892031078</v>
      </c>
    </row>
    <row r="46" spans="1:131" s="75" customFormat="1" ht="12.75" customHeight="1" x14ac:dyDescent="0.2">
      <c r="A46" s="80"/>
      <c r="B46" s="80"/>
      <c r="C46" s="80"/>
      <c r="D46" s="80"/>
      <c r="E46" s="80" t="s">
        <v>185</v>
      </c>
      <c r="F46" s="80"/>
      <c r="G46" s="73"/>
      <c r="H46" s="74" t="str">
        <f>CONCATENATE(FIXED(AF46, 1), " (", FIXED(AG46, 1), " - ", FIXED(AH46,1),")")</f>
        <v>0.0 (0.0 - 0.0)</v>
      </c>
      <c r="J46" s="74" t="str">
        <f>CONCATENATE(FIXED(AI46, 1), " (", FIXED(AJ46, 1), " - ", FIXED(AK46,1),")")</f>
        <v>0.0 (0.0 - 0.0)</v>
      </c>
      <c r="K46" s="74" t="str">
        <f>CONCATENATE(FIXED(AL46, 1), " (", FIXED(AM46, 1), " - ", FIXED(AN46,1),")")</f>
        <v>0.0 (0.0 - 0.0)</v>
      </c>
      <c r="L46" s="74" t="str">
        <f>CONCATENATE(FIXED(AO46, 1), " (", FIXED(AP46, 1), " - ", FIXED(AQ46,1),")")</f>
        <v>0.0 (0.0 - 0.0)</v>
      </c>
      <c r="N46" s="74" t="str">
        <f>CONCATENATE(FIXED(AR46, 1), " (", FIXED(AS46, 1), " - ", FIXED(AT46,1),")")</f>
        <v>0.0 (0.0 - 0.0)</v>
      </c>
      <c r="O46" s="74" t="str">
        <f>CONCATENATE(FIXED(AU46, 1), " (", FIXED(AV46, 1), " - ", FIXED(AW46,1),")")</f>
        <v>0.0 (0.0 - 0.0)</v>
      </c>
      <c r="Q46" s="74" t="str">
        <f>CONCATENATE(FIXED(AX46, 1), " (", FIXED(AY46, 1), " - ", FIXED(AZ46,1),")")</f>
        <v>0.0 (0.0 - 0.0)</v>
      </c>
      <c r="R46" s="74" t="str">
        <f>CONCATENATE(FIXED(BA46, 1), " (", FIXED(BB46, 1), " - ", FIXED(BC46,1),")")</f>
        <v>0.0 (0.0 - 0.0)</v>
      </c>
      <c r="S46" s="74" t="str">
        <f>CONCATENATE(FIXED(BD46, 1), " (", FIXED(BE46, 1), " - ", FIXED(BF46,1),")")</f>
        <v>0.0 (0.0 - 0.0)</v>
      </c>
      <c r="U46" s="74" t="str">
        <f>CONCATENATE(FIXED(BG46, 1), " (", FIXED(BH46, 1), " - ", FIXED(BI46,1),")")</f>
        <v>0.0 (0.0 - 0.0)</v>
      </c>
      <c r="W46" s="74" t="str">
        <f>CONCATENATE(FIXED(BJ46, 1), " (", FIXED(BK46, 1), " - ", FIXED(BL46,1),")")</f>
        <v>0.0 (0.0 - 0.0)</v>
      </c>
      <c r="X46" s="74" t="str">
        <f>CONCATENATE(FIXED(BM46, 1), " (", FIXED(BN46, 1), " - ", FIXED(BO46,1),")")</f>
        <v>0.0 (0.0 - 0.0)</v>
      </c>
      <c r="Y46" s="74" t="str">
        <f>CONCATENATE(FIXED(BP46, 1), " (", FIXED(BQ46, 1), " - ", FIXED(BR46,1),")")</f>
        <v>0.0 (0.0 - 0.0)</v>
      </c>
      <c r="AA46" s="74" t="str">
        <f>CONCATENATE(FIXED(BS46, 1), " (", FIXED(BT46, 1), " - ", FIXED(BU46,1),")")</f>
        <v>0.0 (0.0 - 0.0)</v>
      </c>
      <c r="AB46" s="74" t="str">
        <f>CONCATENATE(FIXED(BV46, 1), " (", FIXED(BW46, 1), " - ", FIXED(BX46,1),")")</f>
        <v>0.0 (0.0 - 0.0)</v>
      </c>
      <c r="AC46" s="74" t="str">
        <f>CONCATENATE(FIXED(BY46, 1), " (", FIXED(BZ46, 1), " - ", FIXED(CA46,1),")")</f>
        <v>0.0 (0.0 - 0.0)</v>
      </c>
      <c r="AE46" s="61"/>
      <c r="AF46" s="76">
        <f t="shared" ref="AF46:CA46" si="57">+CF33</f>
        <v>6.6925400000000001E-5</v>
      </c>
      <c r="AG46" s="76">
        <f t="shared" si="57"/>
        <v>1.91216E-5</v>
      </c>
      <c r="AH46" s="76">
        <f t="shared" si="57"/>
        <v>1.147293E-4</v>
      </c>
      <c r="AI46" s="76">
        <f t="shared" si="57"/>
        <v>1.922707E-4</v>
      </c>
      <c r="AJ46" s="76">
        <f t="shared" si="57"/>
        <v>0</v>
      </c>
      <c r="AK46" s="76">
        <f t="shared" si="57"/>
        <v>4.8067679999999998E-4</v>
      </c>
      <c r="AL46" s="76">
        <f t="shared" si="57"/>
        <v>0</v>
      </c>
      <c r="AM46" s="76">
        <f t="shared" si="57"/>
        <v>0</v>
      </c>
      <c r="AN46" s="76">
        <f t="shared" si="57"/>
        <v>0</v>
      </c>
      <c r="AO46" s="76">
        <f t="shared" si="57"/>
        <v>2.173913E-3</v>
      </c>
      <c r="AP46" s="76">
        <f t="shared" si="57"/>
        <v>0</v>
      </c>
      <c r="AQ46" s="76">
        <f t="shared" si="57"/>
        <v>7.6086957000000002E-3</v>
      </c>
      <c r="AR46" s="76">
        <f t="shared" si="57"/>
        <v>3.0693680000000001E-4</v>
      </c>
      <c r="AS46" s="76">
        <f t="shared" si="57"/>
        <v>6.1387400000000001E-5</v>
      </c>
      <c r="AT46" s="76">
        <f t="shared" si="57"/>
        <v>6.1387349999999998E-4</v>
      </c>
      <c r="AU46" s="76">
        <f t="shared" si="57"/>
        <v>3.4076190000000001E-4</v>
      </c>
      <c r="AV46" s="76">
        <f t="shared" si="57"/>
        <v>6.8152399999999995E-5</v>
      </c>
      <c r="AW46" s="76">
        <f t="shared" si="57"/>
        <v>6.8152390000000005E-4</v>
      </c>
      <c r="AX46" s="76">
        <f t="shared" si="57"/>
        <v>0</v>
      </c>
      <c r="AY46" s="76">
        <f t="shared" si="57"/>
        <v>0</v>
      </c>
      <c r="AZ46" s="76">
        <f t="shared" si="57"/>
        <v>0</v>
      </c>
      <c r="BA46" s="76">
        <f t="shared" si="57"/>
        <v>0</v>
      </c>
      <c r="BB46" s="76">
        <f t="shared" si="57"/>
        <v>0</v>
      </c>
      <c r="BC46" s="76">
        <f t="shared" si="57"/>
        <v>0</v>
      </c>
      <c r="BD46" s="75">
        <f t="shared" si="57"/>
        <v>0</v>
      </c>
      <c r="BE46" s="75">
        <f t="shared" si="57"/>
        <v>0</v>
      </c>
      <c r="BF46" s="75">
        <f t="shared" si="57"/>
        <v>0</v>
      </c>
      <c r="BG46" s="75">
        <f t="shared" si="57"/>
        <v>0</v>
      </c>
      <c r="BH46" s="75">
        <f t="shared" si="57"/>
        <v>0</v>
      </c>
      <c r="BI46" s="75">
        <f t="shared" si="57"/>
        <v>0</v>
      </c>
      <c r="BJ46" s="75">
        <f t="shared" si="57"/>
        <v>0</v>
      </c>
      <c r="BK46" s="75">
        <f t="shared" si="57"/>
        <v>0</v>
      </c>
      <c r="BL46" s="75">
        <f t="shared" si="57"/>
        <v>0</v>
      </c>
      <c r="BM46" s="75">
        <f t="shared" si="57"/>
        <v>0</v>
      </c>
      <c r="BN46" s="75">
        <f t="shared" si="57"/>
        <v>0</v>
      </c>
      <c r="BO46" s="75">
        <f t="shared" si="57"/>
        <v>0</v>
      </c>
      <c r="BP46" s="75">
        <f t="shared" si="57"/>
        <v>0</v>
      </c>
      <c r="BQ46" s="75">
        <f t="shared" si="57"/>
        <v>0</v>
      </c>
      <c r="BR46" s="75">
        <f t="shared" si="57"/>
        <v>0</v>
      </c>
      <c r="BS46" s="75">
        <f t="shared" si="57"/>
        <v>0</v>
      </c>
      <c r="BT46" s="75">
        <f t="shared" si="57"/>
        <v>0</v>
      </c>
      <c r="BU46" s="75">
        <f t="shared" si="57"/>
        <v>0</v>
      </c>
      <c r="BV46" s="75">
        <f t="shared" si="57"/>
        <v>0</v>
      </c>
      <c r="BW46" s="75">
        <f t="shared" si="57"/>
        <v>0</v>
      </c>
      <c r="BX46" s="75">
        <f t="shared" si="57"/>
        <v>0</v>
      </c>
      <c r="BY46" s="75">
        <f t="shared" si="57"/>
        <v>0</v>
      </c>
      <c r="BZ46" s="75">
        <f t="shared" si="57"/>
        <v>0</v>
      </c>
      <c r="CA46" s="75">
        <f t="shared" si="57"/>
        <v>0</v>
      </c>
      <c r="CD46" s="75" t="s">
        <v>578</v>
      </c>
      <c r="CE46" s="75">
        <v>0</v>
      </c>
      <c r="CF46" s="75">
        <v>7302.1345811000001</v>
      </c>
      <c r="CG46" s="75">
        <v>6734.9885175999998</v>
      </c>
      <c r="CH46" s="75">
        <v>7869.2806444999997</v>
      </c>
      <c r="CI46" s="75">
        <v>0</v>
      </c>
      <c r="CJ46" s="75">
        <v>0</v>
      </c>
      <c r="CK46" s="75">
        <v>0</v>
      </c>
      <c r="CL46" s="75">
        <v>6734.9885175999998</v>
      </c>
      <c r="CM46" s="75">
        <v>6734.9885175999998</v>
      </c>
      <c r="CN46" s="75">
        <v>6734.9885175999998</v>
      </c>
      <c r="CO46" s="75">
        <v>0</v>
      </c>
      <c r="CP46" s="75">
        <v>0</v>
      </c>
      <c r="CQ46" s="75">
        <v>0</v>
      </c>
      <c r="CR46" s="75">
        <v>0</v>
      </c>
      <c r="CS46" s="75">
        <v>0</v>
      </c>
      <c r="CT46" s="75">
        <v>0</v>
      </c>
      <c r="CU46" s="75">
        <v>0</v>
      </c>
      <c r="CV46" s="75">
        <v>0</v>
      </c>
      <c r="CW46" s="75">
        <v>0</v>
      </c>
      <c r="CX46" s="75">
        <v>0</v>
      </c>
      <c r="CY46" s="75">
        <v>0</v>
      </c>
      <c r="CZ46" s="75">
        <v>0</v>
      </c>
      <c r="DA46" s="75">
        <v>7869.2806444999997</v>
      </c>
      <c r="DB46" s="75">
        <v>7869.2806444999997</v>
      </c>
      <c r="DC46" s="75">
        <v>7869.2806444999997</v>
      </c>
      <c r="DD46" s="75">
        <v>0</v>
      </c>
      <c r="DE46" s="75">
        <v>0</v>
      </c>
      <c r="DF46" s="75">
        <v>0</v>
      </c>
      <c r="DG46" s="75">
        <v>0</v>
      </c>
      <c r="DH46" s="75">
        <v>0</v>
      </c>
      <c r="DI46" s="75">
        <v>0</v>
      </c>
      <c r="DJ46" s="75">
        <v>0</v>
      </c>
      <c r="DK46" s="75">
        <v>0</v>
      </c>
      <c r="DL46" s="75">
        <v>0</v>
      </c>
      <c r="DM46" s="75">
        <v>0</v>
      </c>
      <c r="DN46" s="75">
        <v>0</v>
      </c>
      <c r="DO46" s="75">
        <v>0</v>
      </c>
      <c r="DP46" s="75">
        <v>0</v>
      </c>
      <c r="DQ46" s="75">
        <v>0</v>
      </c>
      <c r="DR46" s="75">
        <v>0</v>
      </c>
      <c r="DS46" s="75">
        <v>0</v>
      </c>
      <c r="DT46" s="75">
        <v>0</v>
      </c>
      <c r="DU46" s="75">
        <v>0</v>
      </c>
      <c r="DV46" s="75">
        <v>0</v>
      </c>
      <c r="DW46" s="75">
        <v>0</v>
      </c>
      <c r="DX46" s="75">
        <v>0</v>
      </c>
      <c r="DY46" s="75">
        <v>0</v>
      </c>
      <c r="DZ46" s="75">
        <v>0</v>
      </c>
      <c r="EA46" s="75">
        <v>0</v>
      </c>
    </row>
    <row r="47" spans="1:131" s="75" customFormat="1" ht="12.75" customHeight="1" x14ac:dyDescent="0.2">
      <c r="A47" s="80"/>
      <c r="B47" s="80"/>
      <c r="C47" s="73" t="s">
        <v>186</v>
      </c>
      <c r="D47" s="80"/>
      <c r="E47" s="80"/>
      <c r="F47" s="80"/>
      <c r="G47" s="73"/>
      <c r="H47" s="74"/>
      <c r="J47" s="74"/>
      <c r="K47" s="74"/>
      <c r="L47" s="74"/>
      <c r="N47" s="74"/>
      <c r="O47" s="74"/>
      <c r="Q47" s="74"/>
      <c r="R47" s="74"/>
      <c r="S47" s="74"/>
      <c r="U47" s="74"/>
      <c r="W47" s="74"/>
      <c r="X47" s="74"/>
      <c r="Y47" s="74"/>
      <c r="AA47" s="74"/>
      <c r="AB47" s="74"/>
      <c r="AC47" s="74"/>
      <c r="AE47" s="61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CD47" s="75" t="s">
        <v>579</v>
      </c>
      <c r="CE47" s="75">
        <v>0</v>
      </c>
      <c r="CF47" s="75">
        <v>5639.9328249999999</v>
      </c>
      <c r="CG47" s="75">
        <v>5037.8677500000003</v>
      </c>
      <c r="CH47" s="75">
        <v>6241.9979000000003</v>
      </c>
      <c r="CI47" s="75">
        <v>0</v>
      </c>
      <c r="CJ47" s="75">
        <v>0</v>
      </c>
      <c r="CK47" s="75">
        <v>0</v>
      </c>
      <c r="CL47" s="75">
        <v>0</v>
      </c>
      <c r="CM47" s="75">
        <v>0</v>
      </c>
      <c r="CN47" s="75">
        <v>0</v>
      </c>
      <c r="CO47" s="75">
        <v>0</v>
      </c>
      <c r="CP47" s="75">
        <v>0</v>
      </c>
      <c r="CQ47" s="75">
        <v>0</v>
      </c>
      <c r="CR47" s="75">
        <v>5639.9328249999999</v>
      </c>
      <c r="CS47" s="75">
        <v>5037.8677500000003</v>
      </c>
      <c r="CT47" s="75">
        <v>6241.9979000000003</v>
      </c>
      <c r="CU47" s="75">
        <v>6241.9979000000003</v>
      </c>
      <c r="CV47" s="75">
        <v>6241.9979000000003</v>
      </c>
      <c r="CW47" s="75">
        <v>6241.9979000000003</v>
      </c>
      <c r="CX47" s="75">
        <v>0</v>
      </c>
      <c r="CY47" s="75">
        <v>0</v>
      </c>
      <c r="CZ47" s="75">
        <v>0</v>
      </c>
      <c r="DA47" s="75">
        <v>0</v>
      </c>
      <c r="DB47" s="75">
        <v>0</v>
      </c>
      <c r="DC47" s="75">
        <v>0</v>
      </c>
      <c r="DD47" s="75">
        <v>0</v>
      </c>
      <c r="DE47" s="75">
        <v>0</v>
      </c>
      <c r="DF47" s="75">
        <v>0</v>
      </c>
      <c r="DG47" s="75">
        <v>0</v>
      </c>
      <c r="DH47" s="75">
        <v>0</v>
      </c>
      <c r="DI47" s="75">
        <v>0</v>
      </c>
      <c r="DJ47" s="75">
        <v>0</v>
      </c>
      <c r="DK47" s="75">
        <v>0</v>
      </c>
      <c r="DL47" s="75">
        <v>0</v>
      </c>
      <c r="DM47" s="75">
        <v>0</v>
      </c>
      <c r="DN47" s="75">
        <v>0</v>
      </c>
      <c r="DO47" s="75">
        <v>0</v>
      </c>
      <c r="DP47" s="75">
        <v>0</v>
      </c>
      <c r="DQ47" s="75">
        <v>0</v>
      </c>
      <c r="DR47" s="75">
        <v>0</v>
      </c>
      <c r="DS47" s="75">
        <v>0</v>
      </c>
      <c r="DT47" s="75">
        <v>0</v>
      </c>
      <c r="DU47" s="75">
        <v>0</v>
      </c>
      <c r="DV47" s="75">
        <v>0</v>
      </c>
      <c r="DW47" s="75">
        <v>0</v>
      </c>
      <c r="DX47" s="75">
        <v>0</v>
      </c>
      <c r="DY47" s="75">
        <v>0</v>
      </c>
      <c r="DZ47" s="75">
        <v>0</v>
      </c>
      <c r="EA47" s="75">
        <v>0</v>
      </c>
    </row>
    <row r="48" spans="1:131" s="75" customFormat="1" ht="12.75" customHeight="1" x14ac:dyDescent="0.2">
      <c r="A48" s="80"/>
      <c r="B48" s="80"/>
      <c r="C48" s="80"/>
      <c r="D48" s="73" t="s">
        <v>167</v>
      </c>
      <c r="E48" s="80"/>
      <c r="F48" s="80"/>
      <c r="G48" s="73"/>
      <c r="H48" s="74" t="str">
        <f t="shared" ref="H48:H53" si="58">CONCATENATE(FIXED(AF48, 0), " (", FIXED(AG48, 0), " - ", FIXED(AH48,0),")")</f>
        <v>123 (121 - 125)</v>
      </c>
      <c r="J48" s="74" t="str">
        <f t="shared" ref="J48:J53" si="59">CONCATENATE(FIXED(AI48, 0), " (", FIXED(AJ48, 0), " - ", FIXED(AK48,0),")")</f>
        <v>128 (122 - 136)</v>
      </c>
      <c r="K48" s="74" t="str">
        <f t="shared" ref="K48:K53" si="60">CONCATENATE(FIXED(AL48, 0), " (", FIXED(AM48, 0), " - ", FIXED(AN48,0),")")</f>
        <v>136 (132 - 140)</v>
      </c>
      <c r="L48" s="74" t="str">
        <f t="shared" ref="L48:L53" si="61">CONCATENATE(FIXED(AO48, 0), " (", FIXED(AP48, 0), " - ", FIXED(AQ48,0),")")</f>
        <v>145 (123 - 171)</v>
      </c>
      <c r="N48" s="74" t="str">
        <f t="shared" ref="N48:N53" si="62">CONCATENATE(FIXED(AR48, 0), " (", FIXED(AS48, 0), " - ", FIXED(AT48,0),")")</f>
        <v>148 (142 - 153)</v>
      </c>
      <c r="O48" s="74" t="str">
        <f t="shared" ref="O48:O53" si="63">CONCATENATE(FIXED(AU48, 0), " (", FIXED(AV48, 0), " - ", FIXED(AW48,0),")")</f>
        <v>152 (147 - 159)</v>
      </c>
      <c r="Q48" s="74" t="str">
        <f t="shared" ref="Q48:Q53" si="64">CONCATENATE(FIXED(AX48, 0), " (", FIXED(AY48, 0), " - ", FIXED(AZ48,0),")")</f>
        <v>105 (99 - 110)</v>
      </c>
      <c r="R48" s="74" t="str">
        <f t="shared" ref="R48:R53" si="65">CONCATENATE(FIXED(BA48, 0), " (", FIXED(BB48, 0), " - ", FIXED(BC48,0),")")</f>
        <v>92 (87 - 97)</v>
      </c>
      <c r="S48" s="74" t="str">
        <f t="shared" ref="S48:S53" si="66">CONCATENATE(FIXED(BD48, 0), " (", FIXED(BE48, 0), " - ", FIXED(BF48,0),")")</f>
        <v>125 (102 - 156)</v>
      </c>
      <c r="U48" s="74" t="str">
        <f t="shared" ref="U48:U53" si="67">CONCATENATE(FIXED(BG48, 0), " (", FIXED(BH48, 0), " - ", FIXED(BI48,0),")")</f>
        <v>120 (110 - 132)</v>
      </c>
      <c r="W48" s="74" t="str">
        <f t="shared" ref="W48:W53" si="68">CONCATENATE(FIXED(BJ48, 0), " (", FIXED(BK48, 0), " - ", FIXED(BL48,0),")")</f>
        <v>118 (111 - 125)</v>
      </c>
      <c r="X48" s="74" t="str">
        <f t="shared" ref="X48:X53" si="69">CONCATENATE(FIXED(BM48, 0), " (", FIXED(BN48, 0), " - ", FIXED(BO48,0),")")</f>
        <v>134 (117 - 151)</v>
      </c>
      <c r="Y48" s="74" t="str">
        <f t="shared" ref="Y48:Y53" si="70">CONCATENATE(FIXED(BP48, 0), " (", FIXED(BQ48, 0), " - ", FIXED(BR48,0),")")</f>
        <v>137 (128 - 148)</v>
      </c>
      <c r="AA48" s="74" t="str">
        <f t="shared" ref="AA48:AA53" si="71">CONCATENATE(FIXED(BS48, 0), " (", FIXED(BT48, 0), " - ", FIXED(BU48,0),")")</f>
        <v>120 (115 - 125)</v>
      </c>
      <c r="AB48" s="74" t="str">
        <f t="shared" ref="AB48:AB53" si="72">CONCATENATE(FIXED(BV48, 0), " (", FIXED(BW48, 0), " - ", FIXED(BX48,0),")")</f>
        <v>83 (77 - 90)</v>
      </c>
      <c r="AC48" s="74" t="str">
        <f t="shared" ref="AC48:AC53" si="73">CONCATENATE(FIXED(BY48, 0), " (", FIXED(BZ48, 0), " - ", FIXED(CA48,0),")")</f>
        <v>115 (102 - 128)</v>
      </c>
      <c r="AE48" s="61"/>
      <c r="AF48" s="76">
        <f t="shared" ref="AF48:AF53" si="74">+CF34</f>
        <v>122.69773084000001</v>
      </c>
      <c r="AG48" s="76">
        <f t="shared" ref="AG48:AP53" si="75">+CG34</f>
        <v>120.80604049999999</v>
      </c>
      <c r="AH48" s="76">
        <f t="shared" si="75"/>
        <v>124.75312527</v>
      </c>
      <c r="AI48" s="76">
        <f t="shared" si="75"/>
        <v>128.47914567999999</v>
      </c>
      <c r="AJ48" s="76">
        <f t="shared" si="75"/>
        <v>122.40469036</v>
      </c>
      <c r="AK48" s="76">
        <f t="shared" si="75"/>
        <v>135.61808765999999</v>
      </c>
      <c r="AL48" s="76">
        <f t="shared" si="75"/>
        <v>135.72755604</v>
      </c>
      <c r="AM48" s="76">
        <f t="shared" si="75"/>
        <v>131.79641806999999</v>
      </c>
      <c r="AN48" s="76">
        <f t="shared" si="75"/>
        <v>139.69828296</v>
      </c>
      <c r="AO48" s="76">
        <f t="shared" si="75"/>
        <v>144.89847101999999</v>
      </c>
      <c r="AP48" s="76">
        <f t="shared" si="75"/>
        <v>123.43452698999999</v>
      </c>
      <c r="AQ48" s="76">
        <f t="shared" ref="AQ48:AZ53" si="76">+CQ34</f>
        <v>171.46204598</v>
      </c>
      <c r="AR48" s="76">
        <f t="shared" si="76"/>
        <v>147.57764922000001</v>
      </c>
      <c r="AS48" s="76">
        <f t="shared" si="76"/>
        <v>142.44474868</v>
      </c>
      <c r="AT48" s="76">
        <f t="shared" si="76"/>
        <v>153.47524288</v>
      </c>
      <c r="AU48" s="76">
        <f t="shared" si="76"/>
        <v>152.44810813999999</v>
      </c>
      <c r="AV48" s="76">
        <f t="shared" si="76"/>
        <v>146.57687837</v>
      </c>
      <c r="AW48" s="76">
        <f t="shared" si="76"/>
        <v>159.08889543000001</v>
      </c>
      <c r="AX48" s="76">
        <f t="shared" si="76"/>
        <v>104.90089068</v>
      </c>
      <c r="AY48" s="76">
        <f t="shared" si="76"/>
        <v>99.348196583000004</v>
      </c>
      <c r="AZ48" s="76">
        <f t="shared" si="76"/>
        <v>110.26405353</v>
      </c>
      <c r="BA48" s="76">
        <f t="shared" ref="BA48:BJ53" si="77">+DA34</f>
        <v>91.776573834000004</v>
      </c>
      <c r="BB48" s="76">
        <f t="shared" si="77"/>
        <v>86.908232764000005</v>
      </c>
      <c r="BC48" s="76">
        <f t="shared" si="77"/>
        <v>96.514126766999993</v>
      </c>
      <c r="BD48" s="75">
        <f t="shared" si="77"/>
        <v>125.35076109000001</v>
      </c>
      <c r="BE48" s="75">
        <f t="shared" si="77"/>
        <v>102.41469053</v>
      </c>
      <c r="BF48" s="75">
        <f t="shared" si="77"/>
        <v>156.14216073</v>
      </c>
      <c r="BG48" s="75">
        <f t="shared" si="77"/>
        <v>120.35612451999999</v>
      </c>
      <c r="BH48" s="75">
        <f t="shared" si="77"/>
        <v>110.38095306</v>
      </c>
      <c r="BI48" s="75">
        <f t="shared" si="77"/>
        <v>132.26033391000001</v>
      </c>
      <c r="BJ48" s="75">
        <f t="shared" si="77"/>
        <v>117.74863079000001</v>
      </c>
      <c r="BK48" s="75">
        <f t="shared" ref="BK48:BT53" si="78">+DK34</f>
        <v>110.57246313</v>
      </c>
      <c r="BL48" s="75">
        <f t="shared" si="78"/>
        <v>125.15084228000001</v>
      </c>
      <c r="BM48" s="75">
        <f t="shared" si="78"/>
        <v>133.93138063999999</v>
      </c>
      <c r="BN48" s="75">
        <f t="shared" si="78"/>
        <v>116.89864869</v>
      </c>
      <c r="BO48" s="75">
        <f t="shared" si="78"/>
        <v>151.4547652</v>
      </c>
      <c r="BP48" s="75">
        <f t="shared" si="78"/>
        <v>137.44156118999999</v>
      </c>
      <c r="BQ48" s="75">
        <f t="shared" si="78"/>
        <v>128.30127153999999</v>
      </c>
      <c r="BR48" s="75">
        <f t="shared" si="78"/>
        <v>148.26066233</v>
      </c>
      <c r="BS48" s="75">
        <f t="shared" si="78"/>
        <v>120.07476634</v>
      </c>
      <c r="BT48" s="75">
        <f t="shared" si="78"/>
        <v>115.23949192000001</v>
      </c>
      <c r="BU48" s="75">
        <f t="shared" ref="BU48:CA53" si="79">+DU34</f>
        <v>124.72736971</v>
      </c>
      <c r="BV48" s="75">
        <f t="shared" si="79"/>
        <v>83.034205567000001</v>
      </c>
      <c r="BW48" s="75">
        <f t="shared" si="79"/>
        <v>76.805843745000004</v>
      </c>
      <c r="BX48" s="75">
        <f t="shared" si="79"/>
        <v>89.572184758000006</v>
      </c>
      <c r="BY48" s="75">
        <f t="shared" si="79"/>
        <v>115.05513261999999</v>
      </c>
      <c r="BZ48" s="75">
        <f t="shared" si="79"/>
        <v>102.2399312</v>
      </c>
      <c r="CA48" s="75">
        <f t="shared" si="79"/>
        <v>128.35613075000001</v>
      </c>
      <c r="CD48" s="75" t="s">
        <v>580</v>
      </c>
      <c r="CE48" s="75">
        <v>0</v>
      </c>
      <c r="CF48" s="75">
        <v>0</v>
      </c>
      <c r="CG48" s="75">
        <v>0</v>
      </c>
      <c r="CH48" s="75">
        <v>0</v>
      </c>
      <c r="CI48" s="75">
        <v>0</v>
      </c>
      <c r="CJ48" s="75">
        <v>0</v>
      </c>
      <c r="CK48" s="75">
        <v>0</v>
      </c>
      <c r="CL48" s="75">
        <v>0</v>
      </c>
      <c r="CM48" s="75">
        <v>0</v>
      </c>
      <c r="CN48" s="75">
        <v>0</v>
      </c>
      <c r="CO48" s="75">
        <v>0</v>
      </c>
      <c r="CP48" s="75">
        <v>0</v>
      </c>
      <c r="CQ48" s="75">
        <v>0</v>
      </c>
      <c r="CR48" s="75">
        <v>0</v>
      </c>
      <c r="CS48" s="75">
        <v>0</v>
      </c>
      <c r="CT48" s="75">
        <v>0</v>
      </c>
      <c r="CU48" s="75">
        <v>0</v>
      </c>
      <c r="CV48" s="75">
        <v>0</v>
      </c>
      <c r="CW48" s="75">
        <v>0</v>
      </c>
      <c r="CX48" s="75">
        <v>0</v>
      </c>
      <c r="CY48" s="75">
        <v>0</v>
      </c>
      <c r="CZ48" s="75">
        <v>0</v>
      </c>
      <c r="DA48" s="75">
        <v>0</v>
      </c>
      <c r="DB48" s="75">
        <v>0</v>
      </c>
      <c r="DC48" s="75">
        <v>0</v>
      </c>
      <c r="DD48" s="75">
        <v>0</v>
      </c>
      <c r="DE48" s="75">
        <v>0</v>
      </c>
      <c r="DF48" s="75">
        <v>0</v>
      </c>
      <c r="DG48" s="75">
        <v>0</v>
      </c>
      <c r="DH48" s="75">
        <v>0</v>
      </c>
      <c r="DI48" s="75">
        <v>0</v>
      </c>
      <c r="DJ48" s="75">
        <v>0</v>
      </c>
      <c r="DK48" s="75">
        <v>0</v>
      </c>
      <c r="DL48" s="75">
        <v>0</v>
      </c>
      <c r="DM48" s="75">
        <v>0</v>
      </c>
      <c r="DN48" s="75">
        <v>0</v>
      </c>
      <c r="DO48" s="75">
        <v>0</v>
      </c>
      <c r="DP48" s="75">
        <v>0</v>
      </c>
      <c r="DQ48" s="75">
        <v>0</v>
      </c>
      <c r="DR48" s="75">
        <v>0</v>
      </c>
      <c r="DS48" s="75">
        <v>0</v>
      </c>
      <c r="DT48" s="75">
        <v>0</v>
      </c>
      <c r="DU48" s="75">
        <v>0</v>
      </c>
      <c r="DV48" s="75">
        <v>0</v>
      </c>
      <c r="DW48" s="75">
        <v>0</v>
      </c>
      <c r="DX48" s="75">
        <v>0</v>
      </c>
      <c r="DY48" s="75">
        <v>0</v>
      </c>
      <c r="DZ48" s="75">
        <v>0</v>
      </c>
      <c r="EA48" s="75">
        <v>0</v>
      </c>
    </row>
    <row r="49" spans="1:131" s="75" customFormat="1" ht="12.75" customHeight="1" x14ac:dyDescent="0.2">
      <c r="A49" s="80"/>
      <c r="B49" s="80"/>
      <c r="C49" s="80"/>
      <c r="D49" s="73" t="s">
        <v>168</v>
      </c>
      <c r="E49" s="80"/>
      <c r="F49" s="80"/>
      <c r="G49" s="73"/>
      <c r="H49" s="74" t="str">
        <f t="shared" si="58"/>
        <v>839 (779 - 918)</v>
      </c>
      <c r="J49" s="74" t="str">
        <f t="shared" si="59"/>
        <v>810 (689 - 941)</v>
      </c>
      <c r="K49" s="74" t="str">
        <f t="shared" si="60"/>
        <v>816 (736 - 913)</v>
      </c>
      <c r="L49" s="74" t="str">
        <f t="shared" si="61"/>
        <v>875 (375 - 1,656)</v>
      </c>
      <c r="N49" s="74" t="str">
        <f t="shared" si="62"/>
        <v>955 (688 - 1,372)</v>
      </c>
      <c r="O49" s="74" t="str">
        <f t="shared" si="63"/>
        <v>990 (696 - 1,534)</v>
      </c>
      <c r="Q49" s="74" t="str">
        <f t="shared" si="64"/>
        <v>825 (733 - 924)</v>
      </c>
      <c r="R49" s="74" t="str">
        <f t="shared" si="65"/>
        <v>793 (579 - 1,042)</v>
      </c>
      <c r="S49" s="74" t="str">
        <f t="shared" si="66"/>
        <v>480 (324 - 635)</v>
      </c>
      <c r="U49" s="74" t="str">
        <f t="shared" si="67"/>
        <v>890 (728 - 1,071)</v>
      </c>
      <c r="W49" s="74" t="str">
        <f t="shared" si="68"/>
        <v>662 (506 - 851)</v>
      </c>
      <c r="X49" s="74" t="str">
        <f t="shared" si="69"/>
        <v>813 (410 - 1,360)</v>
      </c>
      <c r="Y49" s="74" t="str">
        <f t="shared" si="70"/>
        <v>673 (522 - 816)</v>
      </c>
      <c r="AA49" s="74" t="str">
        <f t="shared" si="71"/>
        <v>836 (710 - 986)</v>
      </c>
      <c r="AB49" s="74" t="str">
        <f t="shared" si="72"/>
        <v>895 (597 - 1,231)</v>
      </c>
      <c r="AC49" s="74" t="str">
        <f t="shared" si="73"/>
        <v>1,062 (532 - 1,733)</v>
      </c>
      <c r="AE49" s="61"/>
      <c r="AF49" s="76">
        <f t="shared" si="74"/>
        <v>839.33136304000004</v>
      </c>
      <c r="AG49" s="76">
        <f t="shared" si="75"/>
        <v>779.32442622999997</v>
      </c>
      <c r="AH49" s="76">
        <f t="shared" si="75"/>
        <v>918.26915414999996</v>
      </c>
      <c r="AI49" s="76">
        <f t="shared" si="75"/>
        <v>809.73588875999997</v>
      </c>
      <c r="AJ49" s="76">
        <f t="shared" si="75"/>
        <v>689.05542502000003</v>
      </c>
      <c r="AK49" s="76">
        <f t="shared" si="75"/>
        <v>941.43367183999999</v>
      </c>
      <c r="AL49" s="76">
        <f t="shared" si="75"/>
        <v>816.27616167999997</v>
      </c>
      <c r="AM49" s="76">
        <f t="shared" si="75"/>
        <v>735.99164992999999</v>
      </c>
      <c r="AN49" s="76">
        <f t="shared" si="75"/>
        <v>913.45346297000003</v>
      </c>
      <c r="AO49" s="76">
        <f t="shared" si="75"/>
        <v>874.73139096</v>
      </c>
      <c r="AP49" s="76">
        <f t="shared" si="75"/>
        <v>374.66943523999998</v>
      </c>
      <c r="AQ49" s="76">
        <f t="shared" si="76"/>
        <v>1656.4748173</v>
      </c>
      <c r="AR49" s="76">
        <f t="shared" si="76"/>
        <v>955.46371741999997</v>
      </c>
      <c r="AS49" s="76">
        <f t="shared" si="76"/>
        <v>688.39980391999995</v>
      </c>
      <c r="AT49" s="76">
        <f t="shared" si="76"/>
        <v>1372.0877829999999</v>
      </c>
      <c r="AU49" s="76">
        <f t="shared" si="76"/>
        <v>989.88299589999997</v>
      </c>
      <c r="AV49" s="76">
        <f t="shared" si="76"/>
        <v>696.07191852000005</v>
      </c>
      <c r="AW49" s="76">
        <f t="shared" si="76"/>
        <v>1533.8772332000001</v>
      </c>
      <c r="AX49" s="76">
        <f t="shared" si="76"/>
        <v>824.79911708999998</v>
      </c>
      <c r="AY49" s="76">
        <f t="shared" si="76"/>
        <v>732.68725025000003</v>
      </c>
      <c r="AZ49" s="76">
        <f t="shared" si="76"/>
        <v>924.16493552999998</v>
      </c>
      <c r="BA49" s="76">
        <f t="shared" si="77"/>
        <v>792.64101327000003</v>
      </c>
      <c r="BB49" s="76">
        <f t="shared" si="77"/>
        <v>579.21468679999998</v>
      </c>
      <c r="BC49" s="76">
        <f t="shared" si="77"/>
        <v>1042.3672507000001</v>
      </c>
      <c r="BD49" s="75">
        <f t="shared" si="77"/>
        <v>480.10655157000002</v>
      </c>
      <c r="BE49" s="75">
        <f t="shared" si="77"/>
        <v>323.65011163000003</v>
      </c>
      <c r="BF49" s="75">
        <f t="shared" si="77"/>
        <v>634.80203156000005</v>
      </c>
      <c r="BG49" s="75">
        <f t="shared" si="77"/>
        <v>889.95342027000004</v>
      </c>
      <c r="BH49" s="75">
        <f t="shared" si="77"/>
        <v>727.99354481</v>
      </c>
      <c r="BI49" s="75">
        <f t="shared" si="77"/>
        <v>1071.3044792999999</v>
      </c>
      <c r="BJ49" s="75">
        <f t="shared" si="77"/>
        <v>662.48899191999999</v>
      </c>
      <c r="BK49" s="75">
        <f t="shared" si="78"/>
        <v>506.47801958000002</v>
      </c>
      <c r="BL49" s="75">
        <f t="shared" si="78"/>
        <v>850.93558553000003</v>
      </c>
      <c r="BM49" s="75">
        <f t="shared" si="78"/>
        <v>813.24389993</v>
      </c>
      <c r="BN49" s="75">
        <f t="shared" si="78"/>
        <v>409.90436978000002</v>
      </c>
      <c r="BO49" s="75">
        <f t="shared" si="78"/>
        <v>1360.1676732999999</v>
      </c>
      <c r="BP49" s="75">
        <f t="shared" si="78"/>
        <v>672.64468089000002</v>
      </c>
      <c r="BQ49" s="75">
        <f t="shared" si="78"/>
        <v>521.68561652000005</v>
      </c>
      <c r="BR49" s="75">
        <f t="shared" si="78"/>
        <v>815.67924348999998</v>
      </c>
      <c r="BS49" s="75">
        <f t="shared" si="78"/>
        <v>835.96620857000005</v>
      </c>
      <c r="BT49" s="75">
        <f t="shared" si="78"/>
        <v>709.52573882000002</v>
      </c>
      <c r="BU49" s="75">
        <f t="shared" si="79"/>
        <v>986.15656166999997</v>
      </c>
      <c r="BV49" s="75">
        <f t="shared" si="79"/>
        <v>895.29407337999999</v>
      </c>
      <c r="BW49" s="75">
        <f t="shared" si="79"/>
        <v>597.33396685000002</v>
      </c>
      <c r="BX49" s="75">
        <f t="shared" si="79"/>
        <v>1230.7040595000001</v>
      </c>
      <c r="BY49" s="75">
        <f t="shared" si="79"/>
        <v>1062.1014415</v>
      </c>
      <c r="BZ49" s="75">
        <f t="shared" si="79"/>
        <v>532.18155791000004</v>
      </c>
      <c r="CA49" s="75">
        <f t="shared" si="79"/>
        <v>1732.9839406999999</v>
      </c>
      <c r="CD49" s="75" t="s">
        <v>581</v>
      </c>
      <c r="CE49" s="75">
        <v>342</v>
      </c>
      <c r="CF49" s="75">
        <v>2.5571698222000001</v>
      </c>
      <c r="CG49" s="75">
        <v>1.8035789226000001</v>
      </c>
      <c r="CH49" s="75">
        <v>3.5066510970999998</v>
      </c>
      <c r="CI49" s="75">
        <v>1.5568815066999999</v>
      </c>
      <c r="CJ49" s="75">
        <v>1.3885147723</v>
      </c>
      <c r="CK49" s="75">
        <v>1.7299332080000001</v>
      </c>
      <c r="CL49" s="75">
        <v>2.9186318285000001</v>
      </c>
      <c r="CM49" s="75">
        <v>1.3905240769</v>
      </c>
      <c r="CN49" s="75">
        <v>5.9069096913000001</v>
      </c>
      <c r="CO49" s="75">
        <v>2.3985673838000001</v>
      </c>
      <c r="CP49" s="75">
        <v>1.0367157078</v>
      </c>
      <c r="CQ49" s="75">
        <v>4.1141866608999997</v>
      </c>
      <c r="CR49" s="75">
        <v>2.5816112596999998</v>
      </c>
      <c r="CS49" s="75">
        <v>0.42947666769999998</v>
      </c>
      <c r="CT49" s="75">
        <v>6.1182667840000002</v>
      </c>
      <c r="CU49" s="75">
        <v>1.7060595159</v>
      </c>
      <c r="CV49" s="75">
        <v>0.383980865</v>
      </c>
      <c r="CW49" s="75">
        <v>4.2400192142000002</v>
      </c>
      <c r="CX49" s="75">
        <v>2.5997690054999998</v>
      </c>
      <c r="CY49" s="75">
        <v>2.3447227440999998</v>
      </c>
      <c r="CZ49" s="75">
        <v>2.8436189389000002</v>
      </c>
      <c r="DA49" s="75">
        <v>9.8121250828999997</v>
      </c>
      <c r="DB49" s="75">
        <v>1.8928342751</v>
      </c>
      <c r="DC49" s="75">
        <v>25.1847171</v>
      </c>
      <c r="DD49" s="75">
        <v>2.6884328445999999</v>
      </c>
      <c r="DE49" s="75">
        <v>1.5864838576</v>
      </c>
      <c r="DF49" s="75">
        <v>4.1179142296000002</v>
      </c>
      <c r="DG49" s="75">
        <v>3.3458313016000001</v>
      </c>
      <c r="DH49" s="75">
        <v>3.0813706981000002</v>
      </c>
      <c r="DI49" s="75">
        <v>3.6098276987000002</v>
      </c>
      <c r="DJ49" s="75">
        <v>1.2589306235</v>
      </c>
      <c r="DK49" s="75">
        <v>0.89771450750000004</v>
      </c>
      <c r="DL49" s="75">
        <v>1.7010273401</v>
      </c>
      <c r="DM49" s="75">
        <v>1.0057716769</v>
      </c>
      <c r="DN49" s="75">
        <v>0.57695095689999998</v>
      </c>
      <c r="DO49" s="75">
        <v>1.4525707325999999</v>
      </c>
      <c r="DP49" s="75">
        <v>1.2854812776</v>
      </c>
      <c r="DQ49" s="75">
        <v>0.88505384899999995</v>
      </c>
      <c r="DR49" s="75">
        <v>1.6866368657999999</v>
      </c>
      <c r="DS49" s="75">
        <v>1.134098971</v>
      </c>
      <c r="DT49" s="75">
        <v>0.96053787270000002</v>
      </c>
      <c r="DU49" s="75">
        <v>1.3074431885</v>
      </c>
      <c r="DV49" s="75">
        <v>1.2097429874000001</v>
      </c>
      <c r="DW49" s="75">
        <v>0.87185548199999996</v>
      </c>
      <c r="DX49" s="75">
        <v>1.5820024347999999</v>
      </c>
      <c r="DY49" s="75">
        <v>0.94961660410000004</v>
      </c>
      <c r="DZ49" s="75">
        <v>0.57471866810000005</v>
      </c>
      <c r="EA49" s="75">
        <v>1.4165833963000001</v>
      </c>
    </row>
    <row r="50" spans="1:131" s="75" customFormat="1" ht="12.75" customHeight="1" x14ac:dyDescent="0.2">
      <c r="A50" s="80"/>
      <c r="B50" s="80"/>
      <c r="C50" s="80"/>
      <c r="D50" s="73" t="s">
        <v>169</v>
      </c>
      <c r="E50" s="80"/>
      <c r="F50" s="80"/>
      <c r="G50" s="73"/>
      <c r="H50" s="74" t="str">
        <f t="shared" si="58"/>
        <v>504 (486 - 524)</v>
      </c>
      <c r="J50" s="74" t="str">
        <f t="shared" si="59"/>
        <v>536 (485 - 593)</v>
      </c>
      <c r="K50" s="74" t="str">
        <f t="shared" si="60"/>
        <v>432 (392 - 478)</v>
      </c>
      <c r="L50" s="74" t="str">
        <f t="shared" si="61"/>
        <v>557 (402 - 766)</v>
      </c>
      <c r="N50" s="74" t="str">
        <f t="shared" si="62"/>
        <v>470 (427 - 519)</v>
      </c>
      <c r="O50" s="74" t="str">
        <f t="shared" si="63"/>
        <v>437 (402 - 480)</v>
      </c>
      <c r="Q50" s="74" t="str">
        <f t="shared" si="64"/>
        <v>557 (501 - 620)</v>
      </c>
      <c r="R50" s="74" t="str">
        <f t="shared" si="65"/>
        <v>506 (421 - 620)</v>
      </c>
      <c r="S50" s="74" t="str">
        <f t="shared" si="66"/>
        <v>594 (386 - 847)</v>
      </c>
      <c r="U50" s="74" t="str">
        <f t="shared" si="67"/>
        <v>606 (548 - 680)</v>
      </c>
      <c r="W50" s="74" t="str">
        <f t="shared" si="68"/>
        <v>452 (389 - 522)</v>
      </c>
      <c r="X50" s="74" t="str">
        <f t="shared" si="69"/>
        <v>607 (467 - 770)</v>
      </c>
      <c r="Y50" s="74" t="str">
        <f t="shared" si="70"/>
        <v>473 (399 - 554)</v>
      </c>
      <c r="AA50" s="74" t="str">
        <f t="shared" si="71"/>
        <v>443 (409 - 476)</v>
      </c>
      <c r="AB50" s="74" t="str">
        <f t="shared" si="72"/>
        <v>489 (401 - 630)</v>
      </c>
      <c r="AC50" s="74" t="str">
        <f t="shared" si="73"/>
        <v>627 (505 - 802)</v>
      </c>
      <c r="AE50" s="61"/>
      <c r="AF50" s="76">
        <f t="shared" si="74"/>
        <v>504.46255650000001</v>
      </c>
      <c r="AG50" s="76">
        <f t="shared" si="75"/>
        <v>485.90354238999998</v>
      </c>
      <c r="AH50" s="76">
        <f t="shared" si="75"/>
        <v>523.90363267999999</v>
      </c>
      <c r="AI50" s="76">
        <f t="shared" si="75"/>
        <v>536.13563060000001</v>
      </c>
      <c r="AJ50" s="76">
        <f t="shared" si="75"/>
        <v>485.48646931000002</v>
      </c>
      <c r="AK50" s="76">
        <f t="shared" si="75"/>
        <v>593.18238843999995</v>
      </c>
      <c r="AL50" s="76">
        <f t="shared" si="75"/>
        <v>432.03911006999999</v>
      </c>
      <c r="AM50" s="76">
        <f t="shared" si="75"/>
        <v>391.84863171000001</v>
      </c>
      <c r="AN50" s="76">
        <f t="shared" si="75"/>
        <v>477.67291324000001</v>
      </c>
      <c r="AO50" s="76">
        <f t="shared" si="75"/>
        <v>556.90175155999998</v>
      </c>
      <c r="AP50" s="76">
        <f t="shared" si="75"/>
        <v>402.05986860000002</v>
      </c>
      <c r="AQ50" s="76">
        <f t="shared" si="76"/>
        <v>765.79546023</v>
      </c>
      <c r="AR50" s="76">
        <f t="shared" si="76"/>
        <v>469.57538930999999</v>
      </c>
      <c r="AS50" s="76">
        <f t="shared" si="76"/>
        <v>426.96018342999997</v>
      </c>
      <c r="AT50" s="76">
        <f t="shared" si="76"/>
        <v>518.61924489</v>
      </c>
      <c r="AU50" s="76">
        <f t="shared" si="76"/>
        <v>437.31103560999998</v>
      </c>
      <c r="AV50" s="76">
        <f t="shared" si="76"/>
        <v>402.02485875000002</v>
      </c>
      <c r="AW50" s="76">
        <f t="shared" si="76"/>
        <v>480.15472008</v>
      </c>
      <c r="AX50" s="76">
        <f t="shared" si="76"/>
        <v>557.11048051</v>
      </c>
      <c r="AY50" s="76">
        <f t="shared" si="76"/>
        <v>501.11260613000002</v>
      </c>
      <c r="AZ50" s="76">
        <f t="shared" si="76"/>
        <v>619.81482075999998</v>
      </c>
      <c r="BA50" s="76">
        <f t="shared" si="77"/>
        <v>505.61340963999999</v>
      </c>
      <c r="BB50" s="76">
        <f t="shared" si="77"/>
        <v>420.56569819999999</v>
      </c>
      <c r="BC50" s="76">
        <f t="shared" si="77"/>
        <v>620.23411793000002</v>
      </c>
      <c r="BD50" s="75">
        <f t="shared" si="77"/>
        <v>594.11765868999998</v>
      </c>
      <c r="BE50" s="75">
        <f t="shared" si="77"/>
        <v>385.96684260000001</v>
      </c>
      <c r="BF50" s="75">
        <f t="shared" si="77"/>
        <v>847.11419262000004</v>
      </c>
      <c r="BG50" s="75">
        <f t="shared" si="77"/>
        <v>606.47652721999998</v>
      </c>
      <c r="BH50" s="75">
        <f t="shared" si="77"/>
        <v>548.05013499999995</v>
      </c>
      <c r="BI50" s="75">
        <f t="shared" si="77"/>
        <v>680.24590542999999</v>
      </c>
      <c r="BJ50" s="75">
        <f t="shared" si="77"/>
        <v>451.69713177</v>
      </c>
      <c r="BK50" s="75">
        <f t="shared" si="78"/>
        <v>388.98233793999998</v>
      </c>
      <c r="BL50" s="75">
        <f t="shared" si="78"/>
        <v>522.32116728000005</v>
      </c>
      <c r="BM50" s="75">
        <f t="shared" si="78"/>
        <v>606.85273247999999</v>
      </c>
      <c r="BN50" s="75">
        <f t="shared" si="78"/>
        <v>467.33958027</v>
      </c>
      <c r="BO50" s="75">
        <f t="shared" si="78"/>
        <v>770.49993781000001</v>
      </c>
      <c r="BP50" s="75">
        <f t="shared" si="78"/>
        <v>473.34201204999999</v>
      </c>
      <c r="BQ50" s="75">
        <f t="shared" si="78"/>
        <v>399.08827679000001</v>
      </c>
      <c r="BR50" s="75">
        <f t="shared" si="78"/>
        <v>554.09531042000003</v>
      </c>
      <c r="BS50" s="75">
        <f t="shared" si="78"/>
        <v>443.20432418000001</v>
      </c>
      <c r="BT50" s="75">
        <f t="shared" si="78"/>
        <v>409.04287932</v>
      </c>
      <c r="BU50" s="75">
        <f t="shared" si="79"/>
        <v>476.34466280999999</v>
      </c>
      <c r="BV50" s="75">
        <f t="shared" si="79"/>
        <v>489.43892727999997</v>
      </c>
      <c r="BW50" s="75">
        <f t="shared" si="79"/>
        <v>400.94007022</v>
      </c>
      <c r="BX50" s="75">
        <f t="shared" si="79"/>
        <v>629.62924327999997</v>
      </c>
      <c r="BY50" s="75">
        <f t="shared" si="79"/>
        <v>627.09924552999996</v>
      </c>
      <c r="BZ50" s="75">
        <f t="shared" si="79"/>
        <v>505.06101403999998</v>
      </c>
      <c r="CA50" s="75">
        <f t="shared" si="79"/>
        <v>802.29352182000002</v>
      </c>
      <c r="CD50" s="75" t="s">
        <v>574</v>
      </c>
      <c r="CE50" s="75">
        <v>342</v>
      </c>
      <c r="CF50" s="75">
        <v>2178.9658331999999</v>
      </c>
      <c r="CG50" s="75">
        <v>2029.1711091</v>
      </c>
      <c r="CH50" s="75">
        <v>2328.7058201</v>
      </c>
      <c r="CI50" s="75">
        <v>1674.7414495</v>
      </c>
      <c r="CJ50" s="75">
        <v>1469.8086234</v>
      </c>
      <c r="CK50" s="75">
        <v>1942.6690129000001</v>
      </c>
      <c r="CL50" s="75">
        <v>1282.8190898</v>
      </c>
      <c r="CM50" s="75">
        <v>1139.7422382</v>
      </c>
      <c r="CN50" s="75">
        <v>1448.5463850000001</v>
      </c>
      <c r="CO50" s="75">
        <v>3527.5075768000002</v>
      </c>
      <c r="CP50" s="75">
        <v>1652.7317939</v>
      </c>
      <c r="CQ50" s="75">
        <v>6119.8156700999998</v>
      </c>
      <c r="CR50" s="75">
        <v>1655.007912</v>
      </c>
      <c r="CS50" s="75">
        <v>1364.0902060999999</v>
      </c>
      <c r="CT50" s="75">
        <v>2090.4162163999999</v>
      </c>
      <c r="CU50" s="75">
        <v>1423.1664423</v>
      </c>
      <c r="CV50" s="75">
        <v>1178.3252195</v>
      </c>
      <c r="CW50" s="75">
        <v>1771.3903607</v>
      </c>
      <c r="CX50" s="75">
        <v>2801.1428971999999</v>
      </c>
      <c r="CY50" s="75">
        <v>2365.5820721</v>
      </c>
      <c r="CZ50" s="75">
        <v>3257.4012324</v>
      </c>
      <c r="DA50" s="75">
        <v>2696.6296029</v>
      </c>
      <c r="DB50" s="75">
        <v>1878.2134096</v>
      </c>
      <c r="DC50" s="75">
        <v>3913.2240492000001</v>
      </c>
      <c r="DD50" s="75">
        <v>1814.208425</v>
      </c>
      <c r="DE50" s="75">
        <v>1179.9539373</v>
      </c>
      <c r="DF50" s="75">
        <v>2531.9208106000001</v>
      </c>
      <c r="DG50" s="75">
        <v>3346.377172</v>
      </c>
      <c r="DH50" s="75">
        <v>2494.2073627999998</v>
      </c>
      <c r="DI50" s="75">
        <v>4445.5450018000001</v>
      </c>
      <c r="DJ50" s="75">
        <v>3004.2804836</v>
      </c>
      <c r="DK50" s="75">
        <v>2136.6957057999998</v>
      </c>
      <c r="DL50" s="75">
        <v>4209.8858258999999</v>
      </c>
      <c r="DM50" s="75">
        <v>3296.8545849000002</v>
      </c>
      <c r="DN50" s="75">
        <v>1993.6332471000001</v>
      </c>
      <c r="DO50" s="75">
        <v>4968.8081198999998</v>
      </c>
      <c r="DP50" s="75">
        <v>3333.8605812999999</v>
      </c>
      <c r="DQ50" s="75">
        <v>2229.9735657000001</v>
      </c>
      <c r="DR50" s="75">
        <v>4673.2874174999997</v>
      </c>
      <c r="DS50" s="75">
        <v>2151.1112011999999</v>
      </c>
      <c r="DT50" s="75">
        <v>1776.9188035</v>
      </c>
      <c r="DU50" s="75">
        <v>2591.6259024000001</v>
      </c>
      <c r="DV50" s="75">
        <v>2566.3264138</v>
      </c>
      <c r="DW50" s="75">
        <v>1875.1619370999999</v>
      </c>
      <c r="DX50" s="75">
        <v>3447.4062290000002</v>
      </c>
      <c r="DY50" s="75">
        <v>2410.355059</v>
      </c>
      <c r="DZ50" s="75">
        <v>1607.4844998000001</v>
      </c>
      <c r="EA50" s="75">
        <v>3544.3569517999999</v>
      </c>
    </row>
    <row r="51" spans="1:131" s="75" customFormat="1" ht="12.75" customHeight="1" x14ac:dyDescent="0.2">
      <c r="A51" s="80"/>
      <c r="B51" s="80"/>
      <c r="C51" s="80"/>
      <c r="D51" s="73" t="s">
        <v>170</v>
      </c>
      <c r="E51" s="80"/>
      <c r="F51" s="80"/>
      <c r="G51" s="73"/>
      <c r="H51" s="74" t="str">
        <f t="shared" si="58"/>
        <v>11 (11 - 11)</v>
      </c>
      <c r="J51" s="74" t="str">
        <f t="shared" si="59"/>
        <v>10 (9 - 10)</v>
      </c>
      <c r="K51" s="74" t="str">
        <f t="shared" si="60"/>
        <v>12 (11 - 13)</v>
      </c>
      <c r="L51" s="74" t="str">
        <f t="shared" si="61"/>
        <v>12 (9 - 14)</v>
      </c>
      <c r="N51" s="74" t="str">
        <f t="shared" si="62"/>
        <v>11 (10 - 11)</v>
      </c>
      <c r="O51" s="74" t="str">
        <f t="shared" si="63"/>
        <v>10 (10 - 11)</v>
      </c>
      <c r="Q51" s="74" t="str">
        <f t="shared" si="64"/>
        <v>10 (9 - 10)</v>
      </c>
      <c r="R51" s="74" t="str">
        <f t="shared" si="65"/>
        <v>10 (9 - 11)</v>
      </c>
      <c r="S51" s="74" t="str">
        <f t="shared" si="66"/>
        <v>11 (8 - 16)</v>
      </c>
      <c r="U51" s="74" t="str">
        <f t="shared" si="67"/>
        <v>13 (12 - 14)</v>
      </c>
      <c r="W51" s="74" t="str">
        <f t="shared" si="68"/>
        <v>13 (11 - 15)</v>
      </c>
      <c r="X51" s="74" t="str">
        <f t="shared" si="69"/>
        <v>8 (7 - 9)</v>
      </c>
      <c r="Y51" s="74" t="str">
        <f t="shared" si="70"/>
        <v>14 (11 - 17)</v>
      </c>
      <c r="AA51" s="74" t="str">
        <f t="shared" si="71"/>
        <v>10 (9 - 12)</v>
      </c>
      <c r="AB51" s="74" t="str">
        <f t="shared" si="72"/>
        <v>12 (10 - 15)</v>
      </c>
      <c r="AC51" s="74" t="str">
        <f t="shared" si="73"/>
        <v>8 (7 - 10)</v>
      </c>
      <c r="AE51" s="61"/>
      <c r="AF51" s="76">
        <f t="shared" si="74"/>
        <v>11.148073812</v>
      </c>
      <c r="AG51" s="76">
        <f t="shared" si="75"/>
        <v>10.853177801999999</v>
      </c>
      <c r="AH51" s="76">
        <f t="shared" si="75"/>
        <v>11.483625073000001</v>
      </c>
      <c r="AI51" s="76">
        <f t="shared" si="75"/>
        <v>9.5194958951000004</v>
      </c>
      <c r="AJ51" s="76">
        <f t="shared" si="75"/>
        <v>8.9148747049000008</v>
      </c>
      <c r="AK51" s="76">
        <f t="shared" si="75"/>
        <v>10.126390246</v>
      </c>
      <c r="AL51" s="76">
        <f t="shared" si="75"/>
        <v>12.283049617</v>
      </c>
      <c r="AM51" s="76">
        <f t="shared" si="75"/>
        <v>11.403726239999999</v>
      </c>
      <c r="AN51" s="76">
        <f t="shared" si="75"/>
        <v>13.153537407</v>
      </c>
      <c r="AO51" s="76">
        <f t="shared" si="75"/>
        <v>11.634050072999999</v>
      </c>
      <c r="AP51" s="76">
        <f t="shared" si="75"/>
        <v>9.4438009359000006</v>
      </c>
      <c r="AQ51" s="76">
        <f t="shared" si="76"/>
        <v>13.818660458</v>
      </c>
      <c r="AR51" s="76">
        <f t="shared" si="76"/>
        <v>10.600737884999999</v>
      </c>
      <c r="AS51" s="76">
        <f t="shared" si="76"/>
        <v>9.9836582810000003</v>
      </c>
      <c r="AT51" s="76">
        <f t="shared" si="76"/>
        <v>11.267501018000001</v>
      </c>
      <c r="AU51" s="76">
        <f t="shared" si="76"/>
        <v>10.185253747000001</v>
      </c>
      <c r="AV51" s="76">
        <f t="shared" si="76"/>
        <v>9.5426383527999992</v>
      </c>
      <c r="AW51" s="76">
        <f t="shared" si="76"/>
        <v>10.898586528999999</v>
      </c>
      <c r="AX51" s="76">
        <f t="shared" si="76"/>
        <v>9.5805993810000007</v>
      </c>
      <c r="AY51" s="76">
        <f t="shared" si="76"/>
        <v>9.1783039832999993</v>
      </c>
      <c r="AZ51" s="76">
        <f t="shared" si="76"/>
        <v>10.030766972</v>
      </c>
      <c r="BA51" s="76">
        <f t="shared" si="77"/>
        <v>10.218802652000001</v>
      </c>
      <c r="BB51" s="76">
        <f t="shared" si="77"/>
        <v>9.0463759936999999</v>
      </c>
      <c r="BC51" s="76">
        <f t="shared" si="77"/>
        <v>11.389945091</v>
      </c>
      <c r="BD51" s="75">
        <f t="shared" si="77"/>
        <v>11.289475156</v>
      </c>
      <c r="BE51" s="75">
        <f t="shared" si="77"/>
        <v>8.0300312000999998</v>
      </c>
      <c r="BF51" s="75">
        <f t="shared" si="77"/>
        <v>15.959859997000001</v>
      </c>
      <c r="BG51" s="75">
        <f t="shared" si="77"/>
        <v>13.102165082000001</v>
      </c>
      <c r="BH51" s="75">
        <f t="shared" si="77"/>
        <v>12.035206690000001</v>
      </c>
      <c r="BI51" s="75">
        <f t="shared" si="77"/>
        <v>14.210716485000001</v>
      </c>
      <c r="BJ51" s="75">
        <f t="shared" si="77"/>
        <v>12.639675317</v>
      </c>
      <c r="BK51" s="75">
        <f t="shared" si="78"/>
        <v>10.648039577</v>
      </c>
      <c r="BL51" s="75">
        <f t="shared" si="78"/>
        <v>14.910171405</v>
      </c>
      <c r="BM51" s="75">
        <f t="shared" si="78"/>
        <v>7.9292815833999999</v>
      </c>
      <c r="BN51" s="75">
        <f t="shared" si="78"/>
        <v>6.9526440893999997</v>
      </c>
      <c r="BO51" s="75">
        <f t="shared" si="78"/>
        <v>9.0538205995999999</v>
      </c>
      <c r="BP51" s="75">
        <f t="shared" si="78"/>
        <v>13.844911700999999</v>
      </c>
      <c r="BQ51" s="75">
        <f t="shared" si="78"/>
        <v>10.889614465999999</v>
      </c>
      <c r="BR51" s="75">
        <f t="shared" si="78"/>
        <v>17.099541267999999</v>
      </c>
      <c r="BS51" s="75">
        <f t="shared" si="78"/>
        <v>10.48337201</v>
      </c>
      <c r="BT51" s="75">
        <f t="shared" si="78"/>
        <v>9.4274717149999994</v>
      </c>
      <c r="BU51" s="75">
        <f t="shared" si="79"/>
        <v>11.832044105</v>
      </c>
      <c r="BV51" s="75">
        <f t="shared" si="79"/>
        <v>12.37805242</v>
      </c>
      <c r="BW51" s="75">
        <f t="shared" si="79"/>
        <v>10.222765860000001</v>
      </c>
      <c r="BX51" s="75">
        <f t="shared" si="79"/>
        <v>15.121394534</v>
      </c>
      <c r="BY51" s="75">
        <f t="shared" si="79"/>
        <v>8.1093293910999993</v>
      </c>
      <c r="BZ51" s="75">
        <f t="shared" si="79"/>
        <v>6.7107354021000001</v>
      </c>
      <c r="CA51" s="75">
        <f t="shared" si="79"/>
        <v>9.5841517606999993</v>
      </c>
    </row>
    <row r="52" spans="1:131" s="75" customFormat="1" ht="12.75" customHeight="1" x14ac:dyDescent="0.2">
      <c r="A52" s="80"/>
      <c r="B52" s="80"/>
      <c r="C52" s="80"/>
      <c r="D52" s="73" t="s">
        <v>87</v>
      </c>
      <c r="E52" s="80"/>
      <c r="F52" s="80"/>
      <c r="G52" s="73"/>
      <c r="H52" s="74" t="str">
        <f t="shared" si="58"/>
        <v>359 (337 - 383)</v>
      </c>
      <c r="J52" s="74" t="str">
        <f t="shared" si="59"/>
        <v>408 (331 - 506)</v>
      </c>
      <c r="K52" s="74" t="str">
        <f t="shared" si="60"/>
        <v>379 (320 - 442)</v>
      </c>
      <c r="L52" s="74" t="str">
        <f t="shared" si="61"/>
        <v>118 (77 - 161)</v>
      </c>
      <c r="N52" s="74" t="str">
        <f t="shared" si="62"/>
        <v>362 (303 - 426)</v>
      </c>
      <c r="O52" s="74" t="str">
        <f t="shared" si="63"/>
        <v>339 (293 - 403)</v>
      </c>
      <c r="Q52" s="74" t="str">
        <f t="shared" si="64"/>
        <v>327 (291 - 365)</v>
      </c>
      <c r="R52" s="74" t="str">
        <f t="shared" si="65"/>
        <v>321 (252 - 413)</v>
      </c>
      <c r="S52" s="74" t="str">
        <f t="shared" si="66"/>
        <v>62 (-350 - 305)</v>
      </c>
      <c r="U52" s="74" t="str">
        <f t="shared" si="67"/>
        <v>384 (317 - 467)</v>
      </c>
      <c r="W52" s="74" t="str">
        <f t="shared" si="68"/>
        <v>317 (272 - 367)</v>
      </c>
      <c r="X52" s="74" t="str">
        <f t="shared" si="69"/>
        <v>527 (278 - 982)</v>
      </c>
      <c r="Y52" s="74" t="str">
        <f t="shared" si="70"/>
        <v>414 (333 - 530)</v>
      </c>
      <c r="AA52" s="74" t="str">
        <f t="shared" si="71"/>
        <v>394 (302 - 506)</v>
      </c>
      <c r="AB52" s="74" t="str">
        <f t="shared" si="72"/>
        <v>355 (258 - 474)</v>
      </c>
      <c r="AC52" s="74" t="str">
        <f t="shared" si="73"/>
        <v>324 (111 - 536)</v>
      </c>
      <c r="AE52" s="61"/>
      <c r="AF52" s="76">
        <f t="shared" si="74"/>
        <v>358.53403609999998</v>
      </c>
      <c r="AG52" s="76">
        <f t="shared" si="75"/>
        <v>336.62391056000001</v>
      </c>
      <c r="AH52" s="76">
        <f t="shared" si="75"/>
        <v>382.67761238000003</v>
      </c>
      <c r="AI52" s="76">
        <f t="shared" si="75"/>
        <v>407.86831386</v>
      </c>
      <c r="AJ52" s="76">
        <f t="shared" si="75"/>
        <v>330.62042596999999</v>
      </c>
      <c r="AK52" s="76">
        <f t="shared" si="75"/>
        <v>505.83314177</v>
      </c>
      <c r="AL52" s="76">
        <f t="shared" si="75"/>
        <v>378.93141727</v>
      </c>
      <c r="AM52" s="76">
        <f t="shared" si="75"/>
        <v>319.91266667999997</v>
      </c>
      <c r="AN52" s="76">
        <f t="shared" si="75"/>
        <v>441.66708876000001</v>
      </c>
      <c r="AO52" s="76">
        <f t="shared" si="75"/>
        <v>117.88022744</v>
      </c>
      <c r="AP52" s="76">
        <f t="shared" si="75"/>
        <v>77.486649259999993</v>
      </c>
      <c r="AQ52" s="76">
        <f t="shared" si="76"/>
        <v>160.5852069</v>
      </c>
      <c r="AR52" s="76">
        <f t="shared" si="76"/>
        <v>362.08093740999999</v>
      </c>
      <c r="AS52" s="76">
        <f t="shared" si="76"/>
        <v>303.01102938000002</v>
      </c>
      <c r="AT52" s="76">
        <f t="shared" si="76"/>
        <v>425.96984788999998</v>
      </c>
      <c r="AU52" s="76">
        <f t="shared" si="76"/>
        <v>339.36442511000001</v>
      </c>
      <c r="AV52" s="76">
        <f t="shared" si="76"/>
        <v>293.30976470000002</v>
      </c>
      <c r="AW52" s="76">
        <f t="shared" si="76"/>
        <v>403.45028251000002</v>
      </c>
      <c r="AX52" s="76">
        <f t="shared" si="76"/>
        <v>327.31028881999998</v>
      </c>
      <c r="AY52" s="76">
        <f t="shared" si="76"/>
        <v>290.92984840000003</v>
      </c>
      <c r="AZ52" s="76">
        <f t="shared" si="76"/>
        <v>364.62859463000001</v>
      </c>
      <c r="BA52" s="76">
        <f t="shared" si="77"/>
        <v>321.48136976000001</v>
      </c>
      <c r="BB52" s="76">
        <f t="shared" si="77"/>
        <v>252.30536696999999</v>
      </c>
      <c r="BC52" s="76">
        <f t="shared" si="77"/>
        <v>413.3231303</v>
      </c>
      <c r="BD52" s="75">
        <f t="shared" si="77"/>
        <v>61.522931684</v>
      </c>
      <c r="BE52" s="75">
        <f t="shared" si="77"/>
        <v>-350.02394320000002</v>
      </c>
      <c r="BF52" s="75">
        <f t="shared" si="77"/>
        <v>305.15447877000003</v>
      </c>
      <c r="BG52" s="75">
        <f t="shared" si="77"/>
        <v>383.84444782000003</v>
      </c>
      <c r="BH52" s="75">
        <f t="shared" si="77"/>
        <v>316.69193588000002</v>
      </c>
      <c r="BI52" s="75">
        <f t="shared" si="77"/>
        <v>466.95484025000002</v>
      </c>
      <c r="BJ52" s="75">
        <f t="shared" si="77"/>
        <v>316.79828479999998</v>
      </c>
      <c r="BK52" s="75">
        <f t="shared" si="78"/>
        <v>271.82860205999998</v>
      </c>
      <c r="BL52" s="75">
        <f t="shared" si="78"/>
        <v>367.42989619999997</v>
      </c>
      <c r="BM52" s="75">
        <f t="shared" si="78"/>
        <v>527.12004558000001</v>
      </c>
      <c r="BN52" s="75">
        <f t="shared" si="78"/>
        <v>277.69064355</v>
      </c>
      <c r="BO52" s="75">
        <f t="shared" si="78"/>
        <v>982.42726622999999</v>
      </c>
      <c r="BP52" s="75">
        <f t="shared" si="78"/>
        <v>414.32482596</v>
      </c>
      <c r="BQ52" s="75">
        <f t="shared" si="78"/>
        <v>333.33119345</v>
      </c>
      <c r="BR52" s="75">
        <f t="shared" si="78"/>
        <v>529.76946863000001</v>
      </c>
      <c r="BS52" s="75">
        <f t="shared" si="78"/>
        <v>393.99674776000001</v>
      </c>
      <c r="BT52" s="75">
        <f t="shared" si="78"/>
        <v>302.46198988999998</v>
      </c>
      <c r="BU52" s="75">
        <f t="shared" si="79"/>
        <v>506.43357851000002</v>
      </c>
      <c r="BV52" s="75">
        <f t="shared" si="79"/>
        <v>354.81432663999999</v>
      </c>
      <c r="BW52" s="75">
        <f t="shared" si="79"/>
        <v>258.47299041999997</v>
      </c>
      <c r="BX52" s="75">
        <f t="shared" si="79"/>
        <v>474.40594521999998</v>
      </c>
      <c r="BY52" s="75">
        <f t="shared" si="79"/>
        <v>324.32990395000002</v>
      </c>
      <c r="BZ52" s="75">
        <f t="shared" si="79"/>
        <v>110.81432682000001</v>
      </c>
      <c r="CA52" s="75">
        <f t="shared" si="79"/>
        <v>536.38220421999995</v>
      </c>
    </row>
    <row r="53" spans="1:131" s="75" customFormat="1" ht="12.75" customHeight="1" x14ac:dyDescent="0.2">
      <c r="A53" s="77" t="s">
        <v>187</v>
      </c>
      <c r="B53" s="77"/>
      <c r="C53" s="77"/>
      <c r="D53" s="77"/>
      <c r="E53" s="77"/>
      <c r="F53" s="77"/>
      <c r="G53" s="77"/>
      <c r="H53" s="78" t="str">
        <f t="shared" si="58"/>
        <v>1,153 (1,119 - 1,187)</v>
      </c>
      <c r="I53" s="97"/>
      <c r="J53" s="78" t="str">
        <f t="shared" si="59"/>
        <v>1,195 (1,110 - 1,291)</v>
      </c>
      <c r="K53" s="78" t="str">
        <f t="shared" si="60"/>
        <v>855 (802 - 913)</v>
      </c>
      <c r="L53" s="78" t="str">
        <f t="shared" si="61"/>
        <v>1,463 (1,080 - 1,904)</v>
      </c>
      <c r="M53" s="97"/>
      <c r="N53" s="78" t="str">
        <f t="shared" si="62"/>
        <v>903 (841 - 975)</v>
      </c>
      <c r="O53" s="78" t="str">
        <f t="shared" si="63"/>
        <v>856 (799 - 925)</v>
      </c>
      <c r="P53" s="97"/>
      <c r="Q53" s="78" t="str">
        <f t="shared" si="64"/>
        <v>1,298 (1,195 - 1,415)</v>
      </c>
      <c r="R53" s="78" t="str">
        <f t="shared" si="65"/>
        <v>1,339 (1,161 - 1,555)</v>
      </c>
      <c r="S53" s="78" t="str">
        <f t="shared" si="66"/>
        <v>1,248 (868 - 1,774)</v>
      </c>
      <c r="T53" s="97"/>
      <c r="U53" s="78" t="str">
        <f t="shared" si="67"/>
        <v>1,651 (1,490 - 1,822)</v>
      </c>
      <c r="V53" s="97"/>
      <c r="W53" s="78" t="str">
        <f t="shared" si="68"/>
        <v>1,101 (973 - 1,243)</v>
      </c>
      <c r="X53" s="78" t="str">
        <f t="shared" si="69"/>
        <v>1,345 (1,026 - 1,718)</v>
      </c>
      <c r="Y53" s="78" t="str">
        <f t="shared" si="70"/>
        <v>1,150 (995 - 1,322)</v>
      </c>
      <c r="Z53" s="97"/>
      <c r="AA53" s="78" t="str">
        <f t="shared" si="71"/>
        <v>1,153 (1,078 - 1,240)</v>
      </c>
      <c r="AB53" s="78" t="str">
        <f t="shared" si="72"/>
        <v>1,485 (1,254 - 1,828)</v>
      </c>
      <c r="AC53" s="78" t="str">
        <f t="shared" si="73"/>
        <v>1,460 (1,188 - 1,800)</v>
      </c>
      <c r="AE53" s="61"/>
      <c r="AF53" s="76">
        <f t="shared" si="74"/>
        <v>1152.6725836999999</v>
      </c>
      <c r="AG53" s="76">
        <f t="shared" si="75"/>
        <v>1118.6930970000001</v>
      </c>
      <c r="AH53" s="76">
        <f t="shared" si="75"/>
        <v>1186.6124043</v>
      </c>
      <c r="AI53" s="76">
        <f t="shared" si="75"/>
        <v>1195.2935089</v>
      </c>
      <c r="AJ53" s="76">
        <f t="shared" si="75"/>
        <v>1110.0229944</v>
      </c>
      <c r="AK53" s="76">
        <f t="shared" si="75"/>
        <v>1290.8687851</v>
      </c>
      <c r="AL53" s="76">
        <f t="shared" si="75"/>
        <v>854.52587106999999</v>
      </c>
      <c r="AM53" s="76">
        <f t="shared" si="75"/>
        <v>801.56128708000006</v>
      </c>
      <c r="AN53" s="76">
        <f t="shared" si="75"/>
        <v>913.23761353999998</v>
      </c>
      <c r="AO53" s="76">
        <f t="shared" si="75"/>
        <v>1462.5774234999999</v>
      </c>
      <c r="AP53" s="76">
        <f t="shared" si="75"/>
        <v>1079.5068131999999</v>
      </c>
      <c r="AQ53" s="76">
        <f t="shared" si="76"/>
        <v>1904.1249425999999</v>
      </c>
      <c r="AR53" s="76">
        <f t="shared" si="76"/>
        <v>903.26206803000002</v>
      </c>
      <c r="AS53" s="76">
        <f t="shared" si="76"/>
        <v>840.52248287999998</v>
      </c>
      <c r="AT53" s="76">
        <f t="shared" si="76"/>
        <v>974.64355708000005</v>
      </c>
      <c r="AU53" s="76">
        <f t="shared" si="76"/>
        <v>856.35980461999998</v>
      </c>
      <c r="AV53" s="76">
        <f t="shared" si="76"/>
        <v>799.02668936999999</v>
      </c>
      <c r="AW53" s="76">
        <f t="shared" si="76"/>
        <v>925.25527627999998</v>
      </c>
      <c r="AX53" s="76">
        <f t="shared" si="76"/>
        <v>1298.3865936</v>
      </c>
      <c r="AY53" s="76">
        <f t="shared" si="76"/>
        <v>1194.8370401</v>
      </c>
      <c r="AZ53" s="76">
        <f t="shared" si="76"/>
        <v>1415.3234519</v>
      </c>
      <c r="BA53" s="76">
        <f t="shared" si="77"/>
        <v>1339.2365181</v>
      </c>
      <c r="BB53" s="76">
        <f t="shared" si="77"/>
        <v>1161.1812821000001</v>
      </c>
      <c r="BC53" s="76">
        <f t="shared" si="77"/>
        <v>1554.9603075</v>
      </c>
      <c r="BD53" s="75">
        <f t="shared" si="77"/>
        <v>1248.4181258000001</v>
      </c>
      <c r="BE53" s="75">
        <f t="shared" si="77"/>
        <v>867.79944409999996</v>
      </c>
      <c r="BF53" s="75">
        <f t="shared" si="77"/>
        <v>1774.2854957</v>
      </c>
      <c r="BG53" s="75">
        <f t="shared" si="77"/>
        <v>1650.9156684</v>
      </c>
      <c r="BH53" s="75">
        <f t="shared" si="77"/>
        <v>1489.7173127000001</v>
      </c>
      <c r="BI53" s="75">
        <f t="shared" si="77"/>
        <v>1821.7530843</v>
      </c>
      <c r="BJ53" s="75">
        <f t="shared" si="77"/>
        <v>1101.4092128</v>
      </c>
      <c r="BK53" s="75">
        <f t="shared" si="78"/>
        <v>973.18029278999995</v>
      </c>
      <c r="BL53" s="75">
        <f t="shared" si="78"/>
        <v>1242.7148027999999</v>
      </c>
      <c r="BM53" s="75">
        <f t="shared" si="78"/>
        <v>1345.3367991</v>
      </c>
      <c r="BN53" s="75">
        <f t="shared" si="78"/>
        <v>1025.8251127999999</v>
      </c>
      <c r="BO53" s="75">
        <f t="shared" si="78"/>
        <v>1717.63492</v>
      </c>
      <c r="BP53" s="75">
        <f t="shared" si="78"/>
        <v>1150.2765787000001</v>
      </c>
      <c r="BQ53" s="75">
        <f t="shared" si="78"/>
        <v>994.62458635999997</v>
      </c>
      <c r="BR53" s="75">
        <f t="shared" si="78"/>
        <v>1321.5058919000001</v>
      </c>
      <c r="BS53" s="75">
        <f t="shared" si="78"/>
        <v>1153.4002664</v>
      </c>
      <c r="BT53" s="75">
        <f t="shared" si="78"/>
        <v>1077.9761718</v>
      </c>
      <c r="BU53" s="75">
        <f t="shared" si="79"/>
        <v>1239.6569496</v>
      </c>
      <c r="BV53" s="75">
        <f t="shared" si="79"/>
        <v>1485.0972809</v>
      </c>
      <c r="BW53" s="75">
        <f t="shared" si="79"/>
        <v>1254.0882365</v>
      </c>
      <c r="BX53" s="75">
        <f t="shared" si="79"/>
        <v>1828.2249947</v>
      </c>
      <c r="BY53" s="75">
        <f t="shared" si="79"/>
        <v>1460.2008676999999</v>
      </c>
      <c r="BZ53" s="75">
        <f t="shared" si="79"/>
        <v>1187.5949740999999</v>
      </c>
      <c r="CA53" s="75">
        <f t="shared" si="79"/>
        <v>1799.8845576000001</v>
      </c>
    </row>
    <row r="54" spans="1:131" s="75" customFormat="1" ht="12.75" customHeight="1" x14ac:dyDescent="0.2">
      <c r="A54" s="73" t="s">
        <v>188</v>
      </c>
      <c r="B54" s="80"/>
      <c r="C54" s="80"/>
      <c r="D54" s="80"/>
      <c r="E54" s="80"/>
      <c r="F54" s="80"/>
      <c r="G54" s="73"/>
      <c r="H54" s="74"/>
      <c r="J54" s="74"/>
      <c r="K54" s="74"/>
      <c r="L54" s="74"/>
      <c r="N54" s="74"/>
      <c r="O54" s="74"/>
      <c r="Q54" s="74"/>
      <c r="R54" s="74"/>
      <c r="S54" s="74"/>
      <c r="U54" s="74"/>
      <c r="W54" s="74"/>
      <c r="X54" s="74"/>
      <c r="Y54" s="74"/>
      <c r="AA54" s="74"/>
      <c r="AB54" s="74"/>
      <c r="AC54" s="74"/>
      <c r="AE54" s="61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</row>
    <row r="55" spans="1:131" s="75" customFormat="1" ht="12.75" customHeight="1" x14ac:dyDescent="0.2">
      <c r="A55" s="73"/>
      <c r="B55" s="73" t="s">
        <v>189</v>
      </c>
      <c r="C55" s="73"/>
      <c r="D55" s="73"/>
      <c r="E55" s="73"/>
      <c r="F55" s="73"/>
      <c r="G55" s="73"/>
      <c r="H55" s="74" t="str">
        <f>CONCATENATE(FIXED(AF55, 1), " (", FIXED(AG55, 1), " - ", FIXED(AH55,1),")")</f>
        <v>0.2 (0.2 - 0.2)</v>
      </c>
      <c r="J55" s="74" t="str">
        <f>CONCATENATE(FIXED(AI55, 1), " (", FIXED(AJ55, 1), " - ", FIXED(AK55,1),")")</f>
        <v>0.2 (0.2 - 0.2)</v>
      </c>
      <c r="K55" s="74" t="str">
        <f>CONCATENATE(FIXED(AL55, 1), " (", FIXED(AM55, 1), " - ", FIXED(AN55,1),")")</f>
        <v>0.2 (0.2 - 0.2)</v>
      </c>
      <c r="L55" s="74" t="str">
        <f>CONCATENATE(FIXED(AO55, 1), " (", FIXED(AP55, 1), " - ", FIXED(AQ55,1),")")</f>
        <v>0.2 (0.1 - 0.3)</v>
      </c>
      <c r="N55" s="74" t="str">
        <f>CONCATENATE(FIXED(AR55, 1), " (", FIXED(AS55, 1), " - ", FIXED(AT55,1),")")</f>
        <v>0.0 (0.0 - 0.1)</v>
      </c>
      <c r="O55" s="74" t="str">
        <f>CONCATENATE(FIXED(AU55, 1), " (", FIXED(AV55, 1), " - ", FIXED(AW55,1),")")</f>
        <v>0.0 (0.0 - 0.1)</v>
      </c>
      <c r="Q55" s="74" t="str">
        <f>CONCATENATE(FIXED(AX55, 1), " (", FIXED(AY55, 1), " - ", FIXED(AZ55,1),")")</f>
        <v>0.3 (0.2 - 0.3)</v>
      </c>
      <c r="R55" s="74" t="str">
        <f>CONCATENATE(FIXED(BA55, 1), " (", FIXED(BB55, 1), " - ", FIXED(BC55,1),")")</f>
        <v>0.3 (0.2 - 0.3)</v>
      </c>
      <c r="S55" s="74" t="str">
        <f>CONCATENATE(FIXED(BD55, 1), " (", FIXED(BE55, 1), " - ", FIXED(BF55,1),")")</f>
        <v>0.3 (0.2 - 0.4)</v>
      </c>
      <c r="U55" s="74" t="str">
        <f>CONCATENATE(FIXED(BG55, 1), " (", FIXED(BH55, 1), " - ", FIXED(BI55,1),")")</f>
        <v>0.5 (0.5 - 0.6)</v>
      </c>
      <c r="W55" s="74" t="str">
        <f>CONCATENATE(FIXED(BJ55, 1), " (", FIXED(BK55, 1), " - ", FIXED(BL55,1),")")</f>
        <v>0.1 (0.1 - 0.2)</v>
      </c>
      <c r="X55" s="74" t="str">
        <f>CONCATENATE(FIXED(BM55, 1), " (", FIXED(BN55, 1), " - ", FIXED(BO55,1),")")</f>
        <v>0.1 (0.1 - 0.1)</v>
      </c>
      <c r="Y55" s="74" t="str">
        <f>CONCATENATE(FIXED(BP55, 1), " (", FIXED(BQ55, 1), " - ", FIXED(BR55,1),")")</f>
        <v>0.1 (0.1 - 0.1)</v>
      </c>
      <c r="AA55" s="74" t="str">
        <f>CONCATENATE(FIXED(BS55, 1), " (", FIXED(BT55, 1), " - ", FIXED(BU55,1),")")</f>
        <v>0.1 (0.1 - 0.2)</v>
      </c>
      <c r="AB55" s="74" t="str">
        <f>CONCATENATE(FIXED(BV55, 1), " (", FIXED(BW55, 1), " - ", FIXED(BX55,1),")")</f>
        <v>0.2 (0.1 - 0.2)</v>
      </c>
      <c r="AC55" s="74" t="str">
        <f>CONCATENATE(FIXED(BY55, 1), " (", FIXED(BZ55, 1), " - ", FIXED(CA55,1),")")</f>
        <v>0.1 (0.1 - 0.2)</v>
      </c>
      <c r="AE55" s="61"/>
      <c r="AF55" s="76">
        <f t="shared" ref="AF55:CA55" si="80">+CF40</f>
        <v>0.19173861640000001</v>
      </c>
      <c r="AG55" s="76">
        <f t="shared" si="80"/>
        <v>0.18575574110000001</v>
      </c>
      <c r="AH55" s="76">
        <f t="shared" si="80"/>
        <v>0.19736323580000001</v>
      </c>
      <c r="AI55" s="76">
        <f t="shared" si="80"/>
        <v>0.2317505315</v>
      </c>
      <c r="AJ55" s="76">
        <f t="shared" si="80"/>
        <v>0.2147413182</v>
      </c>
      <c r="AK55" s="76">
        <f t="shared" si="80"/>
        <v>0.24893692419999999</v>
      </c>
      <c r="AL55" s="76">
        <f t="shared" si="80"/>
        <v>0.19749416010000001</v>
      </c>
      <c r="AM55" s="76">
        <f t="shared" si="80"/>
        <v>0.18432788280000001</v>
      </c>
      <c r="AN55" s="76">
        <f t="shared" si="80"/>
        <v>0.21214695259999999</v>
      </c>
      <c r="AO55" s="76">
        <f t="shared" si="80"/>
        <v>0.16964285709999999</v>
      </c>
      <c r="AP55" s="76">
        <f t="shared" si="80"/>
        <v>8.9285714299999999E-2</v>
      </c>
      <c r="AQ55" s="76">
        <f t="shared" si="80"/>
        <v>0.25892857139999997</v>
      </c>
      <c r="AR55" s="76">
        <f t="shared" si="80"/>
        <v>4.8384083699999997E-2</v>
      </c>
      <c r="AS55" s="76">
        <f t="shared" si="80"/>
        <v>4.2032505099999999E-2</v>
      </c>
      <c r="AT55" s="76">
        <f t="shared" si="80"/>
        <v>5.47356622E-2</v>
      </c>
      <c r="AU55" s="76">
        <f t="shared" si="80"/>
        <v>4.8510467000000002E-2</v>
      </c>
      <c r="AV55" s="76">
        <f t="shared" si="80"/>
        <v>4.1062801900000001E-2</v>
      </c>
      <c r="AW55" s="76">
        <f t="shared" si="80"/>
        <v>5.6159420299999999E-2</v>
      </c>
      <c r="AX55" s="76">
        <f t="shared" si="80"/>
        <v>0.25673208580000001</v>
      </c>
      <c r="AY55" s="76">
        <f t="shared" si="80"/>
        <v>0.2403012323</v>
      </c>
      <c r="AZ55" s="76">
        <f t="shared" si="80"/>
        <v>0.27418986760000003</v>
      </c>
      <c r="BA55" s="76">
        <f t="shared" si="80"/>
        <v>0.25265188039999997</v>
      </c>
      <c r="BB55" s="76">
        <f t="shared" si="80"/>
        <v>0.2184185149</v>
      </c>
      <c r="BC55" s="76">
        <f t="shared" si="80"/>
        <v>0.28977820640000002</v>
      </c>
      <c r="BD55" s="75">
        <f t="shared" si="80"/>
        <v>0.30821917809999999</v>
      </c>
      <c r="BE55" s="75">
        <f t="shared" si="80"/>
        <v>0.21232876710000001</v>
      </c>
      <c r="BF55" s="75">
        <f t="shared" si="80"/>
        <v>0.41095890410000002</v>
      </c>
      <c r="BG55" s="75">
        <f t="shared" si="80"/>
        <v>0.54812206569999999</v>
      </c>
      <c r="BH55" s="75">
        <f t="shared" si="80"/>
        <v>0.51437793430000001</v>
      </c>
      <c r="BI55" s="75">
        <f t="shared" si="80"/>
        <v>0.58039906100000005</v>
      </c>
      <c r="BJ55" s="75">
        <f t="shared" si="80"/>
        <v>0.12712712709999999</v>
      </c>
      <c r="BK55" s="75">
        <f t="shared" si="80"/>
        <v>0.1031031031</v>
      </c>
      <c r="BL55" s="75">
        <f t="shared" si="80"/>
        <v>0.1521521522</v>
      </c>
      <c r="BM55" s="75">
        <f t="shared" si="80"/>
        <v>8.8435374100000005E-2</v>
      </c>
      <c r="BN55" s="75">
        <f t="shared" si="80"/>
        <v>5.8956916099999999E-2</v>
      </c>
      <c r="BO55" s="75">
        <f t="shared" si="80"/>
        <v>0.12244897959999999</v>
      </c>
      <c r="BP55" s="75">
        <f t="shared" si="80"/>
        <v>0.11907654920000001</v>
      </c>
      <c r="BQ55" s="75">
        <f t="shared" si="80"/>
        <v>9.3560145799999994E-2</v>
      </c>
      <c r="BR55" s="75">
        <f t="shared" si="80"/>
        <v>0.14459295259999999</v>
      </c>
      <c r="BS55" s="75">
        <f t="shared" si="80"/>
        <v>0.14099526070000001</v>
      </c>
      <c r="BT55" s="75">
        <f t="shared" si="80"/>
        <v>0.1269747235</v>
      </c>
      <c r="BU55" s="75">
        <f t="shared" si="80"/>
        <v>0.15758293840000001</v>
      </c>
      <c r="BV55" s="75">
        <f t="shared" si="80"/>
        <v>0.1543209877</v>
      </c>
      <c r="BW55" s="75">
        <f t="shared" si="80"/>
        <v>0.125</v>
      </c>
      <c r="BX55" s="75">
        <f t="shared" si="80"/>
        <v>0.19135802469999999</v>
      </c>
      <c r="BY55" s="75">
        <f t="shared" si="80"/>
        <v>0.14327485379999999</v>
      </c>
      <c r="BZ55" s="75">
        <f t="shared" si="80"/>
        <v>9.7953216400000001E-2</v>
      </c>
      <c r="CA55" s="75">
        <f t="shared" si="80"/>
        <v>0.1944444444</v>
      </c>
    </row>
    <row r="56" spans="1:131" s="75" customFormat="1" ht="12.75" customHeight="1" x14ac:dyDescent="0.2">
      <c r="A56" s="73"/>
      <c r="B56" s="73"/>
      <c r="C56" s="73" t="s">
        <v>190</v>
      </c>
      <c r="D56" s="73"/>
      <c r="E56" s="73"/>
      <c r="F56" s="73"/>
      <c r="G56" s="73"/>
      <c r="H56" s="74" t="str">
        <f>CONCATENATE(FIXED(AF56, 1), " (", FIXED(AG56, 1), " - ", FIXED(AH56,1),")")</f>
        <v>99.9 (99.8 - 100.0)</v>
      </c>
      <c r="J56" s="74" t="str">
        <f>CONCATENATE(FIXED(AI56, 1), " (", FIXED(AJ56, 1), " - ", FIXED(AK56,1),")")</f>
        <v>100.0 (100.0 - 100.0)</v>
      </c>
      <c r="K56" s="74" t="str">
        <f>CONCATENATE(FIXED(AL56, 1), " (", FIXED(AM56, 1), " - ", FIXED(AN56,1),")")</f>
        <v>99.8 (99.5 - 100.0)</v>
      </c>
      <c r="L56" s="74" t="str">
        <f>CONCATENATE(FIXED(AO56, 1), " (", FIXED(AP56, 1), " - ", FIXED(AQ56,1),")")</f>
        <v>100.0 (100.0 - 100.0)</v>
      </c>
      <c r="N56" s="74" t="str">
        <f>CONCATENATE(FIXED(AR56, 1), " (", FIXED(AS56, 1), " - ", FIXED(AT56,1),")")</f>
        <v>99.2 (98.1 - 100.0)</v>
      </c>
      <c r="O56" s="74" t="str">
        <f>CONCATENATE(FIXED(AU56, 1), " (", FIXED(AV56, 1), " - ", FIXED(AW56,1),")")</f>
        <v>99.6 (98.3 - 100.0)</v>
      </c>
      <c r="Q56" s="74" t="str">
        <f>CONCATENATE(FIXED(AX56, 1), " (", FIXED(AY56, 1), " - ", FIXED(AZ56,1),")")</f>
        <v>100.0 (100.0 - 100.0)</v>
      </c>
      <c r="R56" s="74" t="str">
        <f>CONCATENATE(FIXED(BA56, 1), " (", FIXED(BB56, 1), " - ", FIXED(BC56,1),")")</f>
        <v>99.6 (98.9 - 100.0)</v>
      </c>
      <c r="S56" s="74" t="str">
        <f>CONCATENATE(FIXED(BD56, 1), " (", FIXED(BE56, 1), " - ", FIXED(BF56,1),")")</f>
        <v>100.0 (100.0 - 100.0)</v>
      </c>
      <c r="U56" s="74" t="str">
        <f>CONCATENATE(FIXED(BG56, 1), " (", FIXED(BH56, 1), " - ", FIXED(BI56,1),")")</f>
        <v>100.0 (100.0 - 100.0)</v>
      </c>
      <c r="W56" s="74" t="str">
        <f>CONCATENATE(FIXED(BJ56, 1), " (", FIXED(BK56, 1), " - ", FIXED(BL56,1),")")</f>
        <v>100.0 (100.0 - 100.0)</v>
      </c>
      <c r="X56" s="74" t="str">
        <f>CONCATENATE(FIXED(BM56, 1), " (", FIXED(BN56, 1), " - ", FIXED(BO56,1),")")</f>
        <v>100.0 (100.0 - 100.0)</v>
      </c>
      <c r="Y56" s="74" t="str">
        <f>CONCATENATE(FIXED(BP56, 1), " (", FIXED(BQ56, 1), " - ", FIXED(BR56,1),")")</f>
        <v>100.0 (100.0 - 100.0)</v>
      </c>
      <c r="AA56" s="74" t="str">
        <f>CONCATENATE(FIXED(BS56, 1), " (", FIXED(BT56, 1), " - ", FIXED(BU56,1),")")</f>
        <v>100.0 (100.0 - 100.0)</v>
      </c>
      <c r="AB56" s="74" t="str">
        <f>CONCATENATE(FIXED(BV56, 1), " (", FIXED(BW56, 1), " - ", FIXED(BX56,1),")")</f>
        <v>100.0 (100.0 - 100.0)</v>
      </c>
      <c r="AC56" s="74" t="str">
        <f>CONCATENATE(FIXED(BY56, 1), " (", FIXED(BZ56, 1), " - ", FIXED(CA56,1),")")</f>
        <v>100.0 (100.0 - 100.0)</v>
      </c>
      <c r="AE56" s="61"/>
      <c r="AF56" s="76">
        <f t="shared" ref="AF56:AO57" si="81">+CF41*100</f>
        <v>99.906576979999997</v>
      </c>
      <c r="AG56" s="76">
        <f t="shared" si="81"/>
        <v>99.813153959999994</v>
      </c>
      <c r="AH56" s="76">
        <f t="shared" si="81"/>
        <v>99.9813154</v>
      </c>
      <c r="AI56" s="76">
        <f t="shared" si="81"/>
        <v>100</v>
      </c>
      <c r="AJ56" s="76">
        <f t="shared" si="81"/>
        <v>100</v>
      </c>
      <c r="AK56" s="76">
        <f t="shared" si="81"/>
        <v>100</v>
      </c>
      <c r="AL56" s="76">
        <f t="shared" si="81"/>
        <v>99.784946240000011</v>
      </c>
      <c r="AM56" s="76">
        <f t="shared" si="81"/>
        <v>99.462365590000005</v>
      </c>
      <c r="AN56" s="76">
        <f t="shared" si="81"/>
        <v>100</v>
      </c>
      <c r="AO56" s="76">
        <f t="shared" si="81"/>
        <v>100</v>
      </c>
      <c r="AP56" s="76">
        <f t="shared" ref="AP56:AY57" si="82">+CP41*100</f>
        <v>100</v>
      </c>
      <c r="AQ56" s="76">
        <f t="shared" si="82"/>
        <v>100</v>
      </c>
      <c r="AR56" s="76">
        <f t="shared" si="82"/>
        <v>99.227799230000002</v>
      </c>
      <c r="AS56" s="76">
        <f t="shared" si="82"/>
        <v>98.069498070000009</v>
      </c>
      <c r="AT56" s="76">
        <f t="shared" si="82"/>
        <v>100</v>
      </c>
      <c r="AU56" s="76">
        <f t="shared" si="82"/>
        <v>99.585062239999999</v>
      </c>
      <c r="AV56" s="76">
        <f t="shared" si="82"/>
        <v>98.340248959999997</v>
      </c>
      <c r="AW56" s="76">
        <f t="shared" si="82"/>
        <v>100</v>
      </c>
      <c r="AX56" s="76">
        <f t="shared" si="82"/>
        <v>100</v>
      </c>
      <c r="AY56" s="76">
        <f t="shared" si="82"/>
        <v>100</v>
      </c>
      <c r="AZ56" s="76">
        <f t="shared" ref="AZ56:BI57" si="83">+CZ41*100</f>
        <v>100</v>
      </c>
      <c r="BA56" s="76">
        <f t="shared" si="83"/>
        <v>99.618320609999998</v>
      </c>
      <c r="BB56" s="76">
        <f t="shared" si="83"/>
        <v>98.854961829999993</v>
      </c>
      <c r="BC56" s="76">
        <f t="shared" si="83"/>
        <v>100</v>
      </c>
      <c r="BD56" s="75">
        <f t="shared" si="83"/>
        <v>100</v>
      </c>
      <c r="BE56" s="75">
        <f t="shared" si="83"/>
        <v>100</v>
      </c>
      <c r="BF56" s="75">
        <f t="shared" si="83"/>
        <v>100</v>
      </c>
      <c r="BG56" s="75">
        <f t="shared" si="83"/>
        <v>100</v>
      </c>
      <c r="BH56" s="75">
        <f t="shared" si="83"/>
        <v>100</v>
      </c>
      <c r="BI56" s="75">
        <f t="shared" si="83"/>
        <v>100</v>
      </c>
      <c r="BJ56" s="75">
        <f t="shared" ref="BJ56:BS57" si="84">+DJ41*100</f>
        <v>100</v>
      </c>
      <c r="BK56" s="75">
        <f t="shared" si="84"/>
        <v>100</v>
      </c>
      <c r="BL56" s="75">
        <f t="shared" si="84"/>
        <v>100</v>
      </c>
      <c r="BM56" s="75">
        <f t="shared" si="84"/>
        <v>100</v>
      </c>
      <c r="BN56" s="75">
        <f t="shared" si="84"/>
        <v>100</v>
      </c>
      <c r="BO56" s="75">
        <f t="shared" si="84"/>
        <v>100</v>
      </c>
      <c r="BP56" s="75">
        <f t="shared" si="84"/>
        <v>100</v>
      </c>
      <c r="BQ56" s="75">
        <f t="shared" si="84"/>
        <v>100</v>
      </c>
      <c r="BR56" s="75">
        <f t="shared" si="84"/>
        <v>100</v>
      </c>
      <c r="BS56" s="75">
        <f t="shared" si="84"/>
        <v>100</v>
      </c>
      <c r="BT56" s="75">
        <f t="shared" ref="BT56:CA57" si="85">+DT41*100</f>
        <v>100</v>
      </c>
      <c r="BU56" s="75">
        <f t="shared" si="85"/>
        <v>100</v>
      </c>
      <c r="BV56" s="75">
        <f t="shared" si="85"/>
        <v>100</v>
      </c>
      <c r="BW56" s="75">
        <f t="shared" si="85"/>
        <v>100</v>
      </c>
      <c r="BX56" s="75">
        <f t="shared" si="85"/>
        <v>100</v>
      </c>
      <c r="BY56" s="75">
        <f t="shared" si="85"/>
        <v>100</v>
      </c>
      <c r="BZ56" s="75">
        <f t="shared" si="85"/>
        <v>100</v>
      </c>
      <c r="CA56" s="75">
        <f t="shared" si="85"/>
        <v>100</v>
      </c>
    </row>
    <row r="57" spans="1:131" s="75" customFormat="1" ht="12.75" customHeight="1" x14ac:dyDescent="0.2">
      <c r="A57" s="73"/>
      <c r="B57" s="73"/>
      <c r="C57" s="73" t="s">
        <v>191</v>
      </c>
      <c r="D57" s="73"/>
      <c r="E57" s="73"/>
      <c r="F57" s="73"/>
      <c r="G57" s="73"/>
      <c r="H57" s="74" t="str">
        <f>CONCATENATE(FIXED(AF57, 1), " (", FIXED(AG57, 1), " - ", FIXED(AH57,1),")")</f>
        <v>0.1 (0.0 - 0.1)</v>
      </c>
      <c r="J57" s="74" t="str">
        <f>CONCATENATE(FIXED(AI57, 1), " (", FIXED(AJ57, 1), " - ", FIXED(AK57,1),")")</f>
        <v>0.0 (0.0 - 0.0)</v>
      </c>
      <c r="K57" s="74" t="str">
        <f>CONCATENATE(FIXED(AL57, 1), " (", FIXED(AM57, 1), " - ", FIXED(AN57,1),")")</f>
        <v>0.2 (0.0 - 0.5)</v>
      </c>
      <c r="L57" s="74" t="str">
        <f>CONCATENATE(FIXED(AO57, 1), " (", FIXED(AP57, 1), " - ", FIXED(AQ57,1),")")</f>
        <v>0.0 (0.0 - 0.0)</v>
      </c>
      <c r="N57" s="74" t="str">
        <f>CONCATENATE(FIXED(AR57, 1), " (", FIXED(AS57, 1), " - ", FIXED(AT57,1),")")</f>
        <v>0.0 (0.0 - 0.0)</v>
      </c>
      <c r="O57" s="74" t="str">
        <f>CONCATENATE(FIXED(AU57, 1), " (", FIXED(AV57, 1), " - ", FIXED(AW57,1),")")</f>
        <v>0.0 (0.0 - 0.0)</v>
      </c>
      <c r="Q57" s="74" t="str">
        <f>CONCATENATE(FIXED(AX57, 1), " (", FIXED(AY57, 1), " - ", FIXED(AZ57,1),")")</f>
        <v>0.0 (0.0 - 0.0)</v>
      </c>
      <c r="R57" s="74" t="str">
        <f>CONCATENATE(FIXED(BA57, 1), " (", FIXED(BB57, 1), " - ", FIXED(BC57,1),")")</f>
        <v>0.4 (0.0 - 1.1)</v>
      </c>
      <c r="S57" s="74" t="str">
        <f>CONCATENATE(FIXED(BD57, 1), " (", FIXED(BE57, 1), " - ", FIXED(BF57,1),")")</f>
        <v>0.0 (0.0 - 0.0)</v>
      </c>
      <c r="U57" s="74" t="str">
        <f>CONCATENATE(FIXED(BG57, 1), " (", FIXED(BH57, 1), " - ", FIXED(BI57,1),")")</f>
        <v>0.0 (0.0 - 0.0)</v>
      </c>
      <c r="W57" s="74" t="str">
        <f>CONCATENATE(FIXED(BJ57, 1), " (", FIXED(BK57, 1), " - ", FIXED(BL57,1),")")</f>
        <v>0.0 (0.0 - 0.0)</v>
      </c>
      <c r="X57" s="74" t="str">
        <f>CONCATENATE(FIXED(BM57, 1), " (", FIXED(BN57, 1), " - ", FIXED(BO57,1),")")</f>
        <v>0.0 (0.0 - 0.0)</v>
      </c>
      <c r="Y57" s="74" t="str">
        <f>CONCATENATE(FIXED(BP57, 1), " (", FIXED(BQ57, 1), " - ", FIXED(BR57,1),")")</f>
        <v>0.0 (0.0 - 0.0)</v>
      </c>
      <c r="AA57" s="74" t="str">
        <f>CONCATENATE(FIXED(BS57, 1), " (", FIXED(BT57, 1), " - ", FIXED(BU57,1),")")</f>
        <v>0.0 (0.0 - 0.0)</v>
      </c>
      <c r="AB57" s="74" t="str">
        <f>CONCATENATE(FIXED(BV57, 1), " (", FIXED(BW57, 1), " - ", FIXED(BX57,1),")")</f>
        <v>0.0 (0.0 - 0.0)</v>
      </c>
      <c r="AC57" s="74" t="str">
        <f>CONCATENATE(FIXED(BY57, 1), " (", FIXED(BZ57, 1), " - ", FIXED(CA57,1),")")</f>
        <v>0.0 (0.0 - 0.0)</v>
      </c>
      <c r="AE57" s="61"/>
      <c r="AF57" s="76">
        <f t="shared" si="81"/>
        <v>5.6053810000000003E-2</v>
      </c>
      <c r="AG57" s="76">
        <f t="shared" si="81"/>
        <v>0</v>
      </c>
      <c r="AH57" s="76">
        <f t="shared" si="81"/>
        <v>0.13079223000000001</v>
      </c>
      <c r="AI57" s="76">
        <f t="shared" si="81"/>
        <v>0</v>
      </c>
      <c r="AJ57" s="76">
        <f t="shared" si="81"/>
        <v>0</v>
      </c>
      <c r="AK57" s="76">
        <f t="shared" si="81"/>
        <v>0</v>
      </c>
      <c r="AL57" s="76">
        <f t="shared" si="81"/>
        <v>0.21505375999999998</v>
      </c>
      <c r="AM57" s="76">
        <f t="shared" si="81"/>
        <v>0</v>
      </c>
      <c r="AN57" s="76">
        <f t="shared" si="81"/>
        <v>0.53763441000000001</v>
      </c>
      <c r="AO57" s="76">
        <f t="shared" si="81"/>
        <v>0</v>
      </c>
      <c r="AP57" s="76">
        <f t="shared" si="82"/>
        <v>0</v>
      </c>
      <c r="AQ57" s="76">
        <f t="shared" si="82"/>
        <v>0</v>
      </c>
      <c r="AR57" s="76">
        <f t="shared" si="82"/>
        <v>0</v>
      </c>
      <c r="AS57" s="76">
        <f t="shared" si="82"/>
        <v>0</v>
      </c>
      <c r="AT57" s="76">
        <f t="shared" si="82"/>
        <v>0</v>
      </c>
      <c r="AU57" s="76">
        <f t="shared" si="82"/>
        <v>0</v>
      </c>
      <c r="AV57" s="76">
        <f t="shared" si="82"/>
        <v>0</v>
      </c>
      <c r="AW57" s="76">
        <f t="shared" si="82"/>
        <v>0</v>
      </c>
      <c r="AX57" s="76">
        <f t="shared" si="82"/>
        <v>0</v>
      </c>
      <c r="AY57" s="76">
        <f t="shared" si="82"/>
        <v>0</v>
      </c>
      <c r="AZ57" s="76">
        <f t="shared" si="83"/>
        <v>0</v>
      </c>
      <c r="BA57" s="76">
        <f t="shared" si="83"/>
        <v>0.38167939000000001</v>
      </c>
      <c r="BB57" s="76">
        <f t="shared" si="83"/>
        <v>0</v>
      </c>
      <c r="BC57" s="76">
        <f t="shared" si="83"/>
        <v>1.1450381700000001</v>
      </c>
      <c r="BD57" s="75">
        <f t="shared" si="83"/>
        <v>0</v>
      </c>
      <c r="BE57" s="75">
        <f t="shared" si="83"/>
        <v>0</v>
      </c>
      <c r="BF57" s="75">
        <f t="shared" si="83"/>
        <v>0</v>
      </c>
      <c r="BG57" s="75">
        <f t="shared" si="83"/>
        <v>0</v>
      </c>
      <c r="BH57" s="75">
        <f t="shared" si="83"/>
        <v>0</v>
      </c>
      <c r="BI57" s="75">
        <f t="shared" si="83"/>
        <v>0</v>
      </c>
      <c r="BJ57" s="75">
        <f t="shared" si="84"/>
        <v>0</v>
      </c>
      <c r="BK57" s="75">
        <f t="shared" si="84"/>
        <v>0</v>
      </c>
      <c r="BL57" s="75">
        <f t="shared" si="84"/>
        <v>0</v>
      </c>
      <c r="BM57" s="75">
        <f t="shared" si="84"/>
        <v>0</v>
      </c>
      <c r="BN57" s="75">
        <f t="shared" si="84"/>
        <v>0</v>
      </c>
      <c r="BO57" s="75">
        <f t="shared" si="84"/>
        <v>0</v>
      </c>
      <c r="BP57" s="75">
        <f t="shared" si="84"/>
        <v>0</v>
      </c>
      <c r="BQ57" s="75">
        <f t="shared" si="84"/>
        <v>0</v>
      </c>
      <c r="BR57" s="75">
        <f t="shared" si="84"/>
        <v>0</v>
      </c>
      <c r="BS57" s="75">
        <f t="shared" si="84"/>
        <v>0</v>
      </c>
      <c r="BT57" s="75">
        <f t="shared" si="85"/>
        <v>0</v>
      </c>
      <c r="BU57" s="75">
        <f t="shared" si="85"/>
        <v>0</v>
      </c>
      <c r="BV57" s="75">
        <f t="shared" si="85"/>
        <v>0</v>
      </c>
      <c r="BW57" s="75">
        <f t="shared" si="85"/>
        <v>0</v>
      </c>
      <c r="BX57" s="75">
        <f t="shared" si="85"/>
        <v>0</v>
      </c>
      <c r="BY57" s="75">
        <f t="shared" si="85"/>
        <v>0</v>
      </c>
      <c r="BZ57" s="75">
        <f t="shared" si="85"/>
        <v>0</v>
      </c>
      <c r="CA57" s="75">
        <f t="shared" si="85"/>
        <v>0</v>
      </c>
    </row>
    <row r="58" spans="1:131" s="75" customFormat="1" ht="12.75" customHeight="1" x14ac:dyDescent="0.2">
      <c r="A58" s="73"/>
      <c r="B58" s="73"/>
      <c r="C58" s="73" t="s">
        <v>192</v>
      </c>
      <c r="D58" s="73"/>
      <c r="E58" s="73"/>
      <c r="F58" s="73"/>
      <c r="G58" s="73"/>
      <c r="H58" s="74"/>
      <c r="J58" s="74"/>
      <c r="K58" s="74"/>
      <c r="L58" s="74"/>
      <c r="N58" s="74"/>
      <c r="O58" s="74"/>
      <c r="Q58" s="74"/>
      <c r="R58" s="74"/>
      <c r="S58" s="74"/>
      <c r="U58" s="74"/>
      <c r="W58" s="74"/>
      <c r="X58" s="74"/>
      <c r="Y58" s="74"/>
      <c r="AA58" s="74"/>
      <c r="AB58" s="74"/>
      <c r="AC58" s="74"/>
      <c r="AE58" s="61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</row>
    <row r="59" spans="1:131" s="75" customFormat="1" ht="12.75" customHeight="1" x14ac:dyDescent="0.2">
      <c r="A59" s="73"/>
      <c r="B59" s="73"/>
      <c r="C59" s="73"/>
      <c r="D59" s="73" t="s">
        <v>184</v>
      </c>
      <c r="E59" s="73"/>
      <c r="F59" s="73"/>
      <c r="G59" s="73"/>
      <c r="H59" s="74" t="str">
        <f>CONCATENATE(FIXED(AF57, 1), " (", FIXED(AG59, 1), " - ", FIXED(AH59,1),")")</f>
        <v>0.1 (0.0 - 0.0)</v>
      </c>
      <c r="J59" s="74" t="str">
        <f>CONCATENATE(FIXED(AI57, 1), " (", FIXED(AJ59, 1), " - ", FIXED(AK59,1),")")</f>
        <v>0.0 (0.0 - 0.0)</v>
      </c>
      <c r="K59" s="74" t="str">
        <f>CONCATENATE(FIXED(AL57, 1), " (", FIXED(AM59, 1), " - ", FIXED(AN59,1),")")</f>
        <v>0.2 (0.0 - 0.0)</v>
      </c>
      <c r="L59" s="74" t="str">
        <f>CONCATENATE(FIXED(AO57, 1), " (", FIXED(AP59, 1), " - ", FIXED(AQ59,1),")")</f>
        <v>0.0 (0.0 - 0.0)</v>
      </c>
      <c r="N59" s="74" t="str">
        <f>CONCATENATE(FIXED(AR57, 1), " (", FIXED(AS59, 1), " - ", FIXED(AT59,1),")")</f>
        <v>0.0 (0.0 - 0.0)</v>
      </c>
      <c r="O59" s="74" t="str">
        <f>CONCATENATE(FIXED(AU57, 1), " (", FIXED(AV59, 1), " - ", FIXED(AW59,1),")")</f>
        <v>0.0 (0.0 - 0.0)</v>
      </c>
      <c r="Q59" s="74" t="str">
        <f>CONCATENATE(FIXED(AX57, 1), " (", FIXED(AY59, 1), " - ", FIXED(AZ59,1),")")</f>
        <v>0.0 (0.0 - 0.0)</v>
      </c>
      <c r="R59" s="74" t="str">
        <f>CONCATENATE(FIXED(BA57, 1), " (", FIXED(BB59, 1), " - ", FIXED(BC59,1),")")</f>
        <v>0.4 (0.0 - 0.0)</v>
      </c>
      <c r="S59" s="74" t="str">
        <f>CONCATENATE(FIXED(BD57, 1), " (", FIXED(BE59, 1), " - ", FIXED(BF59,1),")")</f>
        <v>0.0 (0.0 - 0.0)</v>
      </c>
      <c r="U59" s="74" t="str">
        <f>CONCATENATE(FIXED(BG57, 1), " (", FIXED(BH59, 1), " - ", FIXED(BI59,1),")")</f>
        <v>0.0 (0.0 - 0.0)</v>
      </c>
      <c r="W59" s="74" t="str">
        <f>CONCATENATE(FIXED(BJ57, 1), " (", FIXED(BK59, 1), " - ", FIXED(BL59,1),")")</f>
        <v>0.0 (0.0 - 0.0)</v>
      </c>
      <c r="X59" s="74" t="str">
        <f>CONCATENATE(FIXED(BM57, 1), " (", FIXED(BN59, 1), " - ", FIXED(BO59,1),")")</f>
        <v>0.0 (0.0 - 0.0)</v>
      </c>
      <c r="Y59" s="74" t="str">
        <f>CONCATENATE(FIXED(BP57, 1), " (", FIXED(BQ59, 1), " - ", FIXED(BR59,1),")")</f>
        <v>0.0 (0.0 - 0.0)</v>
      </c>
      <c r="AA59" s="74" t="str">
        <f>CONCATENATE(FIXED(BS57, 1), " (", FIXED(BT59, 1), " - ", FIXED(BU59,1),")")</f>
        <v>0.0 (0.0 - 0.0)</v>
      </c>
      <c r="AB59" s="74" t="str">
        <f>CONCATENATE(FIXED(BV57, 1), " (", FIXED(BW59, 1), " - ", FIXED(BX59,1),")")</f>
        <v>0.0 (0.0 - 0.0)</v>
      </c>
      <c r="AC59" s="74" t="str">
        <f>CONCATENATE(FIXED(BY57, 1), " (", FIXED(BZ59, 1), " - ", FIXED(CA59,1),")")</f>
        <v>0.0 (0.0 - 0.0)</v>
      </c>
      <c r="AE59" s="61"/>
      <c r="AF59" s="76">
        <f t="shared" ref="AF59:AO60" si="86">+CF43</f>
        <v>3.7369209999999999E-4</v>
      </c>
      <c r="AG59" s="76">
        <f t="shared" si="86"/>
        <v>0</v>
      </c>
      <c r="AH59" s="76">
        <f t="shared" si="86"/>
        <v>9.3423020000000005E-4</v>
      </c>
      <c r="AI59" s="76">
        <f t="shared" si="86"/>
        <v>0</v>
      </c>
      <c r="AJ59" s="76">
        <f t="shared" si="86"/>
        <v>0</v>
      </c>
      <c r="AK59" s="76">
        <f t="shared" si="86"/>
        <v>0</v>
      </c>
      <c r="AL59" s="76">
        <f t="shared" si="86"/>
        <v>0</v>
      </c>
      <c r="AM59" s="76">
        <f t="shared" si="86"/>
        <v>0</v>
      </c>
      <c r="AN59" s="76">
        <f t="shared" si="86"/>
        <v>0</v>
      </c>
      <c r="AO59" s="76">
        <f t="shared" si="86"/>
        <v>0</v>
      </c>
      <c r="AP59" s="76">
        <f t="shared" ref="AP59:AY60" si="87">+CP43</f>
        <v>0</v>
      </c>
      <c r="AQ59" s="76">
        <f t="shared" si="87"/>
        <v>0</v>
      </c>
      <c r="AR59" s="76">
        <f t="shared" si="87"/>
        <v>7.7220077000000002E-3</v>
      </c>
      <c r="AS59" s="76">
        <f t="shared" si="87"/>
        <v>0</v>
      </c>
      <c r="AT59" s="76">
        <f t="shared" si="87"/>
        <v>1.93050193E-2</v>
      </c>
      <c r="AU59" s="76">
        <f t="shared" si="87"/>
        <v>4.1493776000000003E-3</v>
      </c>
      <c r="AV59" s="76">
        <f t="shared" si="87"/>
        <v>0</v>
      </c>
      <c r="AW59" s="76">
        <f t="shared" si="87"/>
        <v>1.6597510400000001E-2</v>
      </c>
      <c r="AX59" s="76">
        <f t="shared" si="87"/>
        <v>0</v>
      </c>
      <c r="AY59" s="76">
        <f t="shared" si="87"/>
        <v>0</v>
      </c>
      <c r="AZ59" s="76">
        <f t="shared" ref="AZ59:BI60" si="88">+CZ43</f>
        <v>0</v>
      </c>
      <c r="BA59" s="76">
        <f t="shared" si="88"/>
        <v>0</v>
      </c>
      <c r="BB59" s="76">
        <f t="shared" si="88"/>
        <v>0</v>
      </c>
      <c r="BC59" s="76">
        <f t="shared" si="88"/>
        <v>0</v>
      </c>
      <c r="BD59" s="75">
        <f t="shared" si="88"/>
        <v>0</v>
      </c>
      <c r="BE59" s="75">
        <f t="shared" si="88"/>
        <v>0</v>
      </c>
      <c r="BF59" s="75">
        <f t="shared" si="88"/>
        <v>0</v>
      </c>
      <c r="BG59" s="75">
        <f t="shared" si="88"/>
        <v>0</v>
      </c>
      <c r="BH59" s="75">
        <f t="shared" si="88"/>
        <v>0</v>
      </c>
      <c r="BI59" s="75">
        <f t="shared" si="88"/>
        <v>0</v>
      </c>
      <c r="BJ59" s="75">
        <f t="shared" ref="BJ59:BS60" si="89">+DJ43</f>
        <v>0</v>
      </c>
      <c r="BK59" s="75">
        <f t="shared" si="89"/>
        <v>0</v>
      </c>
      <c r="BL59" s="75">
        <f t="shared" si="89"/>
        <v>0</v>
      </c>
      <c r="BM59" s="75">
        <f t="shared" si="89"/>
        <v>0</v>
      </c>
      <c r="BN59" s="75">
        <f t="shared" si="89"/>
        <v>0</v>
      </c>
      <c r="BO59" s="75">
        <f t="shared" si="89"/>
        <v>0</v>
      </c>
      <c r="BP59" s="75">
        <f t="shared" si="89"/>
        <v>0</v>
      </c>
      <c r="BQ59" s="75">
        <f t="shared" si="89"/>
        <v>0</v>
      </c>
      <c r="BR59" s="75">
        <f t="shared" si="89"/>
        <v>0</v>
      </c>
      <c r="BS59" s="75">
        <f t="shared" si="89"/>
        <v>0</v>
      </c>
      <c r="BT59" s="75">
        <f t="shared" ref="BT59:CA60" si="90">+DT43</f>
        <v>0</v>
      </c>
      <c r="BU59" s="75">
        <f t="shared" si="90"/>
        <v>0</v>
      </c>
      <c r="BV59" s="75">
        <f t="shared" si="90"/>
        <v>0</v>
      </c>
      <c r="BW59" s="75">
        <f t="shared" si="90"/>
        <v>0</v>
      </c>
      <c r="BX59" s="75">
        <f t="shared" si="90"/>
        <v>0</v>
      </c>
      <c r="BY59" s="75">
        <f t="shared" si="90"/>
        <v>0</v>
      </c>
      <c r="BZ59" s="75">
        <f t="shared" si="90"/>
        <v>0</v>
      </c>
      <c r="CA59" s="75">
        <f t="shared" si="90"/>
        <v>0</v>
      </c>
    </row>
    <row r="60" spans="1:131" s="75" customFormat="1" ht="12.75" customHeight="1" x14ac:dyDescent="0.2">
      <c r="A60" s="80"/>
      <c r="B60" s="80"/>
      <c r="C60" s="80"/>
      <c r="D60" s="80" t="s">
        <v>185</v>
      </c>
      <c r="E60" s="73"/>
      <c r="F60" s="80"/>
      <c r="G60" s="73"/>
      <c r="H60" s="79" t="str">
        <f>FIXED(AF59,1)</f>
        <v>0.0</v>
      </c>
      <c r="J60" s="79" t="str">
        <f>FIXED(AI59,1)</f>
        <v>0.0</v>
      </c>
      <c r="K60" s="79" t="str">
        <f>FIXED(AL59,1)</f>
        <v>0.0</v>
      </c>
      <c r="L60" s="79" t="str">
        <f>FIXED(AO59,1)</f>
        <v>0.0</v>
      </c>
      <c r="N60" s="79" t="str">
        <f>FIXED(AR59,1)</f>
        <v>0.0</v>
      </c>
      <c r="O60" s="79" t="str">
        <f>FIXED(AU59,1)</f>
        <v>0.0</v>
      </c>
      <c r="Q60" s="79" t="str">
        <f>FIXED(AX59,1)</f>
        <v>0.0</v>
      </c>
      <c r="R60" s="79" t="str">
        <f>FIXED(BA59,1)</f>
        <v>0.0</v>
      </c>
      <c r="S60" s="79" t="str">
        <f>FIXED(BD59,1)</f>
        <v>0.0</v>
      </c>
      <c r="U60" s="79" t="str">
        <f>FIXED(BG59,1)</f>
        <v>0.0</v>
      </c>
      <c r="W60" s="79" t="str">
        <f>FIXED(BJ59,1)</f>
        <v>0.0</v>
      </c>
      <c r="X60" s="79" t="str">
        <f>FIXED(BM59,1)</f>
        <v>0.0</v>
      </c>
      <c r="Y60" s="79" t="str">
        <f>FIXED(BP59,1)</f>
        <v>0.0</v>
      </c>
      <c r="AA60" s="79" t="str">
        <f>FIXED(BS59,1)</f>
        <v>0.0</v>
      </c>
      <c r="AB60" s="79" t="str">
        <f>FIXED(BV59,1)</f>
        <v>0.0</v>
      </c>
      <c r="AC60" s="79" t="str">
        <f>FIXED(BY59,1)</f>
        <v>0.0</v>
      </c>
      <c r="AE60" s="61"/>
      <c r="AF60" s="76">
        <f t="shared" si="86"/>
        <v>0</v>
      </c>
      <c r="AG60" s="76">
        <f t="shared" si="86"/>
        <v>0</v>
      </c>
      <c r="AH60" s="76">
        <f t="shared" si="86"/>
        <v>0</v>
      </c>
      <c r="AI60" s="76">
        <f t="shared" si="86"/>
        <v>0</v>
      </c>
      <c r="AJ60" s="76">
        <f t="shared" si="86"/>
        <v>0</v>
      </c>
      <c r="AK60" s="76">
        <f t="shared" si="86"/>
        <v>0</v>
      </c>
      <c r="AL60" s="76">
        <f t="shared" si="86"/>
        <v>0</v>
      </c>
      <c r="AM60" s="76">
        <f t="shared" si="86"/>
        <v>0</v>
      </c>
      <c r="AN60" s="76">
        <f t="shared" si="86"/>
        <v>0</v>
      </c>
      <c r="AO60" s="76">
        <f t="shared" si="86"/>
        <v>0</v>
      </c>
      <c r="AP60" s="76">
        <f t="shared" si="87"/>
        <v>0</v>
      </c>
      <c r="AQ60" s="76">
        <f t="shared" si="87"/>
        <v>0</v>
      </c>
      <c r="AR60" s="76">
        <f t="shared" si="87"/>
        <v>0</v>
      </c>
      <c r="AS60" s="76">
        <f t="shared" si="87"/>
        <v>0</v>
      </c>
      <c r="AT60" s="76">
        <f t="shared" si="87"/>
        <v>0</v>
      </c>
      <c r="AU60" s="76">
        <f t="shared" si="87"/>
        <v>0</v>
      </c>
      <c r="AV60" s="76">
        <f t="shared" si="87"/>
        <v>0</v>
      </c>
      <c r="AW60" s="76">
        <f t="shared" si="87"/>
        <v>0</v>
      </c>
      <c r="AX60" s="76">
        <f t="shared" si="87"/>
        <v>0</v>
      </c>
      <c r="AY60" s="76">
        <f t="shared" si="87"/>
        <v>0</v>
      </c>
      <c r="AZ60" s="76">
        <f t="shared" si="88"/>
        <v>0</v>
      </c>
      <c r="BA60" s="76">
        <f t="shared" si="88"/>
        <v>0</v>
      </c>
      <c r="BB60" s="76">
        <f t="shared" si="88"/>
        <v>0</v>
      </c>
      <c r="BC60" s="76">
        <f t="shared" si="88"/>
        <v>0</v>
      </c>
      <c r="BD60" s="75">
        <f t="shared" si="88"/>
        <v>0</v>
      </c>
      <c r="BE60" s="75">
        <f t="shared" si="88"/>
        <v>0</v>
      </c>
      <c r="BF60" s="75">
        <f t="shared" si="88"/>
        <v>0</v>
      </c>
      <c r="BG60" s="75">
        <f t="shared" si="88"/>
        <v>0</v>
      </c>
      <c r="BH60" s="75">
        <f t="shared" si="88"/>
        <v>0</v>
      </c>
      <c r="BI60" s="75">
        <f t="shared" si="88"/>
        <v>0</v>
      </c>
      <c r="BJ60" s="75">
        <f t="shared" si="89"/>
        <v>0</v>
      </c>
      <c r="BK60" s="75">
        <f t="shared" si="89"/>
        <v>0</v>
      </c>
      <c r="BL60" s="75">
        <f t="shared" si="89"/>
        <v>0</v>
      </c>
      <c r="BM60" s="75">
        <f t="shared" si="89"/>
        <v>0</v>
      </c>
      <c r="BN60" s="75">
        <f t="shared" si="89"/>
        <v>0</v>
      </c>
      <c r="BO60" s="75">
        <f t="shared" si="89"/>
        <v>0</v>
      </c>
      <c r="BP60" s="75">
        <f t="shared" si="89"/>
        <v>0</v>
      </c>
      <c r="BQ60" s="75">
        <f t="shared" si="89"/>
        <v>0</v>
      </c>
      <c r="BR60" s="75">
        <f t="shared" si="89"/>
        <v>0</v>
      </c>
      <c r="BS60" s="75">
        <f t="shared" si="89"/>
        <v>0</v>
      </c>
      <c r="BT60" s="75">
        <f t="shared" si="90"/>
        <v>0</v>
      </c>
      <c r="BU60" s="75">
        <f t="shared" si="90"/>
        <v>0</v>
      </c>
      <c r="BV60" s="75">
        <f t="shared" si="90"/>
        <v>0</v>
      </c>
      <c r="BW60" s="75">
        <f t="shared" si="90"/>
        <v>0</v>
      </c>
      <c r="BX60" s="75">
        <f t="shared" si="90"/>
        <v>0</v>
      </c>
      <c r="BY60" s="75">
        <f t="shared" si="90"/>
        <v>0</v>
      </c>
      <c r="BZ60" s="75">
        <f t="shared" si="90"/>
        <v>0</v>
      </c>
      <c r="CA60" s="75">
        <f t="shared" si="90"/>
        <v>0</v>
      </c>
    </row>
    <row r="61" spans="1:131" s="75" customFormat="1" ht="12.75" customHeight="1" x14ac:dyDescent="0.2">
      <c r="A61" s="80"/>
      <c r="B61" s="73"/>
      <c r="C61" s="80" t="s">
        <v>193</v>
      </c>
      <c r="D61" s="80"/>
      <c r="E61" s="80"/>
      <c r="F61" s="80"/>
      <c r="G61" s="73"/>
      <c r="H61" s="74"/>
      <c r="J61" s="74"/>
      <c r="K61" s="74"/>
      <c r="L61" s="74"/>
      <c r="N61" s="74"/>
      <c r="O61" s="74"/>
      <c r="Q61" s="74"/>
      <c r="R61" s="74"/>
      <c r="S61" s="74"/>
      <c r="U61" s="74"/>
      <c r="W61" s="74"/>
      <c r="X61" s="74"/>
      <c r="Y61" s="74"/>
      <c r="AA61" s="74"/>
      <c r="AB61" s="74"/>
      <c r="AC61" s="74"/>
      <c r="AE61" s="61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</row>
    <row r="62" spans="1:131" s="75" customFormat="1" ht="12.75" customHeight="1" x14ac:dyDescent="0.2">
      <c r="A62" s="80"/>
      <c r="B62" s="73"/>
      <c r="C62" s="73"/>
      <c r="D62" s="73" t="s">
        <v>181</v>
      </c>
      <c r="E62" s="80"/>
      <c r="F62" s="80"/>
      <c r="G62" s="73"/>
      <c r="H62" s="74" t="str">
        <f>CONCATENATE(FIXED(AF62, 0), " (", FIXED(AG62, 0), " - ", FIXED(AH62,0),")")</f>
        <v>10 (10 - 11)</v>
      </c>
      <c r="J62" s="74" t="str">
        <f>CONCATENATE(FIXED(AI62, 0), " (", FIXED(AJ62, 0), " - ", FIXED(AK62,0),")")</f>
        <v>8 (7 - 8)</v>
      </c>
      <c r="K62" s="74" t="str">
        <f>CONCATENATE(FIXED(AL62, 0), " (", FIXED(AM62, 0), " - ", FIXED(AN62,0),")")</f>
        <v>9 (8 - 9)</v>
      </c>
      <c r="L62" s="74" t="str">
        <f>CONCATENATE(FIXED(AO62, 0), " (", FIXED(AP62, 0), " - ", FIXED(AQ62,0),")")</f>
        <v>17 (10 - 26)</v>
      </c>
      <c r="N62" s="74" t="str">
        <f>CONCATENATE(FIXED(AR62, 0), " (", FIXED(AS62, 0), " - ", FIXED(AT62,0),")")</f>
        <v>11 (10 - 13)</v>
      </c>
      <c r="O62" s="74" t="str">
        <f>CONCATENATE(FIXED(AU62, 0), " (", FIXED(AV62, 0), " - ", FIXED(AW62,0),")")</f>
        <v>11 (9 - 12)</v>
      </c>
      <c r="Q62" s="74" t="str">
        <f>CONCATENATE(FIXED(AX62, 0), " (", FIXED(AY62, 0), " - ", FIXED(AZ62,0),")")</f>
        <v>12 (12 - 14)</v>
      </c>
      <c r="R62" s="74" t="str">
        <f>CONCATENATE(FIXED(BA62, 0), " (", FIXED(BB62, 0), " - ", FIXED(BC62,0),")")</f>
        <v>11 (10 - 13)</v>
      </c>
      <c r="S62" s="74" t="str">
        <f>CONCATENATE(FIXED(BD62, 0), " (", FIXED(BE62, 0), " - ", FIXED(BF62,0),")")</f>
        <v>11 (8 - 15)</v>
      </c>
      <c r="U62" s="74" t="str">
        <f>CONCATENATE(FIXED(BG62, 0), " (", FIXED(BH62, 0), " - ", FIXED(BI62,0),")")</f>
        <v>7 (7 - 8)</v>
      </c>
      <c r="W62" s="74" t="str">
        <f>CONCATENATE(FIXED(BJ62, 0), " (", FIXED(BK62, 0), " - ", FIXED(BL62,0),")")</f>
        <v>12 (9 - 15)</v>
      </c>
      <c r="X62" s="74" t="str">
        <f>CONCATENATE(FIXED(BM62, 0), " (", FIXED(BN62, 0), " - ", FIXED(BO62,0),")")</f>
        <v>14 (11 - 18)</v>
      </c>
      <c r="Y62" s="74" t="str">
        <f>CONCATENATE(FIXED(BP62, 0), " (", FIXED(BQ62, 0), " - ", FIXED(BR62,0),")")</f>
        <v>13 (10 - 16)</v>
      </c>
      <c r="AA62" s="74" t="str">
        <f>CONCATENATE(FIXED(BS62, 0), " (", FIXED(BT62, 0), " - ", FIXED(BU62,0),")")</f>
        <v>9 (8 - 10)</v>
      </c>
      <c r="AB62" s="74" t="str">
        <f>CONCATENATE(FIXED(BV62, 0), " (", FIXED(BW62, 0), " - ", FIXED(BX62,0),")")</f>
        <v>9 (7 - 11)</v>
      </c>
      <c r="AC62" s="74" t="str">
        <f>CONCATENATE(FIXED(BY62, 0), " (", FIXED(BZ62, 0), " - ", FIXED(CA62,0),")")</f>
        <v>9 (6 - 12)</v>
      </c>
      <c r="AE62" s="61"/>
      <c r="AF62" s="76">
        <f t="shared" ref="AF62:CA62" si="91">+CF45</f>
        <v>10.193624566</v>
      </c>
      <c r="AG62" s="76">
        <f t="shared" si="91"/>
        <v>9.8701988441000008</v>
      </c>
      <c r="AH62" s="76">
        <f t="shared" si="91"/>
        <v>10.56595402</v>
      </c>
      <c r="AI62" s="76">
        <f t="shared" si="91"/>
        <v>7.6809783423000004</v>
      </c>
      <c r="AJ62" s="76">
        <f t="shared" si="91"/>
        <v>7.0645110383</v>
      </c>
      <c r="AK62" s="76">
        <f t="shared" si="91"/>
        <v>8.3865209453999991</v>
      </c>
      <c r="AL62" s="76">
        <f t="shared" si="91"/>
        <v>8.7940385981000002</v>
      </c>
      <c r="AM62" s="76">
        <f t="shared" si="91"/>
        <v>8.2220128956000007</v>
      </c>
      <c r="AN62" s="76">
        <f t="shared" si="91"/>
        <v>9.4034455701000006</v>
      </c>
      <c r="AO62" s="76">
        <f t="shared" si="91"/>
        <v>16.789971687000001</v>
      </c>
      <c r="AP62" s="76">
        <f t="shared" si="91"/>
        <v>9.9335545700000001</v>
      </c>
      <c r="AQ62" s="76">
        <f t="shared" si="91"/>
        <v>25.525955152000002</v>
      </c>
      <c r="AR62" s="76">
        <f t="shared" si="91"/>
        <v>11.236723111</v>
      </c>
      <c r="AS62" s="76">
        <f t="shared" si="91"/>
        <v>9.6943032434000003</v>
      </c>
      <c r="AT62" s="76">
        <f t="shared" si="91"/>
        <v>12.854263529000001</v>
      </c>
      <c r="AU62" s="76">
        <f t="shared" si="91"/>
        <v>10.738970071000001</v>
      </c>
      <c r="AV62" s="76">
        <f t="shared" si="91"/>
        <v>9.2824202353</v>
      </c>
      <c r="AW62" s="76">
        <f t="shared" si="91"/>
        <v>12.319309433999999</v>
      </c>
      <c r="AX62" s="76">
        <f t="shared" si="91"/>
        <v>12.491433971999999</v>
      </c>
      <c r="AY62" s="76">
        <f t="shared" si="91"/>
        <v>11.595365405000001</v>
      </c>
      <c r="AZ62" s="76">
        <f t="shared" si="91"/>
        <v>13.523796602000001</v>
      </c>
      <c r="BA62" s="76">
        <f t="shared" si="91"/>
        <v>11.139580030999999</v>
      </c>
      <c r="BB62" s="76">
        <f t="shared" si="91"/>
        <v>9.6266237717000003</v>
      </c>
      <c r="BC62" s="76">
        <f t="shared" si="91"/>
        <v>12.736262870999999</v>
      </c>
      <c r="BD62" s="75">
        <f t="shared" si="91"/>
        <v>10.903088758999999</v>
      </c>
      <c r="BE62" s="75">
        <f t="shared" si="91"/>
        <v>7.5710601301000002</v>
      </c>
      <c r="BF62" s="75">
        <f t="shared" si="91"/>
        <v>15.433035848999999</v>
      </c>
      <c r="BG62" s="75">
        <f t="shared" si="91"/>
        <v>7.4235632003000003</v>
      </c>
      <c r="BH62" s="75">
        <f t="shared" si="91"/>
        <v>6.9754418178000002</v>
      </c>
      <c r="BI62" s="75">
        <f t="shared" si="91"/>
        <v>7.8914469489999997</v>
      </c>
      <c r="BJ62" s="75">
        <f t="shared" si="91"/>
        <v>11.977825647</v>
      </c>
      <c r="BK62" s="75">
        <f t="shared" si="91"/>
        <v>9.1536196531999998</v>
      </c>
      <c r="BL62" s="75">
        <f t="shared" si="91"/>
        <v>15.092970593</v>
      </c>
      <c r="BM62" s="75">
        <f t="shared" si="91"/>
        <v>14.307913209000001</v>
      </c>
      <c r="BN62" s="75">
        <f t="shared" si="91"/>
        <v>10.804648847999999</v>
      </c>
      <c r="BO62" s="75">
        <f t="shared" si="91"/>
        <v>17.885406325999998</v>
      </c>
      <c r="BP62" s="75">
        <f t="shared" si="91"/>
        <v>12.901842579</v>
      </c>
      <c r="BQ62" s="75">
        <f t="shared" si="91"/>
        <v>10.096802715999999</v>
      </c>
      <c r="BR62" s="75">
        <f t="shared" si="91"/>
        <v>16.324522697999999</v>
      </c>
      <c r="BS62" s="75">
        <f t="shared" si="91"/>
        <v>9.4148806377999996</v>
      </c>
      <c r="BT62" s="75">
        <f t="shared" si="91"/>
        <v>8.3666051117000002</v>
      </c>
      <c r="BU62" s="75">
        <f t="shared" si="91"/>
        <v>10.443462868999999</v>
      </c>
      <c r="BV62" s="75">
        <f t="shared" si="91"/>
        <v>9.1152727426000002</v>
      </c>
      <c r="BW62" s="75">
        <f t="shared" si="91"/>
        <v>7.4617545738000004</v>
      </c>
      <c r="BX62" s="75">
        <f t="shared" si="91"/>
        <v>10.989777009000001</v>
      </c>
      <c r="BY62" s="75">
        <f t="shared" si="91"/>
        <v>8.5465494368999995</v>
      </c>
      <c r="BZ62" s="75">
        <f t="shared" si="91"/>
        <v>6.1359299458000001</v>
      </c>
      <c r="CA62" s="75">
        <f t="shared" si="91"/>
        <v>11.892031078</v>
      </c>
    </row>
    <row r="63" spans="1:131" s="75" customFormat="1" ht="12.75" customHeight="1" x14ac:dyDescent="0.2">
      <c r="A63" s="80"/>
      <c r="B63" s="73"/>
      <c r="C63" s="73"/>
      <c r="D63" s="73" t="s">
        <v>182</v>
      </c>
      <c r="E63" s="80"/>
      <c r="F63" s="80"/>
      <c r="G63" s="73"/>
      <c r="H63" s="74" t="str">
        <f>CONCATENATE(FIXED(AF63, 0), " (", FIXED(AG63, 0), " - ", FIXED(AH63,0),")")</f>
        <v>7,302 (6,735 - 7,869)</v>
      </c>
      <c r="J63" s="74" t="str">
        <f>CONCATENATE(FIXED(AI63, 0), " (", FIXED(AJ63, 0), " - ", FIXED(AK63,0),")")</f>
        <v>0 (0 - 0)</v>
      </c>
      <c r="K63" s="74" t="str">
        <f>CONCATENATE(FIXED(AL63, 0), " (", FIXED(AM63, 0), " - ", FIXED(AN63,0),")")</f>
        <v>6,735 (6,735 - 6,735)</v>
      </c>
      <c r="L63" s="74" t="str">
        <f>CONCATENATE(FIXED(AO63, 0), " (", FIXED(AP63, 0), " - ", FIXED(AQ63,0),")")</f>
        <v>0 (0 - 0)</v>
      </c>
      <c r="N63" s="74" t="str">
        <f>CONCATENATE(FIXED(AR63, 0), " (", FIXED(AS63, 0), " - ", FIXED(AT63,0),")")</f>
        <v>0 (0 - 0)</v>
      </c>
      <c r="O63" s="74" t="str">
        <f>CONCATENATE(FIXED(AU63, 0), " (", FIXED(AV63, 0), " - ", FIXED(AW63,0),")")</f>
        <v>0 (0 - 0)</v>
      </c>
      <c r="Q63" s="74" t="str">
        <f>CONCATENATE(FIXED(AX63, 0), " (", FIXED(AY63, 0), " - ", FIXED(AZ63,0),")")</f>
        <v>0 (0 - 0)</v>
      </c>
      <c r="R63" s="74" t="str">
        <f>CONCATENATE(FIXED(BA63, 0), " (", FIXED(BB63, 0), " - ", FIXED(BC63,0),")")</f>
        <v>7,869 (7,869 - 7,869)</v>
      </c>
      <c r="S63" s="74" t="str">
        <f>CONCATENATE(FIXED(BD63, 0), " (", FIXED(BE63, 0), " - ", FIXED(BF63,0),")")</f>
        <v>0 (0 - 0)</v>
      </c>
      <c r="U63" s="74" t="str">
        <f>CONCATENATE(FIXED(BG63, 0), " (", FIXED(BH63, 0), " - ", FIXED(BI63,0),")")</f>
        <v>0 (0 - 0)</v>
      </c>
      <c r="W63" s="74" t="str">
        <f>CONCATENATE(FIXED(BJ63, 0), " (", FIXED(BK63, 0), " - ", FIXED(BL63,0),")")</f>
        <v>0 (0 - 0)</v>
      </c>
      <c r="X63" s="74" t="str">
        <f>CONCATENATE(FIXED(BM63, 0), " (", FIXED(BN63, 0), " - ", FIXED(BO63,0),")")</f>
        <v>0 (0 - 0)</v>
      </c>
      <c r="Y63" s="74" t="str">
        <f>CONCATENATE(FIXED(BP63, 0), " (", FIXED(BQ63, 0), " - ", FIXED(BR63,0),")")</f>
        <v>0 (0 - 0)</v>
      </c>
      <c r="AA63" s="74" t="str">
        <f>CONCATENATE(FIXED(BS63, 0), " (", FIXED(BT63, 0), " - ", FIXED(BU63,0),")")</f>
        <v>0 (0 - 0)</v>
      </c>
      <c r="AB63" s="74" t="str">
        <f>CONCATENATE(FIXED(BV63, 0), " (", FIXED(BW63, 0), " - ", FIXED(BX63,0),")")</f>
        <v>0 (0 - 0)</v>
      </c>
      <c r="AC63" s="74" t="str">
        <f>CONCATENATE(FIXED(BY63, 0), " (", FIXED(BZ63, 0), " - ", FIXED(CA63,0),")")</f>
        <v>0 (0 - 0)</v>
      </c>
      <c r="AE63" s="61"/>
      <c r="AF63" s="76">
        <f>+CF46</f>
        <v>7302.1345811000001</v>
      </c>
      <c r="AG63" s="76">
        <f>+CG46</f>
        <v>6734.9885175999998</v>
      </c>
      <c r="AH63" s="76">
        <f>+CH46</f>
        <v>7869.2806444999997</v>
      </c>
      <c r="AI63" s="76">
        <f t="shared" ref="AI63:AZ63" si="92">+CI46</f>
        <v>0</v>
      </c>
      <c r="AJ63" s="76">
        <f t="shared" si="92"/>
        <v>0</v>
      </c>
      <c r="AK63" s="76">
        <f t="shared" si="92"/>
        <v>0</v>
      </c>
      <c r="AL63" s="76">
        <f t="shared" si="92"/>
        <v>6734.9885175999998</v>
      </c>
      <c r="AM63" s="76">
        <f t="shared" si="92"/>
        <v>6734.9885175999998</v>
      </c>
      <c r="AN63" s="76">
        <f t="shared" si="92"/>
        <v>6734.9885175999998</v>
      </c>
      <c r="AO63" s="76">
        <f t="shared" si="92"/>
        <v>0</v>
      </c>
      <c r="AP63" s="76">
        <f t="shared" si="92"/>
        <v>0</v>
      </c>
      <c r="AQ63" s="76">
        <f t="shared" si="92"/>
        <v>0</v>
      </c>
      <c r="AR63" s="76">
        <f t="shared" si="92"/>
        <v>0</v>
      </c>
      <c r="AS63" s="76">
        <f t="shared" si="92"/>
        <v>0</v>
      </c>
      <c r="AT63" s="76">
        <f t="shared" si="92"/>
        <v>0</v>
      </c>
      <c r="AU63" s="76">
        <f t="shared" si="92"/>
        <v>0</v>
      </c>
      <c r="AV63" s="76">
        <f t="shared" si="92"/>
        <v>0</v>
      </c>
      <c r="AW63" s="76">
        <f t="shared" si="92"/>
        <v>0</v>
      </c>
      <c r="AX63" s="76">
        <f t="shared" si="92"/>
        <v>0</v>
      </c>
      <c r="AY63" s="76">
        <f t="shared" si="92"/>
        <v>0</v>
      </c>
      <c r="AZ63" s="76">
        <f t="shared" si="92"/>
        <v>0</v>
      </c>
      <c r="BA63" s="76">
        <f t="shared" ref="BA63:CA63" si="93">+DA46</f>
        <v>7869.2806444999997</v>
      </c>
      <c r="BB63" s="76">
        <f t="shared" si="93"/>
        <v>7869.2806444999997</v>
      </c>
      <c r="BC63" s="76">
        <f t="shared" si="93"/>
        <v>7869.2806444999997</v>
      </c>
      <c r="BD63" s="75">
        <f t="shared" si="93"/>
        <v>0</v>
      </c>
      <c r="BE63" s="75">
        <f t="shared" si="93"/>
        <v>0</v>
      </c>
      <c r="BF63" s="75">
        <f t="shared" si="93"/>
        <v>0</v>
      </c>
      <c r="BG63" s="75">
        <f t="shared" si="93"/>
        <v>0</v>
      </c>
      <c r="BH63" s="75">
        <f t="shared" si="93"/>
        <v>0</v>
      </c>
      <c r="BI63" s="75">
        <f t="shared" si="93"/>
        <v>0</v>
      </c>
      <c r="BJ63" s="75">
        <f t="shared" si="93"/>
        <v>0</v>
      </c>
      <c r="BK63" s="75">
        <f t="shared" si="93"/>
        <v>0</v>
      </c>
      <c r="BL63" s="75">
        <f t="shared" si="93"/>
        <v>0</v>
      </c>
      <c r="BM63" s="75">
        <f t="shared" si="93"/>
        <v>0</v>
      </c>
      <c r="BN63" s="75">
        <f t="shared" si="93"/>
        <v>0</v>
      </c>
      <c r="BO63" s="75">
        <f t="shared" si="93"/>
        <v>0</v>
      </c>
      <c r="BP63" s="75">
        <f t="shared" si="93"/>
        <v>0</v>
      </c>
      <c r="BQ63" s="75">
        <f t="shared" si="93"/>
        <v>0</v>
      </c>
      <c r="BR63" s="75">
        <f t="shared" si="93"/>
        <v>0</v>
      </c>
      <c r="BS63" s="75">
        <f t="shared" si="93"/>
        <v>0</v>
      </c>
      <c r="BT63" s="75">
        <f t="shared" si="93"/>
        <v>0</v>
      </c>
      <c r="BU63" s="75">
        <f t="shared" si="93"/>
        <v>0</v>
      </c>
      <c r="BV63" s="75">
        <f t="shared" si="93"/>
        <v>0</v>
      </c>
      <c r="BW63" s="75">
        <f t="shared" si="93"/>
        <v>0</v>
      </c>
      <c r="BX63" s="75">
        <f t="shared" si="93"/>
        <v>0</v>
      </c>
      <c r="BY63" s="75">
        <f t="shared" si="93"/>
        <v>0</v>
      </c>
      <c r="BZ63" s="75">
        <f t="shared" si="93"/>
        <v>0</v>
      </c>
      <c r="CA63" s="75">
        <f t="shared" si="93"/>
        <v>0</v>
      </c>
    </row>
    <row r="64" spans="1:131" s="75" customFormat="1" ht="12.75" customHeight="1" x14ac:dyDescent="0.2">
      <c r="A64" s="80"/>
      <c r="B64" s="73"/>
      <c r="C64" s="73"/>
      <c r="D64" s="73" t="s">
        <v>183</v>
      </c>
      <c r="E64" s="80"/>
      <c r="F64" s="80"/>
      <c r="G64" s="73"/>
      <c r="H64" s="74"/>
      <c r="J64" s="74"/>
      <c r="K64" s="74"/>
      <c r="L64" s="74"/>
      <c r="N64" s="74"/>
      <c r="O64" s="74"/>
      <c r="Q64" s="74"/>
      <c r="R64" s="74"/>
      <c r="S64" s="74"/>
      <c r="U64" s="74"/>
      <c r="W64" s="74"/>
      <c r="X64" s="74"/>
      <c r="Y64" s="74"/>
      <c r="AA64" s="74"/>
      <c r="AB64" s="74"/>
      <c r="AC64" s="74"/>
      <c r="AE64" s="61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</row>
    <row r="65" spans="1:79" s="75" customFormat="1" ht="12.75" customHeight="1" x14ac:dyDescent="0.2">
      <c r="A65" s="80"/>
      <c r="B65" s="73"/>
      <c r="C65" s="73"/>
      <c r="D65" s="73"/>
      <c r="E65" s="73" t="s">
        <v>184</v>
      </c>
      <c r="F65" s="80"/>
      <c r="G65" s="73"/>
      <c r="H65" s="74" t="str">
        <f>CONCATENATE(FIXED(AF65, 0), " (", FIXED(AG65, 0), " - ", FIXED(AH65,0),")")</f>
        <v>5,640 (5,038 - 6,242)</v>
      </c>
      <c r="J65" s="74" t="str">
        <f>CONCATENATE(FIXED(AI65, 0), " (", FIXED(AJ65, 0), " - ", FIXED(AK65,0),")")</f>
        <v>0 (0 - 0)</v>
      </c>
      <c r="K65" s="74" t="str">
        <f>CONCATENATE(FIXED(AL65, 0), " (", FIXED(AM65, 0), " - ", FIXED(AN65,0),")")</f>
        <v>0 (0 - 0)</v>
      </c>
      <c r="L65" s="74" t="str">
        <f>CONCATENATE(FIXED(AO65, 0), " (", FIXED(AP65, 0), " - ", FIXED(AQ65,0),")")</f>
        <v>0 (0 - 0)</v>
      </c>
      <c r="N65" s="74" t="str">
        <f>CONCATENATE(FIXED(AR65, 0), " (", FIXED(AS65, 0), " - ", FIXED(AT65,0),")")</f>
        <v>5,640 (5,038 - 6,242)</v>
      </c>
      <c r="O65" s="74" t="str">
        <f>CONCATENATE(FIXED(AU65, 0), " (", FIXED(AV65, 0), " - ", FIXED(AW65,0),")")</f>
        <v>6,242 (6,242 - 6,242)</v>
      </c>
      <c r="Q65" s="74" t="str">
        <f>CONCATENATE(FIXED(AX65, 0), " (", FIXED(AY65, 0), " - ", FIXED(AZ65,0),")")</f>
        <v>0 (0 - 0)</v>
      </c>
      <c r="R65" s="74" t="str">
        <f>CONCATENATE(FIXED(BA65, 0), " (", FIXED(BB65, 0), " - ", FIXED(BC65,0),")")</f>
        <v>0 (0 - 0)</v>
      </c>
      <c r="S65" s="74" t="str">
        <f>CONCATENATE(FIXED(BD65, 0), " (", FIXED(BE65, 0), " - ", FIXED(BF65,0),")")</f>
        <v>0 (0 - 0)</v>
      </c>
      <c r="U65" s="74" t="str">
        <f>CONCATENATE(FIXED(BG65, 0), " (", FIXED(BH65, 0), " - ", FIXED(BI65,0),")")</f>
        <v>0 (0 - 0)</v>
      </c>
      <c r="W65" s="74" t="str">
        <f>CONCATENATE(FIXED(BJ65, 0), " (", FIXED(BK65, 0), " - ", FIXED(BL65,0),")")</f>
        <v>0 (0 - 0)</v>
      </c>
      <c r="X65" s="74" t="str">
        <f>CONCATENATE(FIXED(BM65, 0), " (", FIXED(BN65, 0), " - ", FIXED(BO65,0),")")</f>
        <v>0 (0 - 0)</v>
      </c>
      <c r="Y65" s="74" t="str">
        <f>CONCATENATE(FIXED(BP65, 0), " (", FIXED(BQ65, 0), " - ", FIXED(BR65,0),")")</f>
        <v>0 (0 - 0)</v>
      </c>
      <c r="AA65" s="74" t="str">
        <f>CONCATENATE(FIXED(BS65, 0), " (", FIXED(BT65, 0), " - ", FIXED(BU65,0),")")</f>
        <v>0 (0 - 0)</v>
      </c>
      <c r="AB65" s="74" t="str">
        <f>CONCATENATE(FIXED(BV65, 0), " (", FIXED(BW65, 0), " - ", FIXED(BX65,0),")")</f>
        <v>0 (0 - 0)</v>
      </c>
      <c r="AC65" s="74" t="str">
        <f>CONCATENATE(FIXED(BY65, 0), " (", FIXED(BZ65, 0), " - ", FIXED(CA65,0),")")</f>
        <v>0 (0 - 0)</v>
      </c>
      <c r="AE65" s="61"/>
      <c r="AF65" s="76">
        <f t="shared" ref="AF65:AH68" si="94">+CF47</f>
        <v>5639.9328249999999</v>
      </c>
      <c r="AG65" s="76">
        <f t="shared" si="94"/>
        <v>5037.8677500000003</v>
      </c>
      <c r="AH65" s="76">
        <f t="shared" si="94"/>
        <v>6241.9979000000003</v>
      </c>
      <c r="AI65" s="76">
        <f t="shared" ref="AI65:AZ65" si="95">+CI47</f>
        <v>0</v>
      </c>
      <c r="AJ65" s="76">
        <f t="shared" si="95"/>
        <v>0</v>
      </c>
      <c r="AK65" s="76">
        <f t="shared" si="95"/>
        <v>0</v>
      </c>
      <c r="AL65" s="76">
        <f t="shared" si="95"/>
        <v>0</v>
      </c>
      <c r="AM65" s="76">
        <f t="shared" si="95"/>
        <v>0</v>
      </c>
      <c r="AN65" s="76">
        <f t="shared" si="95"/>
        <v>0</v>
      </c>
      <c r="AO65" s="76">
        <f t="shared" si="95"/>
        <v>0</v>
      </c>
      <c r="AP65" s="76">
        <f t="shared" si="95"/>
        <v>0</v>
      </c>
      <c r="AQ65" s="76">
        <f t="shared" si="95"/>
        <v>0</v>
      </c>
      <c r="AR65" s="76">
        <f t="shared" si="95"/>
        <v>5639.9328249999999</v>
      </c>
      <c r="AS65" s="76">
        <f t="shared" si="95"/>
        <v>5037.8677500000003</v>
      </c>
      <c r="AT65" s="76">
        <f t="shared" si="95"/>
        <v>6241.9979000000003</v>
      </c>
      <c r="AU65" s="76">
        <f t="shared" si="95"/>
        <v>6241.9979000000003</v>
      </c>
      <c r="AV65" s="76">
        <f t="shared" si="95"/>
        <v>6241.9979000000003</v>
      </c>
      <c r="AW65" s="76">
        <f t="shared" si="95"/>
        <v>6241.9979000000003</v>
      </c>
      <c r="AX65" s="76">
        <f t="shared" si="95"/>
        <v>0</v>
      </c>
      <c r="AY65" s="76">
        <f t="shared" si="95"/>
        <v>0</v>
      </c>
      <c r="AZ65" s="76">
        <f t="shared" si="95"/>
        <v>0</v>
      </c>
      <c r="BA65" s="76">
        <f t="shared" ref="BA65:BJ68" si="96">+DA47</f>
        <v>0</v>
      </c>
      <c r="BB65" s="76">
        <f t="shared" si="96"/>
        <v>0</v>
      </c>
      <c r="BC65" s="76">
        <f t="shared" si="96"/>
        <v>0</v>
      </c>
      <c r="BD65" s="75">
        <f t="shared" si="96"/>
        <v>0</v>
      </c>
      <c r="BE65" s="75">
        <f t="shared" si="96"/>
        <v>0</v>
      </c>
      <c r="BF65" s="75">
        <f t="shared" si="96"/>
        <v>0</v>
      </c>
      <c r="BG65" s="75">
        <f t="shared" si="96"/>
        <v>0</v>
      </c>
      <c r="BH65" s="75">
        <f t="shared" si="96"/>
        <v>0</v>
      </c>
      <c r="BI65" s="75">
        <f t="shared" si="96"/>
        <v>0</v>
      </c>
      <c r="BJ65" s="75">
        <f t="shared" si="96"/>
        <v>0</v>
      </c>
      <c r="BK65" s="75">
        <f t="shared" ref="BK65:BT68" si="97">+DK47</f>
        <v>0</v>
      </c>
      <c r="BL65" s="75">
        <f t="shared" si="97"/>
        <v>0</v>
      </c>
      <c r="BM65" s="75">
        <f t="shared" si="97"/>
        <v>0</v>
      </c>
      <c r="BN65" s="75">
        <f t="shared" si="97"/>
        <v>0</v>
      </c>
      <c r="BO65" s="75">
        <f t="shared" si="97"/>
        <v>0</v>
      </c>
      <c r="BP65" s="75">
        <f t="shared" si="97"/>
        <v>0</v>
      </c>
      <c r="BQ65" s="75">
        <f t="shared" si="97"/>
        <v>0</v>
      </c>
      <c r="BR65" s="75">
        <f t="shared" si="97"/>
        <v>0</v>
      </c>
      <c r="BS65" s="75">
        <f t="shared" si="97"/>
        <v>0</v>
      </c>
      <c r="BT65" s="75">
        <f t="shared" si="97"/>
        <v>0</v>
      </c>
      <c r="BU65" s="75">
        <f t="shared" ref="BU65:CA68" si="98">+DU47</f>
        <v>0</v>
      </c>
      <c r="BV65" s="75">
        <f t="shared" si="98"/>
        <v>0</v>
      </c>
      <c r="BW65" s="75">
        <f t="shared" si="98"/>
        <v>0</v>
      </c>
      <c r="BX65" s="75">
        <f t="shared" si="98"/>
        <v>0</v>
      </c>
      <c r="BY65" s="75">
        <f t="shared" si="98"/>
        <v>0</v>
      </c>
      <c r="BZ65" s="75">
        <f t="shared" si="98"/>
        <v>0</v>
      </c>
      <c r="CA65" s="75">
        <f t="shared" si="98"/>
        <v>0</v>
      </c>
    </row>
    <row r="66" spans="1:79" s="75" customFormat="1" ht="12.75" customHeight="1" x14ac:dyDescent="0.2">
      <c r="A66" s="80"/>
      <c r="B66" s="73"/>
      <c r="C66" s="73"/>
      <c r="D66" s="73"/>
      <c r="E66" s="80" t="s">
        <v>185</v>
      </c>
      <c r="F66" s="80"/>
      <c r="G66" s="73"/>
      <c r="H66" s="79" t="s">
        <v>582</v>
      </c>
      <c r="J66" s="79" t="s">
        <v>582</v>
      </c>
      <c r="K66" s="79" t="s">
        <v>582</v>
      </c>
      <c r="L66" s="79" t="s">
        <v>582</v>
      </c>
      <c r="N66" s="79" t="s">
        <v>582</v>
      </c>
      <c r="O66" s="79" t="s">
        <v>582</v>
      </c>
      <c r="Q66" s="79" t="s">
        <v>582</v>
      </c>
      <c r="R66" s="79" t="s">
        <v>582</v>
      </c>
      <c r="S66" s="79" t="s">
        <v>582</v>
      </c>
      <c r="U66" s="79" t="s">
        <v>582</v>
      </c>
      <c r="W66" s="79" t="s">
        <v>582</v>
      </c>
      <c r="X66" s="79" t="s">
        <v>582</v>
      </c>
      <c r="Y66" s="79" t="s">
        <v>582</v>
      </c>
      <c r="AA66" s="79" t="s">
        <v>582</v>
      </c>
      <c r="AB66" s="79" t="s">
        <v>582</v>
      </c>
      <c r="AC66" s="79" t="s">
        <v>582</v>
      </c>
      <c r="AE66" s="61"/>
      <c r="AF66" s="76">
        <f t="shared" si="94"/>
        <v>0</v>
      </c>
      <c r="AG66" s="76">
        <f t="shared" si="94"/>
        <v>0</v>
      </c>
      <c r="AH66" s="76">
        <f t="shared" si="94"/>
        <v>0</v>
      </c>
      <c r="AI66" s="76">
        <f t="shared" ref="AI66:AZ66" si="99">+CI48</f>
        <v>0</v>
      </c>
      <c r="AJ66" s="76">
        <f t="shared" si="99"/>
        <v>0</v>
      </c>
      <c r="AK66" s="76">
        <f t="shared" si="99"/>
        <v>0</v>
      </c>
      <c r="AL66" s="76">
        <f t="shared" si="99"/>
        <v>0</v>
      </c>
      <c r="AM66" s="76">
        <f t="shared" si="99"/>
        <v>0</v>
      </c>
      <c r="AN66" s="76">
        <f t="shared" si="99"/>
        <v>0</v>
      </c>
      <c r="AO66" s="76">
        <f t="shared" si="99"/>
        <v>0</v>
      </c>
      <c r="AP66" s="76">
        <f t="shared" si="99"/>
        <v>0</v>
      </c>
      <c r="AQ66" s="76">
        <f t="shared" si="99"/>
        <v>0</v>
      </c>
      <c r="AR66" s="76">
        <f t="shared" si="99"/>
        <v>0</v>
      </c>
      <c r="AS66" s="76">
        <f t="shared" si="99"/>
        <v>0</v>
      </c>
      <c r="AT66" s="76">
        <f t="shared" si="99"/>
        <v>0</v>
      </c>
      <c r="AU66" s="76">
        <f t="shared" si="99"/>
        <v>0</v>
      </c>
      <c r="AV66" s="76">
        <f t="shared" si="99"/>
        <v>0</v>
      </c>
      <c r="AW66" s="76">
        <f t="shared" si="99"/>
        <v>0</v>
      </c>
      <c r="AX66" s="76">
        <f t="shared" si="99"/>
        <v>0</v>
      </c>
      <c r="AY66" s="76">
        <f t="shared" si="99"/>
        <v>0</v>
      </c>
      <c r="AZ66" s="76">
        <f t="shared" si="99"/>
        <v>0</v>
      </c>
      <c r="BA66" s="76">
        <f t="shared" si="96"/>
        <v>0</v>
      </c>
      <c r="BB66" s="76">
        <f t="shared" si="96"/>
        <v>0</v>
      </c>
      <c r="BC66" s="76">
        <f t="shared" si="96"/>
        <v>0</v>
      </c>
      <c r="BD66" s="75">
        <f t="shared" si="96"/>
        <v>0</v>
      </c>
      <c r="BE66" s="75">
        <f t="shared" si="96"/>
        <v>0</v>
      </c>
      <c r="BF66" s="75">
        <f t="shared" si="96"/>
        <v>0</v>
      </c>
      <c r="BG66" s="75">
        <f t="shared" si="96"/>
        <v>0</v>
      </c>
      <c r="BH66" s="75">
        <f t="shared" si="96"/>
        <v>0</v>
      </c>
      <c r="BI66" s="75">
        <f t="shared" si="96"/>
        <v>0</v>
      </c>
      <c r="BJ66" s="75">
        <f t="shared" si="96"/>
        <v>0</v>
      </c>
      <c r="BK66" s="75">
        <f t="shared" si="97"/>
        <v>0</v>
      </c>
      <c r="BL66" s="75">
        <f t="shared" si="97"/>
        <v>0</v>
      </c>
      <c r="BM66" s="75">
        <f t="shared" si="97"/>
        <v>0</v>
      </c>
      <c r="BN66" s="75">
        <f t="shared" si="97"/>
        <v>0</v>
      </c>
      <c r="BO66" s="75">
        <f t="shared" si="97"/>
        <v>0</v>
      </c>
      <c r="BP66" s="75">
        <f t="shared" si="97"/>
        <v>0</v>
      </c>
      <c r="BQ66" s="75">
        <f t="shared" si="97"/>
        <v>0</v>
      </c>
      <c r="BR66" s="75">
        <f t="shared" si="97"/>
        <v>0</v>
      </c>
      <c r="BS66" s="75">
        <f t="shared" si="97"/>
        <v>0</v>
      </c>
      <c r="BT66" s="75">
        <f t="shared" si="97"/>
        <v>0</v>
      </c>
      <c r="BU66" s="75">
        <f t="shared" si="98"/>
        <v>0</v>
      </c>
      <c r="BV66" s="75">
        <f t="shared" si="98"/>
        <v>0</v>
      </c>
      <c r="BW66" s="75">
        <f t="shared" si="98"/>
        <v>0</v>
      </c>
      <c r="BX66" s="75">
        <f t="shared" si="98"/>
        <v>0</v>
      </c>
      <c r="BY66" s="75">
        <f t="shared" si="98"/>
        <v>0</v>
      </c>
      <c r="BZ66" s="75">
        <f t="shared" si="98"/>
        <v>0</v>
      </c>
      <c r="CA66" s="75">
        <f t="shared" si="98"/>
        <v>0</v>
      </c>
    </row>
    <row r="67" spans="1:79" s="75" customFormat="1" ht="12.75" customHeight="1" x14ac:dyDescent="0.2">
      <c r="A67" s="77"/>
      <c r="B67" s="77" t="s">
        <v>194</v>
      </c>
      <c r="C67" s="77"/>
      <c r="D67" s="77"/>
      <c r="E67" s="77"/>
      <c r="F67" s="77"/>
      <c r="G67" s="77"/>
      <c r="H67" s="78" t="str">
        <f>CONCATENATE(FIXED(AF67, 0), " (", FIXED(AG67, 0), " - ", FIXED(AH67,0),")")</f>
        <v>3 (2 - 4)</v>
      </c>
      <c r="I67" s="97"/>
      <c r="J67" s="78" t="str">
        <f>CONCATENATE(FIXED(AI67, 0), " (", FIXED(AJ67, 0), " - ", FIXED(AK67,0),")")</f>
        <v>2 (1 - 2)</v>
      </c>
      <c r="K67" s="78" t="str">
        <f>CONCATENATE(FIXED(AL67, 0), " (", FIXED(AM67, 0), " - ", FIXED(AN67,0),")")</f>
        <v>3 (1 - 6)</v>
      </c>
      <c r="L67" s="78" t="str">
        <f>CONCATENATE(FIXED(AO67, 0), " (", FIXED(AP67, 0), " - ", FIXED(AQ67,0),")")</f>
        <v>2 (1 - 4)</v>
      </c>
      <c r="M67" s="97"/>
      <c r="N67" s="78" t="str">
        <f>CONCATENATE(FIXED(AR67, 0), " (", FIXED(AS67, 0), " - ", FIXED(AT67,0),")")</f>
        <v>3 (0 - 6)</v>
      </c>
      <c r="O67" s="78" t="str">
        <f>CONCATENATE(FIXED(AU67, 0), " (", FIXED(AV67, 0), " - ", FIXED(AW67,0),")")</f>
        <v>2 (0 - 4)</v>
      </c>
      <c r="P67" s="97"/>
      <c r="Q67" s="78" t="str">
        <f>CONCATENATE(FIXED(AX67, 0), " (", FIXED(AY67, 0), " - ", FIXED(AZ67,0),")")</f>
        <v>3 (2 - 3)</v>
      </c>
      <c r="R67" s="78" t="str">
        <f>CONCATENATE(FIXED(BA67, 0), " (", FIXED(BB67, 0), " - ", FIXED(BC67,0),")")</f>
        <v>10 (2 - 25)</v>
      </c>
      <c r="S67" s="78" t="str">
        <f>CONCATENATE(FIXED(BD67, 0), " (", FIXED(BE67, 0), " - ", FIXED(BF67,0),")")</f>
        <v>3 (2 - 4)</v>
      </c>
      <c r="T67" s="97"/>
      <c r="U67" s="78" t="str">
        <f>CONCATENATE(FIXED(BG67, 0), " (", FIXED(BH67, 0), " - ", FIXED(BI67,0),")")</f>
        <v>3 (3 - 4)</v>
      </c>
      <c r="V67" s="97"/>
      <c r="W67" s="78" t="str">
        <f>CONCATENATE(FIXED(BJ67, 0), " (", FIXED(BK67, 0), " - ", FIXED(BL67,0),")")</f>
        <v>1 (1 - 2)</v>
      </c>
      <c r="X67" s="78" t="str">
        <f>CONCATENATE(FIXED(BM67, 0), " (", FIXED(BN67, 0), " - ", FIXED(BO67,0),")")</f>
        <v>1 (1 - 1)</v>
      </c>
      <c r="Y67" s="78" t="str">
        <f>CONCATENATE(FIXED(BP67, 0), " (", FIXED(BQ67, 0), " - ", FIXED(BR67,0),")")</f>
        <v>1 (1 - 2)</v>
      </c>
      <c r="Z67" s="97"/>
      <c r="AA67" s="78" t="str">
        <f>CONCATENATE(FIXED(BS67, 0), " (", FIXED(BT67, 0), " - ", FIXED(BU67,0),")")</f>
        <v>1 (1 - 1)</v>
      </c>
      <c r="AB67" s="78" t="str">
        <f>CONCATENATE(FIXED(BV67, 0), " (", FIXED(BW67, 0), " - ", FIXED(BX67,0),")")</f>
        <v>1 (1 - 2)</v>
      </c>
      <c r="AC67" s="78" t="str">
        <f>CONCATENATE(FIXED(BY67, 0), " (", FIXED(BZ67, 0), " - ", FIXED(CA67,0),")")</f>
        <v>1 (1 - 1)</v>
      </c>
      <c r="AE67" s="61"/>
      <c r="AF67" s="76">
        <f t="shared" si="94"/>
        <v>2.5571698222000001</v>
      </c>
      <c r="AG67" s="76">
        <f t="shared" si="94"/>
        <v>1.8035789226000001</v>
      </c>
      <c r="AH67" s="76">
        <f t="shared" si="94"/>
        <v>3.5066510970999998</v>
      </c>
      <c r="AI67" s="76">
        <f t="shared" ref="AI67:AZ67" si="100">+CI49</f>
        <v>1.5568815066999999</v>
      </c>
      <c r="AJ67" s="76">
        <f t="shared" si="100"/>
        <v>1.3885147723</v>
      </c>
      <c r="AK67" s="76">
        <f t="shared" si="100"/>
        <v>1.7299332080000001</v>
      </c>
      <c r="AL67" s="76">
        <f t="shared" si="100"/>
        <v>2.9186318285000001</v>
      </c>
      <c r="AM67" s="76">
        <f t="shared" si="100"/>
        <v>1.3905240769</v>
      </c>
      <c r="AN67" s="76">
        <f t="shared" si="100"/>
        <v>5.9069096913000001</v>
      </c>
      <c r="AO67" s="76">
        <f t="shared" si="100"/>
        <v>2.3985673838000001</v>
      </c>
      <c r="AP67" s="76">
        <f t="shared" si="100"/>
        <v>1.0367157078</v>
      </c>
      <c r="AQ67" s="76">
        <f t="shared" si="100"/>
        <v>4.1141866608999997</v>
      </c>
      <c r="AR67" s="76">
        <f t="shared" si="100"/>
        <v>2.5816112596999998</v>
      </c>
      <c r="AS67" s="76">
        <f t="shared" si="100"/>
        <v>0.42947666769999998</v>
      </c>
      <c r="AT67" s="76">
        <f t="shared" si="100"/>
        <v>6.1182667840000002</v>
      </c>
      <c r="AU67" s="76">
        <f t="shared" si="100"/>
        <v>1.7060595159</v>
      </c>
      <c r="AV67" s="76">
        <f t="shared" si="100"/>
        <v>0.383980865</v>
      </c>
      <c r="AW67" s="76">
        <f t="shared" si="100"/>
        <v>4.2400192142000002</v>
      </c>
      <c r="AX67" s="76">
        <f t="shared" si="100"/>
        <v>2.5997690054999998</v>
      </c>
      <c r="AY67" s="76">
        <f t="shared" si="100"/>
        <v>2.3447227440999998</v>
      </c>
      <c r="AZ67" s="76">
        <f t="shared" si="100"/>
        <v>2.8436189389000002</v>
      </c>
      <c r="BA67" s="76">
        <f t="shared" si="96"/>
        <v>9.8121250828999997</v>
      </c>
      <c r="BB67" s="76">
        <f t="shared" si="96"/>
        <v>1.8928342751</v>
      </c>
      <c r="BC67" s="76">
        <f t="shared" si="96"/>
        <v>25.1847171</v>
      </c>
      <c r="BD67" s="75">
        <f t="shared" si="96"/>
        <v>2.6884328445999999</v>
      </c>
      <c r="BE67" s="75">
        <f t="shared" si="96"/>
        <v>1.5864838576</v>
      </c>
      <c r="BF67" s="75">
        <f t="shared" si="96"/>
        <v>4.1179142296000002</v>
      </c>
      <c r="BG67" s="75">
        <f t="shared" si="96"/>
        <v>3.3458313016000001</v>
      </c>
      <c r="BH67" s="75">
        <f t="shared" si="96"/>
        <v>3.0813706981000002</v>
      </c>
      <c r="BI67" s="75">
        <f t="shared" si="96"/>
        <v>3.6098276987000002</v>
      </c>
      <c r="BJ67" s="75">
        <f t="shared" si="96"/>
        <v>1.2589306235</v>
      </c>
      <c r="BK67" s="75">
        <f t="shared" si="97"/>
        <v>0.89771450750000004</v>
      </c>
      <c r="BL67" s="75">
        <f t="shared" si="97"/>
        <v>1.7010273401</v>
      </c>
      <c r="BM67" s="75">
        <f t="shared" si="97"/>
        <v>1.0057716769</v>
      </c>
      <c r="BN67" s="75">
        <f t="shared" si="97"/>
        <v>0.57695095689999998</v>
      </c>
      <c r="BO67" s="75">
        <f t="shared" si="97"/>
        <v>1.4525707325999999</v>
      </c>
      <c r="BP67" s="75">
        <f t="shared" si="97"/>
        <v>1.2854812776</v>
      </c>
      <c r="BQ67" s="75">
        <f t="shared" si="97"/>
        <v>0.88505384899999995</v>
      </c>
      <c r="BR67" s="75">
        <f t="shared" si="97"/>
        <v>1.6866368657999999</v>
      </c>
      <c r="BS67" s="75">
        <f t="shared" si="97"/>
        <v>1.134098971</v>
      </c>
      <c r="BT67" s="75">
        <f t="shared" si="97"/>
        <v>0.96053787270000002</v>
      </c>
      <c r="BU67" s="75">
        <f t="shared" si="98"/>
        <v>1.3074431885</v>
      </c>
      <c r="BV67" s="75">
        <f t="shared" si="98"/>
        <v>1.2097429874000001</v>
      </c>
      <c r="BW67" s="75">
        <f t="shared" si="98"/>
        <v>0.87185548199999996</v>
      </c>
      <c r="BX67" s="75">
        <f t="shared" si="98"/>
        <v>1.5820024347999999</v>
      </c>
      <c r="BY67" s="75">
        <f t="shared" si="98"/>
        <v>0.94961660410000004</v>
      </c>
      <c r="BZ67" s="75">
        <f t="shared" si="98"/>
        <v>0.57471866810000005</v>
      </c>
      <c r="CA67" s="75">
        <f t="shared" si="98"/>
        <v>1.4165833963000001</v>
      </c>
    </row>
    <row r="68" spans="1:79" s="75" customFormat="1" ht="12.75" customHeight="1" x14ac:dyDescent="0.2">
      <c r="A68" s="81" t="s">
        <v>195</v>
      </c>
      <c r="B68" s="81"/>
      <c r="C68" s="81"/>
      <c r="D68" s="81"/>
      <c r="E68" s="81"/>
      <c r="F68" s="81"/>
      <c r="G68" s="81"/>
      <c r="H68" s="82" t="str">
        <f>CONCATENATE(FIXED(AF68, 0), " (", FIXED(AG68, 0), " - ", FIXED(AH68,0),")")</f>
        <v>2,179 (2,029 - 2,329)</v>
      </c>
      <c r="I68" s="97"/>
      <c r="J68" s="82" t="str">
        <f>CONCATENATE(FIXED(AI68, 0), " (", FIXED(AJ68, 0), " - ", FIXED(AK68,0),")")</f>
        <v>1,675 (1,470 - 1,943)</v>
      </c>
      <c r="K68" s="82" t="str">
        <f>CONCATENATE(FIXED(AL68, 0), " (", FIXED(AM68, 0), " - ", FIXED(AN68,0),")")</f>
        <v>1,283 (1,140 - 1,449)</v>
      </c>
      <c r="L68" s="82" t="str">
        <f>CONCATENATE(FIXED(AO68, 0), " (", FIXED(AP68, 0), " - ", FIXED(AQ68,0),")")</f>
        <v>3,528 (1,653 - 6,120)</v>
      </c>
      <c r="M68" s="97"/>
      <c r="N68" s="82" t="str">
        <f>CONCATENATE(FIXED(AR68, 0), " (", FIXED(AS68, 0), " - ", FIXED(AT68,0),")")</f>
        <v>1,655 (1,364 - 2,090)</v>
      </c>
      <c r="O68" s="82" t="str">
        <f>CONCATENATE(FIXED(AU68, 0), " (", FIXED(AV68, 0), " - ", FIXED(AW68,0),")")</f>
        <v>1,423 (1,178 - 1,771)</v>
      </c>
      <c r="P68" s="97"/>
      <c r="Q68" s="82" t="str">
        <f>CONCATENATE(FIXED(AX68, 0), " (", FIXED(AY68, 0), " - ", FIXED(AZ68,0),")")</f>
        <v>2,801 (2,366 - 3,257)</v>
      </c>
      <c r="R68" s="82" t="str">
        <f>CONCATENATE(FIXED(BA68, 0), " (", FIXED(BB68, 0), " - ", FIXED(BC68,0),")")</f>
        <v>2,697 (1,878 - 3,913)</v>
      </c>
      <c r="S68" s="82" t="str">
        <f>CONCATENATE(FIXED(BD68, 0), " (", FIXED(BE68, 0), " - ", FIXED(BF68,0),")")</f>
        <v>1,814 (1,180 - 2,532)</v>
      </c>
      <c r="T68" s="97"/>
      <c r="U68" s="82" t="str">
        <f>CONCATENATE(FIXED(BG68, 0), " (", FIXED(BH68, 0), " - ", FIXED(BI68,0),")")</f>
        <v>3,346 (2,494 - 4,446)</v>
      </c>
      <c r="V68" s="97"/>
      <c r="W68" s="82" t="str">
        <f>CONCATENATE(FIXED(BJ68, 0), " (", FIXED(BK68, 0), " - ", FIXED(BL68,0),")")</f>
        <v>3,004 (2,137 - 4,210)</v>
      </c>
      <c r="X68" s="82" t="str">
        <f>CONCATENATE(FIXED(BM68, 0), " (", FIXED(BN68, 0), " - ", FIXED(BO68,0),")")</f>
        <v>3,297 (1,994 - 4,969)</v>
      </c>
      <c r="Y68" s="82" t="str">
        <f>CONCATENATE(FIXED(BP68, 0), " (", FIXED(BQ68, 0), " - ", FIXED(BR68,0),")")</f>
        <v>3,334 (2,230 - 4,673)</v>
      </c>
      <c r="Z68" s="97"/>
      <c r="AA68" s="82" t="str">
        <f>CONCATENATE(FIXED(BS68, 0), " (", FIXED(BT68, 0), " - ", FIXED(BU68,0),")")</f>
        <v>2,151 (1,777 - 2,592)</v>
      </c>
      <c r="AB68" s="82" t="str">
        <f>CONCATENATE(FIXED(BV68, 0), " (", FIXED(BW68, 0), " - ", FIXED(BX68,0),")")</f>
        <v>2,566 (1,875 - 3,447)</v>
      </c>
      <c r="AC68" s="82" t="str">
        <f>CONCATENATE(FIXED(BY68, 0), " (", FIXED(BZ68, 0), " - ", FIXED(CA68,0),")")</f>
        <v>2,410 (1,607 - 3,544)</v>
      </c>
      <c r="AE68" s="61"/>
      <c r="AF68" s="98">
        <f t="shared" si="94"/>
        <v>2178.9658331999999</v>
      </c>
      <c r="AG68" s="98">
        <f t="shared" si="94"/>
        <v>2029.1711091</v>
      </c>
      <c r="AH68" s="98">
        <f t="shared" si="94"/>
        <v>2328.7058201</v>
      </c>
      <c r="AI68" s="98">
        <f t="shared" ref="AI68:AZ68" si="101">+CI50</f>
        <v>1674.7414495</v>
      </c>
      <c r="AJ68" s="98">
        <f t="shared" si="101"/>
        <v>1469.8086234</v>
      </c>
      <c r="AK68" s="98">
        <f t="shared" si="101"/>
        <v>1942.6690129000001</v>
      </c>
      <c r="AL68" s="98">
        <f t="shared" si="101"/>
        <v>1282.8190898</v>
      </c>
      <c r="AM68" s="98">
        <f t="shared" si="101"/>
        <v>1139.7422382</v>
      </c>
      <c r="AN68" s="98">
        <f t="shared" si="101"/>
        <v>1448.5463850000001</v>
      </c>
      <c r="AO68" s="98">
        <f t="shared" si="101"/>
        <v>3527.5075768000002</v>
      </c>
      <c r="AP68" s="98">
        <f t="shared" si="101"/>
        <v>1652.7317939</v>
      </c>
      <c r="AQ68" s="98">
        <f t="shared" si="101"/>
        <v>6119.8156700999998</v>
      </c>
      <c r="AR68" s="98">
        <f t="shared" si="101"/>
        <v>1655.007912</v>
      </c>
      <c r="AS68" s="98">
        <f t="shared" si="101"/>
        <v>1364.0902060999999</v>
      </c>
      <c r="AT68" s="98">
        <f t="shared" si="101"/>
        <v>2090.4162163999999</v>
      </c>
      <c r="AU68" s="98">
        <f t="shared" si="101"/>
        <v>1423.1664423</v>
      </c>
      <c r="AV68" s="98">
        <f t="shared" si="101"/>
        <v>1178.3252195</v>
      </c>
      <c r="AW68" s="98">
        <f t="shared" si="101"/>
        <v>1771.3903607</v>
      </c>
      <c r="AX68" s="98">
        <f t="shared" si="101"/>
        <v>2801.1428971999999</v>
      </c>
      <c r="AY68" s="98">
        <f t="shared" si="101"/>
        <v>2365.5820721</v>
      </c>
      <c r="AZ68" s="98">
        <f t="shared" si="101"/>
        <v>3257.4012324</v>
      </c>
      <c r="BA68" s="98">
        <f t="shared" si="96"/>
        <v>2696.6296029</v>
      </c>
      <c r="BB68" s="98">
        <f t="shared" si="96"/>
        <v>1878.2134096</v>
      </c>
      <c r="BC68" s="98">
        <f t="shared" si="96"/>
        <v>3913.2240492000001</v>
      </c>
      <c r="BD68" s="75">
        <f t="shared" si="96"/>
        <v>1814.208425</v>
      </c>
      <c r="BE68" s="75">
        <f t="shared" si="96"/>
        <v>1179.9539373</v>
      </c>
      <c r="BF68" s="75">
        <f t="shared" si="96"/>
        <v>2531.9208106000001</v>
      </c>
      <c r="BG68" s="75">
        <f t="shared" si="96"/>
        <v>3346.377172</v>
      </c>
      <c r="BH68" s="75">
        <f t="shared" si="96"/>
        <v>2494.2073627999998</v>
      </c>
      <c r="BI68" s="75">
        <f t="shared" si="96"/>
        <v>4445.5450018000001</v>
      </c>
      <c r="BJ68" s="75">
        <f t="shared" si="96"/>
        <v>3004.2804836</v>
      </c>
      <c r="BK68" s="75">
        <f t="shared" si="97"/>
        <v>2136.6957057999998</v>
      </c>
      <c r="BL68" s="75">
        <f t="shared" si="97"/>
        <v>4209.8858258999999</v>
      </c>
      <c r="BM68" s="75">
        <f t="shared" si="97"/>
        <v>3296.8545849000002</v>
      </c>
      <c r="BN68" s="75">
        <f t="shared" si="97"/>
        <v>1993.6332471000001</v>
      </c>
      <c r="BO68" s="75">
        <f t="shared" si="97"/>
        <v>4968.8081198999998</v>
      </c>
      <c r="BP68" s="75">
        <f t="shared" si="97"/>
        <v>3333.8605812999999</v>
      </c>
      <c r="BQ68" s="75">
        <f t="shared" si="97"/>
        <v>2229.9735657000001</v>
      </c>
      <c r="BR68" s="75">
        <f t="shared" si="97"/>
        <v>4673.2874174999997</v>
      </c>
      <c r="BS68" s="75">
        <f t="shared" si="97"/>
        <v>2151.1112011999999</v>
      </c>
      <c r="BT68" s="75">
        <f t="shared" si="97"/>
        <v>1776.9188035</v>
      </c>
      <c r="BU68" s="75">
        <f t="shared" si="98"/>
        <v>2591.6259024000001</v>
      </c>
      <c r="BV68" s="75">
        <f t="shared" si="98"/>
        <v>2566.3264138</v>
      </c>
      <c r="BW68" s="75">
        <f t="shared" si="98"/>
        <v>1875.1619370999999</v>
      </c>
      <c r="BX68" s="75">
        <f t="shared" si="98"/>
        <v>3447.4062290000002</v>
      </c>
      <c r="BY68" s="75">
        <f t="shared" si="98"/>
        <v>2410.355059</v>
      </c>
      <c r="BZ68" s="75">
        <f t="shared" si="98"/>
        <v>1607.4844998000001</v>
      </c>
      <c r="CA68" s="75">
        <f t="shared" si="98"/>
        <v>3544.3569517999999</v>
      </c>
    </row>
    <row r="69" spans="1:79" s="75" customFormat="1" ht="12.75" customHeight="1" x14ac:dyDescent="0.2">
      <c r="A69" s="83" t="s">
        <v>637</v>
      </c>
      <c r="B69" s="84"/>
      <c r="C69" s="84"/>
      <c r="D69" s="84"/>
      <c r="E69" s="84"/>
      <c r="F69" s="84"/>
      <c r="G69" s="84"/>
      <c r="H69" s="84"/>
      <c r="I69" s="85"/>
      <c r="J69" s="85"/>
      <c r="K69" s="85"/>
      <c r="L69" s="85"/>
      <c r="M69" s="85"/>
      <c r="N69" s="85"/>
      <c r="O69" s="85"/>
      <c r="Q69" s="86"/>
      <c r="R69" s="86"/>
      <c r="S69" s="86"/>
      <c r="T69" s="86"/>
      <c r="U69" s="86"/>
      <c r="V69" s="86"/>
      <c r="W69" s="86"/>
      <c r="X69" s="86"/>
      <c r="Y69" s="61"/>
      <c r="Z69" s="61"/>
      <c r="AA69" s="61"/>
      <c r="AB69" s="61"/>
      <c r="AC69" s="61"/>
      <c r="AD69" s="61"/>
      <c r="AE69" s="61"/>
      <c r="AF69" s="87"/>
      <c r="AG69" s="87"/>
      <c r="AH69" s="87"/>
    </row>
    <row r="70" spans="1:79" s="75" customFormat="1" x14ac:dyDescent="0.2">
      <c r="A70" s="80" t="s">
        <v>639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9"/>
      <c r="Q70" s="89"/>
      <c r="R70" s="89"/>
      <c r="S70" s="89"/>
      <c r="T70" s="89"/>
      <c r="U70" s="89"/>
      <c r="V70" s="89"/>
      <c r="W70" s="89"/>
      <c r="X70" s="89"/>
      <c r="Y70" s="61"/>
      <c r="Z70" s="61"/>
      <c r="AA70" s="61"/>
      <c r="AB70" s="61"/>
      <c r="AC70" s="61"/>
      <c r="AD70" s="61"/>
      <c r="AE70" s="61"/>
      <c r="AF70" s="87"/>
      <c r="AG70" s="87"/>
      <c r="AH70" s="87"/>
      <c r="AI70" s="87"/>
      <c r="AJ70" s="87"/>
      <c r="AK70" s="87"/>
      <c r="AL70" s="87"/>
      <c r="AM70" s="87"/>
      <c r="AN70" s="87"/>
    </row>
    <row r="71" spans="1:79" s="75" customFormat="1" x14ac:dyDescent="0.2">
      <c r="A71" s="75" t="s">
        <v>640</v>
      </c>
      <c r="Y71" s="61"/>
      <c r="Z71" s="61"/>
      <c r="AA71" s="61"/>
      <c r="AB71" s="61"/>
      <c r="AC71" s="61"/>
      <c r="AD71" s="61"/>
      <c r="AE71" s="61"/>
      <c r="AF71" s="90"/>
      <c r="AG71" s="90"/>
      <c r="AH71" s="90"/>
      <c r="AI71" s="90"/>
      <c r="AJ71" s="90"/>
      <c r="AK71" s="90"/>
      <c r="AL71" s="90"/>
      <c r="AM71" s="90"/>
      <c r="AN71" s="90"/>
    </row>
    <row r="72" spans="1:79" s="75" customFormat="1" x14ac:dyDescent="0.2">
      <c r="A72" s="75" t="s">
        <v>641</v>
      </c>
      <c r="Y72" s="61"/>
      <c r="Z72" s="61"/>
      <c r="AA72" s="61"/>
      <c r="AB72" s="61"/>
      <c r="AC72" s="61"/>
      <c r="AD72" s="61"/>
      <c r="AE72" s="61"/>
      <c r="AF72" s="90"/>
      <c r="AG72" s="90"/>
      <c r="AH72" s="90"/>
      <c r="AI72" s="90"/>
      <c r="AJ72" s="90"/>
      <c r="AK72" s="90"/>
      <c r="AL72" s="90"/>
      <c r="AM72" s="90"/>
      <c r="AN72" s="90"/>
    </row>
    <row r="73" spans="1:79" s="75" customFormat="1" x14ac:dyDescent="0.2">
      <c r="Y73" s="61"/>
      <c r="Z73" s="61"/>
      <c r="AA73" s="61"/>
      <c r="AB73" s="61"/>
      <c r="AC73" s="61"/>
      <c r="AD73" s="61"/>
      <c r="AE73" s="61"/>
      <c r="AF73" s="90"/>
      <c r="AG73" s="90"/>
      <c r="AH73" s="90"/>
      <c r="AI73" s="90"/>
      <c r="AJ73" s="90"/>
      <c r="AK73" s="90"/>
      <c r="AL73" s="90"/>
      <c r="AM73" s="90"/>
      <c r="AN73" s="90"/>
    </row>
    <row r="74" spans="1:79" s="75" customFormat="1" x14ac:dyDescent="0.2">
      <c r="Y74" s="61"/>
      <c r="Z74" s="61"/>
      <c r="AA74" s="61"/>
      <c r="AB74" s="61"/>
      <c r="AC74" s="61"/>
      <c r="AD74" s="61"/>
      <c r="AE74" s="61"/>
      <c r="AF74" s="90"/>
      <c r="AG74" s="90"/>
      <c r="AH74" s="90"/>
      <c r="AI74" s="90"/>
      <c r="AJ74" s="90"/>
      <c r="AK74" s="90"/>
      <c r="AL74" s="90"/>
      <c r="AM74" s="90"/>
      <c r="AN74" s="90"/>
    </row>
    <row r="75" spans="1:79" s="75" customFormat="1" x14ac:dyDescent="0.2">
      <c r="Y75" s="61"/>
      <c r="Z75" s="61"/>
      <c r="AA75" s="61"/>
      <c r="AB75" s="61"/>
      <c r="AC75" s="61"/>
      <c r="AD75" s="61"/>
      <c r="AE75" s="61"/>
      <c r="AF75" s="90"/>
      <c r="AG75" s="90"/>
      <c r="AH75" s="90"/>
      <c r="AI75" s="90"/>
      <c r="AJ75" s="90"/>
      <c r="AK75" s="90"/>
      <c r="AL75" s="90"/>
      <c r="AM75" s="90"/>
      <c r="AN75" s="90"/>
    </row>
    <row r="76" spans="1:79" s="75" customFormat="1" x14ac:dyDescent="0.2">
      <c r="Y76" s="61"/>
      <c r="Z76" s="61"/>
      <c r="AA76" s="61"/>
      <c r="AB76" s="61"/>
      <c r="AC76" s="61"/>
      <c r="AD76" s="61"/>
      <c r="AE76" s="61"/>
      <c r="AF76" s="90"/>
      <c r="AG76" s="90"/>
      <c r="AH76" s="90"/>
      <c r="AI76" s="90"/>
      <c r="AJ76" s="90"/>
      <c r="AK76" s="90"/>
      <c r="AL76" s="90"/>
      <c r="AM76" s="90"/>
      <c r="AN76" s="90"/>
    </row>
    <row r="77" spans="1:79" s="75" customFormat="1" x14ac:dyDescent="0.2">
      <c r="Y77" s="61"/>
      <c r="Z77" s="61"/>
      <c r="AA77" s="61"/>
      <c r="AB77" s="61"/>
      <c r="AC77" s="61"/>
      <c r="AD77" s="61"/>
      <c r="AE77" s="61"/>
      <c r="AF77" s="90"/>
      <c r="AG77" s="90"/>
      <c r="AH77" s="90"/>
      <c r="AI77" s="90"/>
      <c r="AJ77" s="90"/>
      <c r="AK77" s="90"/>
      <c r="AL77" s="90"/>
      <c r="AM77" s="90"/>
      <c r="AN77" s="90"/>
    </row>
    <row r="78" spans="1:79" s="75" customFormat="1" x14ac:dyDescent="0.2">
      <c r="Y78" s="61"/>
      <c r="Z78" s="61"/>
      <c r="AA78" s="61"/>
      <c r="AB78" s="61"/>
      <c r="AC78" s="61"/>
      <c r="AD78" s="61"/>
      <c r="AE78" s="61"/>
      <c r="AF78" s="90"/>
      <c r="AG78" s="90"/>
      <c r="AH78" s="90"/>
      <c r="AI78" s="90"/>
      <c r="AJ78" s="90"/>
      <c r="AK78" s="90"/>
      <c r="AL78" s="90"/>
      <c r="AM78" s="90"/>
      <c r="AN78" s="90"/>
    </row>
    <row r="79" spans="1:79" s="75" customFormat="1" x14ac:dyDescent="0.2">
      <c r="Y79" s="61"/>
      <c r="Z79" s="61"/>
      <c r="AA79" s="61"/>
      <c r="AB79" s="61"/>
      <c r="AC79" s="61"/>
      <c r="AD79" s="61"/>
      <c r="AE79" s="61"/>
      <c r="AF79" s="90"/>
      <c r="AG79" s="90"/>
      <c r="AH79" s="90"/>
      <c r="AI79" s="90"/>
      <c r="AJ79" s="90"/>
      <c r="AK79" s="90"/>
      <c r="AL79" s="90"/>
      <c r="AM79" s="90"/>
      <c r="AN79" s="90"/>
    </row>
    <row r="80" spans="1:79" s="75" customFormat="1" x14ac:dyDescent="0.2">
      <c r="Y80" s="61"/>
      <c r="Z80" s="61"/>
      <c r="AA80" s="61"/>
      <c r="AB80" s="61"/>
      <c r="AC80" s="61"/>
      <c r="AD80" s="61"/>
      <c r="AE80" s="61"/>
      <c r="AF80" s="90"/>
      <c r="AG80" s="90"/>
      <c r="AH80" s="90"/>
      <c r="AI80" s="90"/>
      <c r="AJ80" s="90"/>
      <c r="AK80" s="90"/>
      <c r="AL80" s="90"/>
      <c r="AM80" s="90"/>
      <c r="AN80" s="90"/>
    </row>
    <row r="81" spans="25:40" s="75" customFormat="1" x14ac:dyDescent="0.2">
      <c r="Y81" s="61"/>
      <c r="Z81" s="61"/>
      <c r="AA81" s="61"/>
      <c r="AB81" s="61"/>
      <c r="AC81" s="61"/>
      <c r="AD81" s="61"/>
      <c r="AE81" s="61"/>
      <c r="AF81" s="90"/>
      <c r="AG81" s="90"/>
      <c r="AH81" s="90"/>
      <c r="AI81" s="90"/>
      <c r="AJ81" s="90"/>
      <c r="AK81" s="90"/>
      <c r="AL81" s="90"/>
      <c r="AM81" s="90"/>
      <c r="AN81" s="90"/>
    </row>
    <row r="82" spans="25:40" s="75" customFormat="1" x14ac:dyDescent="0.2">
      <c r="Y82" s="61"/>
      <c r="Z82" s="61"/>
      <c r="AA82" s="61"/>
      <c r="AB82" s="61"/>
      <c r="AC82" s="61"/>
      <c r="AD82" s="61"/>
      <c r="AE82" s="61"/>
      <c r="AF82" s="90"/>
      <c r="AG82" s="90"/>
      <c r="AH82" s="90"/>
      <c r="AI82" s="90"/>
      <c r="AJ82" s="90"/>
      <c r="AK82" s="90"/>
      <c r="AL82" s="90"/>
      <c r="AM82" s="90"/>
      <c r="AN82" s="90"/>
    </row>
    <row r="83" spans="25:40" s="75" customFormat="1" x14ac:dyDescent="0.2">
      <c r="Y83" s="61"/>
      <c r="Z83" s="61"/>
      <c r="AA83" s="61"/>
      <c r="AB83" s="61"/>
      <c r="AC83" s="61"/>
      <c r="AD83" s="61"/>
      <c r="AE83" s="61"/>
      <c r="AF83" s="90"/>
      <c r="AG83" s="90"/>
      <c r="AH83" s="90"/>
      <c r="AI83" s="90"/>
      <c r="AJ83" s="90"/>
      <c r="AK83" s="90"/>
      <c r="AL83" s="90"/>
      <c r="AM83" s="90"/>
      <c r="AN83" s="90"/>
    </row>
    <row r="84" spans="25:40" s="75" customFormat="1" x14ac:dyDescent="0.2">
      <c r="Y84" s="61"/>
      <c r="Z84" s="61"/>
      <c r="AA84" s="61"/>
      <c r="AB84" s="61"/>
      <c r="AC84" s="61"/>
      <c r="AD84" s="61"/>
      <c r="AE84" s="61"/>
      <c r="AF84" s="90"/>
      <c r="AG84" s="90"/>
      <c r="AH84" s="90"/>
      <c r="AI84" s="90"/>
      <c r="AJ84" s="90"/>
      <c r="AK84" s="90"/>
      <c r="AL84" s="90"/>
      <c r="AM84" s="90"/>
      <c r="AN84" s="90"/>
    </row>
    <row r="85" spans="25:40" s="75" customFormat="1" x14ac:dyDescent="0.2">
      <c r="Y85" s="61"/>
      <c r="Z85" s="61"/>
      <c r="AA85" s="61"/>
      <c r="AB85" s="61"/>
      <c r="AC85" s="61"/>
      <c r="AD85" s="61"/>
      <c r="AE85" s="61"/>
      <c r="AF85" s="90"/>
      <c r="AG85" s="90"/>
      <c r="AH85" s="90"/>
      <c r="AI85" s="90"/>
      <c r="AJ85" s="90"/>
      <c r="AK85" s="90"/>
      <c r="AL85" s="90"/>
      <c r="AM85" s="90"/>
      <c r="AN85" s="90"/>
    </row>
    <row r="86" spans="25:40" s="75" customFormat="1" x14ac:dyDescent="0.2">
      <c r="Y86" s="61"/>
      <c r="Z86" s="61"/>
      <c r="AA86" s="61"/>
      <c r="AB86" s="61"/>
      <c r="AC86" s="61"/>
      <c r="AD86" s="61"/>
      <c r="AE86" s="61"/>
      <c r="AF86" s="90"/>
      <c r="AG86" s="90"/>
      <c r="AH86" s="90"/>
      <c r="AI86" s="90"/>
      <c r="AJ86" s="90"/>
      <c r="AK86" s="90"/>
      <c r="AL86" s="90"/>
      <c r="AM86" s="90"/>
      <c r="AN86" s="90"/>
    </row>
    <row r="87" spans="25:40" s="75" customFormat="1" x14ac:dyDescent="0.2">
      <c r="Y87" s="61"/>
      <c r="Z87" s="61"/>
      <c r="AA87" s="61"/>
      <c r="AB87" s="61"/>
      <c r="AC87" s="61"/>
      <c r="AD87" s="61"/>
      <c r="AE87" s="61"/>
      <c r="AF87" s="90"/>
      <c r="AG87" s="90"/>
      <c r="AH87" s="90"/>
      <c r="AI87" s="90"/>
      <c r="AJ87" s="90"/>
      <c r="AK87" s="90"/>
      <c r="AL87" s="90"/>
      <c r="AM87" s="90"/>
      <c r="AN87" s="90"/>
    </row>
    <row r="88" spans="25:40" s="75" customFormat="1" x14ac:dyDescent="0.2">
      <c r="Y88" s="61"/>
      <c r="Z88" s="61"/>
      <c r="AA88" s="61"/>
      <c r="AB88" s="61"/>
      <c r="AC88" s="61"/>
      <c r="AD88" s="61"/>
      <c r="AE88" s="61"/>
      <c r="AF88" s="90"/>
      <c r="AG88" s="90"/>
      <c r="AH88" s="90"/>
      <c r="AI88" s="90"/>
      <c r="AJ88" s="90"/>
      <c r="AK88" s="90"/>
      <c r="AL88" s="90"/>
      <c r="AM88" s="90"/>
      <c r="AN88" s="90"/>
    </row>
    <row r="89" spans="25:40" s="75" customFormat="1" x14ac:dyDescent="0.2">
      <c r="Y89" s="61"/>
      <c r="Z89" s="61"/>
      <c r="AA89" s="61"/>
      <c r="AB89" s="61"/>
      <c r="AC89" s="61"/>
      <c r="AD89" s="61"/>
      <c r="AE89" s="61"/>
      <c r="AF89" s="90"/>
      <c r="AG89" s="90"/>
      <c r="AH89" s="90"/>
      <c r="AI89" s="90"/>
      <c r="AJ89" s="90"/>
      <c r="AK89" s="90"/>
      <c r="AL89" s="90"/>
      <c r="AM89" s="90"/>
      <c r="AN89" s="90"/>
    </row>
    <row r="90" spans="25:40" s="75" customFormat="1" x14ac:dyDescent="0.2">
      <c r="Y90" s="61"/>
      <c r="Z90" s="61"/>
      <c r="AA90" s="61"/>
      <c r="AB90" s="61"/>
      <c r="AC90" s="61"/>
      <c r="AD90" s="61"/>
      <c r="AE90" s="61"/>
      <c r="AF90" s="90"/>
      <c r="AG90" s="90"/>
      <c r="AH90" s="90"/>
      <c r="AI90" s="90"/>
      <c r="AJ90" s="90"/>
      <c r="AK90" s="90"/>
      <c r="AL90" s="90"/>
      <c r="AM90" s="90"/>
      <c r="AN90" s="90"/>
    </row>
    <row r="91" spans="25:40" s="75" customFormat="1" x14ac:dyDescent="0.2">
      <c r="Y91" s="61"/>
      <c r="Z91" s="61"/>
      <c r="AA91" s="61"/>
      <c r="AB91" s="61"/>
      <c r="AC91" s="61"/>
      <c r="AD91" s="61"/>
      <c r="AE91" s="61"/>
      <c r="AF91" s="90"/>
      <c r="AG91" s="90"/>
      <c r="AH91" s="90"/>
      <c r="AI91" s="90"/>
      <c r="AJ91" s="90"/>
      <c r="AK91" s="90"/>
      <c r="AL91" s="90"/>
      <c r="AM91" s="90"/>
      <c r="AN91" s="90"/>
    </row>
    <row r="92" spans="25:40" s="75" customFormat="1" x14ac:dyDescent="0.2">
      <c r="Y92" s="61"/>
      <c r="Z92" s="61"/>
      <c r="AA92" s="61"/>
      <c r="AB92" s="61"/>
      <c r="AC92" s="61"/>
      <c r="AD92" s="61"/>
      <c r="AE92" s="61"/>
      <c r="AF92" s="90"/>
      <c r="AG92" s="90"/>
      <c r="AH92" s="90"/>
      <c r="AI92" s="90"/>
      <c r="AJ92" s="90"/>
      <c r="AK92" s="90"/>
      <c r="AL92" s="90"/>
      <c r="AM92" s="90"/>
      <c r="AN92" s="90"/>
    </row>
    <row r="93" spans="25:40" s="75" customFormat="1" x14ac:dyDescent="0.2">
      <c r="Y93" s="61"/>
      <c r="Z93" s="61"/>
      <c r="AA93" s="61"/>
      <c r="AB93" s="61"/>
      <c r="AC93" s="61"/>
      <c r="AD93" s="61"/>
      <c r="AE93" s="61"/>
      <c r="AF93" s="90"/>
      <c r="AG93" s="90"/>
      <c r="AH93" s="90"/>
      <c r="AI93" s="90"/>
      <c r="AJ93" s="90"/>
      <c r="AK93" s="90"/>
      <c r="AL93" s="90"/>
      <c r="AM93" s="90"/>
      <c r="AN93" s="90"/>
    </row>
    <row r="94" spans="25:40" s="75" customFormat="1" x14ac:dyDescent="0.2">
      <c r="Y94" s="61"/>
      <c r="Z94" s="61"/>
      <c r="AA94" s="61"/>
      <c r="AB94" s="61"/>
      <c r="AC94" s="61"/>
      <c r="AD94" s="61"/>
      <c r="AE94" s="61"/>
      <c r="AF94" s="90"/>
      <c r="AG94" s="90"/>
      <c r="AH94" s="90"/>
      <c r="AI94" s="90"/>
      <c r="AJ94" s="90"/>
      <c r="AK94" s="90"/>
      <c r="AL94" s="90"/>
      <c r="AM94" s="90"/>
      <c r="AN94" s="90"/>
    </row>
    <row r="95" spans="25:40" s="75" customFormat="1" x14ac:dyDescent="0.2">
      <c r="Y95" s="61"/>
      <c r="Z95" s="61"/>
      <c r="AA95" s="61"/>
      <c r="AB95" s="61"/>
      <c r="AC95" s="61"/>
      <c r="AD95" s="61"/>
      <c r="AE95" s="61"/>
      <c r="AF95" s="90"/>
      <c r="AG95" s="90"/>
      <c r="AH95" s="90"/>
      <c r="AI95" s="90"/>
      <c r="AJ95" s="90"/>
      <c r="AK95" s="90"/>
      <c r="AL95" s="90"/>
      <c r="AM95" s="90"/>
      <c r="AN95" s="90"/>
    </row>
    <row r="96" spans="25:40" s="75" customFormat="1" x14ac:dyDescent="0.2">
      <c r="Y96" s="61"/>
      <c r="Z96" s="61"/>
      <c r="AA96" s="61"/>
      <c r="AB96" s="61"/>
      <c r="AC96" s="61"/>
      <c r="AD96" s="61"/>
      <c r="AE96" s="61"/>
      <c r="AF96" s="90"/>
      <c r="AG96" s="90"/>
      <c r="AH96" s="90"/>
      <c r="AI96" s="90"/>
      <c r="AJ96" s="90"/>
      <c r="AK96" s="90"/>
      <c r="AL96" s="90"/>
      <c r="AM96" s="90"/>
      <c r="AN96" s="90"/>
    </row>
    <row r="97" spans="25:40" s="75" customFormat="1" x14ac:dyDescent="0.2">
      <c r="Y97" s="61"/>
      <c r="Z97" s="61"/>
      <c r="AA97" s="61"/>
      <c r="AB97" s="61"/>
      <c r="AC97" s="61"/>
      <c r="AD97" s="61"/>
      <c r="AE97" s="61"/>
      <c r="AF97" s="90"/>
      <c r="AG97" s="90"/>
      <c r="AH97" s="90"/>
      <c r="AI97" s="90"/>
      <c r="AJ97" s="90"/>
      <c r="AK97" s="90"/>
      <c r="AL97" s="90"/>
      <c r="AM97" s="90"/>
      <c r="AN97" s="90"/>
    </row>
    <row r="98" spans="25:40" s="75" customFormat="1" x14ac:dyDescent="0.2">
      <c r="Y98" s="61"/>
      <c r="Z98" s="61"/>
      <c r="AA98" s="61"/>
      <c r="AB98" s="61"/>
      <c r="AC98" s="61"/>
      <c r="AD98" s="61"/>
      <c r="AE98" s="61"/>
      <c r="AF98" s="90"/>
      <c r="AG98" s="90"/>
      <c r="AH98" s="90"/>
      <c r="AI98" s="90"/>
      <c r="AJ98" s="90"/>
      <c r="AK98" s="90"/>
      <c r="AL98" s="90"/>
      <c r="AM98" s="90"/>
      <c r="AN98" s="90"/>
    </row>
    <row r="99" spans="25:40" s="75" customFormat="1" x14ac:dyDescent="0.2">
      <c r="Y99" s="61"/>
      <c r="Z99" s="61"/>
      <c r="AA99" s="61"/>
      <c r="AB99" s="61"/>
      <c r="AC99" s="61"/>
      <c r="AD99" s="61"/>
      <c r="AE99" s="61"/>
      <c r="AF99" s="90"/>
      <c r="AG99" s="90"/>
      <c r="AH99" s="90"/>
      <c r="AI99" s="90"/>
      <c r="AJ99" s="90"/>
      <c r="AK99" s="90"/>
      <c r="AL99" s="90"/>
      <c r="AM99" s="90"/>
      <c r="AN99" s="90"/>
    </row>
    <row r="100" spans="25:40" s="75" customFormat="1" x14ac:dyDescent="0.2">
      <c r="Y100" s="61"/>
      <c r="Z100" s="61"/>
      <c r="AA100" s="61"/>
      <c r="AB100" s="61"/>
      <c r="AC100" s="61"/>
      <c r="AD100" s="61"/>
      <c r="AE100" s="61"/>
      <c r="AF100" s="90"/>
      <c r="AG100" s="90"/>
      <c r="AH100" s="90"/>
      <c r="AI100" s="90"/>
      <c r="AJ100" s="90"/>
      <c r="AK100" s="90"/>
      <c r="AL100" s="90"/>
      <c r="AM100" s="90"/>
      <c r="AN100" s="90"/>
    </row>
    <row r="101" spans="25:40" s="75" customFormat="1" x14ac:dyDescent="0.2">
      <c r="Y101" s="61"/>
      <c r="Z101" s="61"/>
      <c r="AA101" s="61"/>
      <c r="AB101" s="61"/>
      <c r="AC101" s="61"/>
      <c r="AD101" s="61"/>
      <c r="AE101" s="61"/>
      <c r="AF101" s="90"/>
      <c r="AG101" s="90"/>
      <c r="AH101" s="90"/>
      <c r="AI101" s="90"/>
      <c r="AJ101" s="90"/>
      <c r="AK101" s="90"/>
      <c r="AL101" s="90"/>
      <c r="AM101" s="90"/>
      <c r="AN101" s="90"/>
    </row>
    <row r="102" spans="25:40" s="75" customFormat="1" x14ac:dyDescent="0.2">
      <c r="Y102" s="61"/>
      <c r="Z102" s="61"/>
      <c r="AA102" s="61"/>
      <c r="AB102" s="61"/>
      <c r="AC102" s="61"/>
      <c r="AD102" s="61"/>
      <c r="AE102" s="61"/>
      <c r="AF102" s="90"/>
      <c r="AG102" s="90"/>
      <c r="AH102" s="90"/>
      <c r="AI102" s="90"/>
      <c r="AJ102" s="90"/>
      <c r="AK102" s="90"/>
      <c r="AL102" s="90"/>
      <c r="AM102" s="90"/>
      <c r="AN102" s="90"/>
    </row>
    <row r="103" spans="25:40" s="75" customFormat="1" x14ac:dyDescent="0.2">
      <c r="Y103" s="61"/>
      <c r="Z103" s="61"/>
      <c r="AA103" s="61"/>
      <c r="AB103" s="61"/>
      <c r="AC103" s="61"/>
      <c r="AD103" s="61"/>
      <c r="AE103" s="61"/>
      <c r="AF103" s="90"/>
      <c r="AG103" s="90"/>
      <c r="AH103" s="90"/>
      <c r="AI103" s="90"/>
      <c r="AJ103" s="90"/>
      <c r="AK103" s="90"/>
      <c r="AL103" s="90"/>
      <c r="AM103" s="90"/>
      <c r="AN103" s="90"/>
    </row>
    <row r="104" spans="25:40" s="75" customFormat="1" x14ac:dyDescent="0.2">
      <c r="Y104" s="61"/>
      <c r="Z104" s="61"/>
      <c r="AA104" s="61"/>
      <c r="AB104" s="61"/>
      <c r="AC104" s="61"/>
      <c r="AD104" s="61"/>
      <c r="AE104" s="61"/>
      <c r="AF104" s="90"/>
      <c r="AG104" s="90"/>
      <c r="AH104" s="90"/>
      <c r="AI104" s="90"/>
      <c r="AJ104" s="90"/>
      <c r="AK104" s="90"/>
      <c r="AL104" s="90"/>
      <c r="AM104" s="90"/>
      <c r="AN104" s="90"/>
    </row>
    <row r="105" spans="25:40" s="75" customFormat="1" x14ac:dyDescent="0.2">
      <c r="Y105" s="61"/>
      <c r="Z105" s="61"/>
      <c r="AA105" s="61"/>
      <c r="AB105" s="61"/>
      <c r="AC105" s="61"/>
      <c r="AD105" s="61"/>
      <c r="AE105" s="61"/>
      <c r="AF105" s="90"/>
      <c r="AG105" s="90"/>
      <c r="AH105" s="90"/>
      <c r="AI105" s="90"/>
      <c r="AJ105" s="90"/>
      <c r="AK105" s="90"/>
      <c r="AL105" s="90"/>
      <c r="AM105" s="90"/>
      <c r="AN105" s="90"/>
    </row>
    <row r="106" spans="25:40" s="75" customFormat="1" x14ac:dyDescent="0.2">
      <c r="Y106" s="61"/>
      <c r="Z106" s="61"/>
      <c r="AA106" s="61"/>
      <c r="AB106" s="61"/>
      <c r="AC106" s="61"/>
      <c r="AD106" s="61"/>
      <c r="AE106" s="61"/>
      <c r="AF106" s="90"/>
      <c r="AG106" s="90"/>
      <c r="AH106" s="90"/>
      <c r="AI106" s="90"/>
      <c r="AJ106" s="90"/>
      <c r="AK106" s="90"/>
      <c r="AL106" s="90"/>
      <c r="AM106" s="90"/>
      <c r="AN106" s="90"/>
    </row>
    <row r="107" spans="25:40" s="75" customFormat="1" x14ac:dyDescent="0.2">
      <c r="Y107" s="61"/>
      <c r="Z107" s="61"/>
      <c r="AA107" s="61"/>
      <c r="AB107" s="61"/>
      <c r="AC107" s="61"/>
      <c r="AD107" s="61"/>
      <c r="AE107" s="61"/>
      <c r="AF107" s="90"/>
      <c r="AG107" s="90"/>
      <c r="AH107" s="90"/>
      <c r="AI107" s="90"/>
      <c r="AJ107" s="90"/>
      <c r="AK107" s="90"/>
      <c r="AL107" s="90"/>
      <c r="AM107" s="90"/>
      <c r="AN107" s="90"/>
    </row>
    <row r="108" spans="25:40" s="75" customFormat="1" x14ac:dyDescent="0.2">
      <c r="Y108" s="61"/>
      <c r="Z108" s="61"/>
      <c r="AA108" s="61"/>
      <c r="AB108" s="61"/>
      <c r="AC108" s="61"/>
      <c r="AD108" s="61"/>
      <c r="AE108" s="61"/>
      <c r="AF108" s="90"/>
      <c r="AG108" s="90"/>
      <c r="AH108" s="90"/>
      <c r="AI108" s="90"/>
      <c r="AJ108" s="90"/>
      <c r="AK108" s="90"/>
      <c r="AL108" s="90"/>
      <c r="AM108" s="90"/>
      <c r="AN108" s="90"/>
    </row>
    <row r="109" spans="25:40" s="75" customFormat="1" x14ac:dyDescent="0.2">
      <c r="Y109" s="61"/>
      <c r="Z109" s="61"/>
      <c r="AA109" s="61"/>
      <c r="AB109" s="61"/>
      <c r="AC109" s="61"/>
      <c r="AD109" s="61"/>
      <c r="AE109" s="61"/>
      <c r="AF109" s="90"/>
      <c r="AG109" s="90"/>
      <c r="AH109" s="90"/>
      <c r="AI109" s="90"/>
      <c r="AJ109" s="90"/>
      <c r="AK109" s="90"/>
      <c r="AL109" s="90"/>
      <c r="AM109" s="90"/>
      <c r="AN109" s="90"/>
    </row>
    <row r="110" spans="25:40" s="75" customFormat="1" x14ac:dyDescent="0.2">
      <c r="Y110" s="61"/>
      <c r="Z110" s="61"/>
      <c r="AA110" s="61"/>
      <c r="AB110" s="61"/>
      <c r="AC110" s="61"/>
      <c r="AD110" s="61"/>
      <c r="AE110" s="61"/>
      <c r="AF110" s="90"/>
      <c r="AG110" s="90"/>
      <c r="AH110" s="90"/>
      <c r="AI110" s="90"/>
      <c r="AJ110" s="90"/>
      <c r="AK110" s="90"/>
      <c r="AL110" s="90"/>
      <c r="AM110" s="90"/>
      <c r="AN110" s="90"/>
    </row>
    <row r="111" spans="25:40" s="75" customFormat="1" x14ac:dyDescent="0.2">
      <c r="Y111" s="61"/>
      <c r="Z111" s="61"/>
      <c r="AA111" s="61"/>
      <c r="AB111" s="61"/>
      <c r="AC111" s="61"/>
      <c r="AD111" s="61"/>
      <c r="AE111" s="61"/>
      <c r="AF111" s="90"/>
      <c r="AG111" s="90"/>
      <c r="AH111" s="90"/>
      <c r="AI111" s="90"/>
      <c r="AJ111" s="90"/>
      <c r="AK111" s="90"/>
      <c r="AL111" s="90"/>
      <c r="AM111" s="90"/>
      <c r="AN111" s="90"/>
    </row>
    <row r="112" spans="25:40" s="75" customFormat="1" x14ac:dyDescent="0.2">
      <c r="Y112" s="61"/>
      <c r="Z112" s="61"/>
      <c r="AA112" s="61"/>
      <c r="AB112" s="61"/>
      <c r="AC112" s="61"/>
      <c r="AD112" s="61"/>
      <c r="AE112" s="61"/>
      <c r="AF112" s="90"/>
      <c r="AG112" s="90"/>
      <c r="AH112" s="90"/>
      <c r="AI112" s="90"/>
      <c r="AJ112" s="90"/>
      <c r="AK112" s="90"/>
      <c r="AL112" s="90"/>
      <c r="AM112" s="90"/>
      <c r="AN112" s="90"/>
    </row>
    <row r="113" spans="25:40" s="75" customFormat="1" x14ac:dyDescent="0.2">
      <c r="Y113" s="61"/>
      <c r="Z113" s="61"/>
      <c r="AA113" s="61"/>
      <c r="AB113" s="61"/>
      <c r="AC113" s="61"/>
      <c r="AD113" s="61"/>
      <c r="AE113" s="61"/>
      <c r="AF113" s="90"/>
      <c r="AG113" s="90"/>
      <c r="AH113" s="90"/>
      <c r="AI113" s="90"/>
      <c r="AJ113" s="90"/>
      <c r="AK113" s="90"/>
      <c r="AL113" s="90"/>
      <c r="AM113" s="90"/>
      <c r="AN113" s="90"/>
    </row>
    <row r="114" spans="25:40" s="75" customFormat="1" x14ac:dyDescent="0.2">
      <c r="Y114" s="61"/>
      <c r="Z114" s="61"/>
      <c r="AA114" s="61"/>
      <c r="AB114" s="61"/>
      <c r="AC114" s="61"/>
      <c r="AD114" s="61"/>
      <c r="AE114" s="61"/>
      <c r="AF114" s="90"/>
      <c r="AG114" s="90"/>
      <c r="AH114" s="90"/>
      <c r="AI114" s="90"/>
      <c r="AJ114" s="90"/>
      <c r="AK114" s="90"/>
      <c r="AL114" s="90"/>
      <c r="AM114" s="90"/>
      <c r="AN114" s="90"/>
    </row>
    <row r="115" spans="25:40" s="75" customFormat="1" x14ac:dyDescent="0.2">
      <c r="Y115" s="61"/>
      <c r="Z115" s="61"/>
      <c r="AA115" s="61"/>
      <c r="AB115" s="61"/>
      <c r="AC115" s="61"/>
      <c r="AD115" s="61"/>
      <c r="AE115" s="61"/>
      <c r="AF115" s="90"/>
      <c r="AG115" s="90"/>
      <c r="AH115" s="90"/>
      <c r="AI115" s="90"/>
      <c r="AJ115" s="90"/>
      <c r="AK115" s="90"/>
      <c r="AL115" s="90"/>
      <c r="AM115" s="90"/>
      <c r="AN115" s="90"/>
    </row>
    <row r="116" spans="25:40" s="75" customFormat="1" x14ac:dyDescent="0.2">
      <c r="Y116" s="61"/>
      <c r="Z116" s="61"/>
      <c r="AA116" s="61"/>
      <c r="AB116" s="61"/>
      <c r="AC116" s="61"/>
      <c r="AD116" s="61"/>
      <c r="AE116" s="61"/>
      <c r="AF116" s="90"/>
      <c r="AG116" s="90"/>
      <c r="AH116" s="90"/>
      <c r="AI116" s="90"/>
      <c r="AJ116" s="90"/>
      <c r="AK116" s="90"/>
      <c r="AL116" s="90"/>
      <c r="AM116" s="90"/>
      <c r="AN116" s="90"/>
    </row>
    <row r="117" spans="25:40" s="75" customFormat="1" x14ac:dyDescent="0.2">
      <c r="Y117" s="61"/>
      <c r="Z117" s="61"/>
      <c r="AA117" s="61"/>
      <c r="AB117" s="61"/>
      <c r="AC117" s="61"/>
      <c r="AD117" s="61"/>
      <c r="AE117" s="61"/>
      <c r="AF117" s="90"/>
      <c r="AG117" s="90"/>
      <c r="AH117" s="90"/>
      <c r="AI117" s="90"/>
      <c r="AJ117" s="90"/>
      <c r="AK117" s="90"/>
      <c r="AL117" s="90"/>
      <c r="AM117" s="90"/>
      <c r="AN117" s="90"/>
    </row>
    <row r="118" spans="25:40" s="75" customFormat="1" x14ac:dyDescent="0.2">
      <c r="Y118" s="61"/>
      <c r="Z118" s="61"/>
      <c r="AA118" s="61"/>
      <c r="AB118" s="61"/>
      <c r="AC118" s="61"/>
      <c r="AD118" s="61"/>
      <c r="AE118" s="61"/>
      <c r="AF118" s="90"/>
      <c r="AG118" s="90"/>
      <c r="AH118" s="90"/>
      <c r="AI118" s="90"/>
      <c r="AJ118" s="90"/>
      <c r="AK118" s="90"/>
      <c r="AL118" s="90"/>
      <c r="AM118" s="90"/>
      <c r="AN118" s="90"/>
    </row>
    <row r="119" spans="25:40" s="75" customFormat="1" x14ac:dyDescent="0.2">
      <c r="Y119" s="61"/>
      <c r="Z119" s="61"/>
      <c r="AA119" s="61"/>
      <c r="AB119" s="61"/>
      <c r="AC119" s="61"/>
      <c r="AD119" s="61"/>
      <c r="AE119" s="61"/>
      <c r="AF119" s="90"/>
      <c r="AG119" s="90"/>
      <c r="AH119" s="90"/>
      <c r="AI119" s="90"/>
      <c r="AJ119" s="90"/>
      <c r="AK119" s="90"/>
      <c r="AL119" s="90"/>
      <c r="AM119" s="90"/>
      <c r="AN119" s="90"/>
    </row>
    <row r="120" spans="25:40" s="75" customFormat="1" x14ac:dyDescent="0.2">
      <c r="Y120" s="61"/>
      <c r="Z120" s="61"/>
      <c r="AA120" s="61"/>
      <c r="AB120" s="61"/>
      <c r="AC120" s="61"/>
      <c r="AD120" s="61"/>
      <c r="AE120" s="61"/>
      <c r="AF120" s="90"/>
      <c r="AG120" s="90"/>
      <c r="AH120" s="90"/>
      <c r="AI120" s="90"/>
      <c r="AJ120" s="90"/>
      <c r="AK120" s="90"/>
      <c r="AL120" s="90"/>
      <c r="AM120" s="90"/>
      <c r="AN120" s="90"/>
    </row>
    <row r="121" spans="25:40" s="75" customFormat="1" x14ac:dyDescent="0.2">
      <c r="Y121" s="61"/>
      <c r="Z121" s="61"/>
      <c r="AA121" s="61"/>
      <c r="AB121" s="61"/>
      <c r="AC121" s="61"/>
      <c r="AD121" s="61"/>
      <c r="AE121" s="61"/>
      <c r="AF121" s="90"/>
      <c r="AG121" s="90"/>
      <c r="AH121" s="90"/>
      <c r="AI121" s="90"/>
      <c r="AJ121" s="90"/>
      <c r="AK121" s="90"/>
      <c r="AL121" s="90"/>
      <c r="AM121" s="90"/>
      <c r="AN121" s="90"/>
    </row>
    <row r="122" spans="25:40" s="75" customFormat="1" x14ac:dyDescent="0.2">
      <c r="Y122" s="61"/>
      <c r="Z122" s="61"/>
      <c r="AA122" s="61"/>
      <c r="AB122" s="61"/>
      <c r="AC122" s="61"/>
      <c r="AD122" s="61"/>
      <c r="AE122" s="61"/>
      <c r="AF122" s="90"/>
      <c r="AG122" s="90"/>
      <c r="AH122" s="90"/>
      <c r="AI122" s="90"/>
      <c r="AJ122" s="90"/>
      <c r="AK122" s="90"/>
      <c r="AL122" s="90"/>
      <c r="AM122" s="90"/>
      <c r="AN122" s="90"/>
    </row>
    <row r="123" spans="25:40" s="75" customFormat="1" x14ac:dyDescent="0.2">
      <c r="Y123" s="61"/>
      <c r="Z123" s="61"/>
      <c r="AA123" s="61"/>
      <c r="AB123" s="61"/>
      <c r="AC123" s="61"/>
      <c r="AD123" s="61"/>
      <c r="AE123" s="61"/>
      <c r="AF123" s="90"/>
      <c r="AG123" s="90"/>
      <c r="AH123" s="90"/>
      <c r="AI123" s="90"/>
      <c r="AJ123" s="90"/>
      <c r="AK123" s="90"/>
      <c r="AL123" s="90"/>
      <c r="AM123" s="90"/>
      <c r="AN123" s="90"/>
    </row>
    <row r="124" spans="25:40" s="75" customFormat="1" x14ac:dyDescent="0.2">
      <c r="Y124" s="61"/>
      <c r="Z124" s="61"/>
      <c r="AA124" s="61"/>
      <c r="AB124" s="61"/>
      <c r="AC124" s="61"/>
      <c r="AD124" s="61"/>
      <c r="AE124" s="61"/>
      <c r="AF124" s="90"/>
      <c r="AG124" s="90"/>
      <c r="AH124" s="90"/>
      <c r="AI124" s="90"/>
      <c r="AJ124" s="90"/>
      <c r="AK124" s="90"/>
      <c r="AL124" s="90"/>
      <c r="AM124" s="90"/>
      <c r="AN124" s="90"/>
    </row>
    <row r="125" spans="25:40" s="75" customFormat="1" x14ac:dyDescent="0.2">
      <c r="Y125" s="61"/>
      <c r="Z125" s="61"/>
      <c r="AA125" s="61"/>
      <c r="AB125" s="61"/>
      <c r="AC125" s="61"/>
      <c r="AD125" s="61"/>
      <c r="AE125" s="61"/>
      <c r="AF125" s="90"/>
      <c r="AG125" s="90"/>
      <c r="AH125" s="90"/>
      <c r="AI125" s="90"/>
      <c r="AJ125" s="90"/>
      <c r="AK125" s="90"/>
      <c r="AL125" s="90"/>
      <c r="AM125" s="90"/>
      <c r="AN125" s="90"/>
    </row>
    <row r="126" spans="25:40" s="75" customFormat="1" x14ac:dyDescent="0.2">
      <c r="Y126" s="61"/>
      <c r="Z126" s="61"/>
      <c r="AA126" s="61"/>
      <c r="AB126" s="61"/>
      <c r="AC126" s="61"/>
      <c r="AD126" s="61"/>
      <c r="AE126" s="61"/>
      <c r="AF126" s="90"/>
      <c r="AG126" s="90"/>
      <c r="AH126" s="90"/>
      <c r="AI126" s="90"/>
      <c r="AJ126" s="90"/>
      <c r="AK126" s="90"/>
      <c r="AL126" s="90"/>
      <c r="AM126" s="90"/>
      <c r="AN126" s="90"/>
    </row>
    <row r="127" spans="25:40" s="75" customFormat="1" x14ac:dyDescent="0.2">
      <c r="Y127" s="61"/>
      <c r="Z127" s="61"/>
      <c r="AA127" s="61"/>
      <c r="AB127" s="61"/>
      <c r="AC127" s="61"/>
      <c r="AD127" s="61"/>
      <c r="AE127" s="61"/>
      <c r="AF127" s="90"/>
      <c r="AG127" s="90"/>
      <c r="AH127" s="90"/>
      <c r="AI127" s="90"/>
      <c r="AJ127" s="90"/>
      <c r="AK127" s="90"/>
      <c r="AL127" s="90"/>
      <c r="AM127" s="90"/>
      <c r="AN127" s="90"/>
    </row>
    <row r="128" spans="25:40" s="75" customFormat="1" x14ac:dyDescent="0.2">
      <c r="Y128" s="61"/>
      <c r="Z128" s="61"/>
      <c r="AA128" s="61"/>
      <c r="AB128" s="61"/>
      <c r="AC128" s="61"/>
      <c r="AD128" s="61"/>
      <c r="AE128" s="61"/>
      <c r="AF128" s="90"/>
      <c r="AG128" s="90"/>
      <c r="AH128" s="90"/>
      <c r="AI128" s="90"/>
      <c r="AJ128" s="90"/>
      <c r="AK128" s="90"/>
      <c r="AL128" s="90"/>
      <c r="AM128" s="90"/>
      <c r="AN128" s="90"/>
    </row>
    <row r="129" spans="25:40" s="75" customFormat="1" x14ac:dyDescent="0.2">
      <c r="Y129" s="61"/>
      <c r="Z129" s="61"/>
      <c r="AA129" s="61"/>
      <c r="AB129" s="61"/>
      <c r="AC129" s="61"/>
      <c r="AD129" s="61"/>
      <c r="AE129" s="61"/>
      <c r="AF129" s="90"/>
      <c r="AG129" s="90"/>
      <c r="AH129" s="90"/>
      <c r="AI129" s="90"/>
      <c r="AJ129" s="90"/>
      <c r="AK129" s="90"/>
      <c r="AL129" s="90"/>
      <c r="AM129" s="90"/>
      <c r="AN129" s="90"/>
    </row>
    <row r="130" spans="25:40" s="75" customFormat="1" x14ac:dyDescent="0.2">
      <c r="Y130" s="61"/>
      <c r="Z130" s="61"/>
      <c r="AA130" s="61"/>
      <c r="AB130" s="61"/>
      <c r="AC130" s="61"/>
      <c r="AD130" s="61"/>
      <c r="AE130" s="61"/>
      <c r="AF130" s="90"/>
      <c r="AG130" s="90"/>
      <c r="AH130" s="90"/>
      <c r="AI130" s="90"/>
      <c r="AJ130" s="90"/>
      <c r="AK130" s="90"/>
      <c r="AL130" s="90"/>
      <c r="AM130" s="90"/>
      <c r="AN130" s="90"/>
    </row>
    <row r="131" spans="25:40" s="75" customFormat="1" x14ac:dyDescent="0.2">
      <c r="Y131" s="61"/>
      <c r="Z131" s="61"/>
      <c r="AA131" s="61"/>
      <c r="AB131" s="61"/>
      <c r="AC131" s="61"/>
      <c r="AD131" s="61"/>
      <c r="AE131" s="61"/>
      <c r="AF131" s="90"/>
      <c r="AG131" s="90"/>
      <c r="AH131" s="90"/>
      <c r="AI131" s="90"/>
      <c r="AJ131" s="90"/>
      <c r="AK131" s="90"/>
      <c r="AL131" s="90"/>
      <c r="AM131" s="90"/>
      <c r="AN131" s="90"/>
    </row>
    <row r="132" spans="25:40" s="75" customFormat="1" x14ac:dyDescent="0.2">
      <c r="Y132" s="61"/>
      <c r="Z132" s="61"/>
      <c r="AA132" s="61"/>
      <c r="AB132" s="61"/>
      <c r="AC132" s="61"/>
      <c r="AD132" s="61"/>
      <c r="AE132" s="61"/>
      <c r="AF132" s="90"/>
      <c r="AG132" s="90"/>
      <c r="AH132" s="90"/>
      <c r="AI132" s="90"/>
      <c r="AJ132" s="90"/>
      <c r="AK132" s="90"/>
      <c r="AL132" s="90"/>
      <c r="AM132" s="90"/>
      <c r="AN132" s="90"/>
    </row>
    <row r="133" spans="25:40" s="75" customFormat="1" x14ac:dyDescent="0.2">
      <c r="Y133" s="61"/>
      <c r="Z133" s="61"/>
      <c r="AA133" s="61"/>
      <c r="AB133" s="61"/>
      <c r="AC133" s="61"/>
      <c r="AD133" s="61"/>
      <c r="AE133" s="61"/>
      <c r="AF133" s="90"/>
      <c r="AG133" s="90"/>
      <c r="AH133" s="90"/>
      <c r="AI133" s="90"/>
      <c r="AJ133" s="90"/>
      <c r="AK133" s="90"/>
      <c r="AL133" s="90"/>
      <c r="AM133" s="90"/>
      <c r="AN133" s="90"/>
    </row>
    <row r="134" spans="25:40" s="75" customFormat="1" x14ac:dyDescent="0.2">
      <c r="Y134" s="61"/>
      <c r="Z134" s="61"/>
      <c r="AA134" s="61"/>
      <c r="AB134" s="61"/>
      <c r="AC134" s="61"/>
      <c r="AD134" s="61"/>
      <c r="AE134" s="61"/>
      <c r="AF134" s="90"/>
      <c r="AG134" s="90"/>
      <c r="AH134" s="90"/>
      <c r="AI134" s="90"/>
      <c r="AJ134" s="90"/>
      <c r="AK134" s="90"/>
      <c r="AL134" s="90"/>
      <c r="AM134" s="90"/>
      <c r="AN134" s="90"/>
    </row>
    <row r="135" spans="25:40" s="75" customFormat="1" x14ac:dyDescent="0.2">
      <c r="Y135" s="61"/>
      <c r="Z135" s="61"/>
      <c r="AA135" s="61"/>
      <c r="AB135" s="61"/>
      <c r="AC135" s="61"/>
      <c r="AD135" s="61"/>
      <c r="AE135" s="61"/>
      <c r="AF135" s="90"/>
      <c r="AG135" s="90"/>
      <c r="AH135" s="90"/>
      <c r="AI135" s="90"/>
      <c r="AJ135" s="90"/>
      <c r="AK135" s="90"/>
      <c r="AL135" s="90"/>
      <c r="AM135" s="90"/>
      <c r="AN135" s="90"/>
    </row>
    <row r="136" spans="25:40" s="75" customFormat="1" x14ac:dyDescent="0.2">
      <c r="Y136" s="61"/>
      <c r="Z136" s="61"/>
      <c r="AA136" s="61"/>
      <c r="AB136" s="61"/>
      <c r="AC136" s="61"/>
      <c r="AD136" s="61"/>
      <c r="AE136" s="61"/>
      <c r="AF136" s="90"/>
      <c r="AG136" s="90"/>
      <c r="AH136" s="90"/>
      <c r="AI136" s="90"/>
      <c r="AJ136" s="90"/>
      <c r="AK136" s="90"/>
      <c r="AL136" s="90"/>
      <c r="AM136" s="90"/>
      <c r="AN136" s="90"/>
    </row>
    <row r="137" spans="25:40" s="75" customFormat="1" x14ac:dyDescent="0.2">
      <c r="Y137" s="61"/>
      <c r="Z137" s="61"/>
      <c r="AA137" s="61"/>
      <c r="AB137" s="61"/>
      <c r="AC137" s="61"/>
      <c r="AD137" s="61"/>
      <c r="AE137" s="61"/>
      <c r="AF137" s="90"/>
      <c r="AG137" s="90"/>
      <c r="AH137" s="90"/>
      <c r="AI137" s="90"/>
      <c r="AJ137" s="90"/>
      <c r="AK137" s="90"/>
      <c r="AL137" s="90"/>
      <c r="AM137" s="90"/>
      <c r="AN137" s="90"/>
    </row>
    <row r="138" spans="25:40" s="75" customFormat="1" x14ac:dyDescent="0.2">
      <c r="Y138" s="61"/>
      <c r="Z138" s="61"/>
      <c r="AA138" s="61"/>
      <c r="AB138" s="61"/>
      <c r="AC138" s="61"/>
      <c r="AD138" s="61"/>
      <c r="AE138" s="61"/>
      <c r="AF138" s="90"/>
      <c r="AG138" s="90"/>
      <c r="AH138" s="90"/>
      <c r="AI138" s="90"/>
      <c r="AJ138" s="90"/>
      <c r="AK138" s="90"/>
      <c r="AL138" s="90"/>
      <c r="AM138" s="90"/>
      <c r="AN138" s="90"/>
    </row>
    <row r="139" spans="25:40" s="75" customFormat="1" x14ac:dyDescent="0.2">
      <c r="Y139" s="61"/>
      <c r="Z139" s="61"/>
      <c r="AA139" s="61"/>
      <c r="AB139" s="61"/>
      <c r="AC139" s="61"/>
      <c r="AD139" s="61"/>
      <c r="AE139" s="61"/>
      <c r="AF139" s="90"/>
      <c r="AG139" s="90"/>
      <c r="AH139" s="90"/>
      <c r="AI139" s="90"/>
      <c r="AJ139" s="90"/>
      <c r="AK139" s="90"/>
      <c r="AL139" s="90"/>
      <c r="AM139" s="90"/>
      <c r="AN139" s="90"/>
    </row>
    <row r="140" spans="25:40" s="75" customFormat="1" x14ac:dyDescent="0.2">
      <c r="Y140" s="61"/>
      <c r="Z140" s="61"/>
      <c r="AA140" s="61"/>
      <c r="AB140" s="61"/>
      <c r="AC140" s="61"/>
      <c r="AD140" s="61"/>
      <c r="AE140" s="61"/>
      <c r="AF140" s="90"/>
      <c r="AG140" s="90"/>
      <c r="AH140" s="90"/>
      <c r="AI140" s="90"/>
      <c r="AJ140" s="90"/>
      <c r="AK140" s="90"/>
      <c r="AL140" s="90"/>
      <c r="AM140" s="90"/>
      <c r="AN140" s="90"/>
    </row>
    <row r="141" spans="25:40" s="75" customFormat="1" x14ac:dyDescent="0.2">
      <c r="Y141" s="61"/>
      <c r="Z141" s="61"/>
      <c r="AA141" s="61"/>
      <c r="AB141" s="61"/>
      <c r="AC141" s="61"/>
      <c r="AD141" s="61"/>
      <c r="AE141" s="61"/>
      <c r="AF141" s="90"/>
      <c r="AG141" s="90"/>
      <c r="AH141" s="90"/>
      <c r="AI141" s="90"/>
      <c r="AJ141" s="90"/>
      <c r="AK141" s="90"/>
      <c r="AL141" s="90"/>
      <c r="AM141" s="90"/>
      <c r="AN141" s="90"/>
    </row>
    <row r="142" spans="25:40" s="75" customFormat="1" x14ac:dyDescent="0.2">
      <c r="Y142" s="61"/>
      <c r="Z142" s="61"/>
      <c r="AA142" s="61"/>
      <c r="AB142" s="61"/>
      <c r="AC142" s="61"/>
      <c r="AD142" s="61"/>
      <c r="AE142" s="61"/>
      <c r="AF142" s="90"/>
      <c r="AG142" s="90"/>
      <c r="AH142" s="90"/>
      <c r="AI142" s="90"/>
      <c r="AJ142" s="90"/>
      <c r="AK142" s="90"/>
      <c r="AL142" s="90"/>
      <c r="AM142" s="90"/>
      <c r="AN142" s="90"/>
    </row>
    <row r="143" spans="25:40" s="75" customFormat="1" x14ac:dyDescent="0.2">
      <c r="Y143" s="61"/>
      <c r="Z143" s="61"/>
      <c r="AA143" s="61"/>
      <c r="AB143" s="61"/>
      <c r="AC143" s="61"/>
      <c r="AD143" s="61"/>
      <c r="AE143" s="61"/>
      <c r="AF143" s="90"/>
      <c r="AG143" s="90"/>
      <c r="AH143" s="90"/>
      <c r="AI143" s="90"/>
      <c r="AJ143" s="90"/>
      <c r="AK143" s="90"/>
      <c r="AL143" s="90"/>
      <c r="AM143" s="90"/>
      <c r="AN143" s="90"/>
    </row>
    <row r="144" spans="25:40" s="75" customFormat="1" x14ac:dyDescent="0.2">
      <c r="Y144" s="61"/>
      <c r="Z144" s="61"/>
      <c r="AA144" s="61"/>
      <c r="AB144" s="61"/>
      <c r="AC144" s="61"/>
      <c r="AD144" s="61"/>
      <c r="AE144" s="61"/>
      <c r="AF144" s="90"/>
      <c r="AG144" s="90"/>
      <c r="AH144" s="90"/>
      <c r="AI144" s="90"/>
      <c r="AJ144" s="90"/>
      <c r="AK144" s="90"/>
      <c r="AL144" s="90"/>
      <c r="AM144" s="90"/>
      <c r="AN144" s="90"/>
    </row>
    <row r="145" spans="25:40" s="75" customFormat="1" x14ac:dyDescent="0.2">
      <c r="Y145" s="61"/>
      <c r="Z145" s="61"/>
      <c r="AA145" s="61"/>
      <c r="AB145" s="61"/>
      <c r="AC145" s="61"/>
      <c r="AD145" s="61"/>
      <c r="AE145" s="61"/>
      <c r="AF145" s="90"/>
      <c r="AG145" s="90"/>
      <c r="AH145" s="90"/>
      <c r="AI145" s="90"/>
      <c r="AJ145" s="90"/>
      <c r="AK145" s="90"/>
      <c r="AL145" s="90"/>
      <c r="AM145" s="90"/>
      <c r="AN145" s="90"/>
    </row>
    <row r="146" spans="25:40" s="75" customFormat="1" x14ac:dyDescent="0.2">
      <c r="Y146" s="61"/>
      <c r="Z146" s="61"/>
      <c r="AA146" s="61"/>
      <c r="AB146" s="61"/>
      <c r="AC146" s="61"/>
      <c r="AD146" s="61"/>
      <c r="AE146" s="61"/>
      <c r="AF146" s="90"/>
      <c r="AG146" s="90"/>
      <c r="AH146" s="90"/>
      <c r="AI146" s="90"/>
      <c r="AJ146" s="90"/>
      <c r="AK146" s="90"/>
      <c r="AL146" s="90"/>
      <c r="AM146" s="90"/>
      <c r="AN146" s="90"/>
    </row>
    <row r="147" spans="25:40" s="75" customFormat="1" x14ac:dyDescent="0.2">
      <c r="Y147" s="61"/>
      <c r="Z147" s="61"/>
      <c r="AA147" s="61"/>
      <c r="AB147" s="61"/>
      <c r="AC147" s="61"/>
      <c r="AD147" s="61"/>
      <c r="AE147" s="61"/>
      <c r="AF147" s="90"/>
      <c r="AG147" s="90"/>
      <c r="AH147" s="90"/>
      <c r="AI147" s="90"/>
      <c r="AJ147" s="90"/>
      <c r="AK147" s="90"/>
      <c r="AL147" s="90"/>
      <c r="AM147" s="90"/>
      <c r="AN147" s="90"/>
    </row>
    <row r="148" spans="25:40" s="75" customFormat="1" x14ac:dyDescent="0.2">
      <c r="Y148" s="61"/>
      <c r="Z148" s="61"/>
      <c r="AA148" s="61"/>
      <c r="AB148" s="61"/>
      <c r="AC148" s="61"/>
      <c r="AD148" s="61"/>
      <c r="AE148" s="61"/>
      <c r="AF148" s="90"/>
      <c r="AG148" s="90"/>
      <c r="AH148" s="90"/>
      <c r="AI148" s="90"/>
      <c r="AJ148" s="90"/>
      <c r="AK148" s="90"/>
      <c r="AL148" s="90"/>
      <c r="AM148" s="90"/>
      <c r="AN148" s="90"/>
    </row>
    <row r="149" spans="25:40" s="75" customFormat="1" x14ac:dyDescent="0.2">
      <c r="Y149" s="61"/>
      <c r="Z149" s="61"/>
      <c r="AA149" s="61"/>
      <c r="AB149" s="61"/>
      <c r="AC149" s="61"/>
      <c r="AD149" s="61"/>
      <c r="AE149" s="61"/>
      <c r="AF149" s="90"/>
      <c r="AG149" s="90"/>
      <c r="AH149" s="90"/>
      <c r="AI149" s="90"/>
      <c r="AJ149" s="90"/>
      <c r="AK149" s="90"/>
      <c r="AL149" s="90"/>
      <c r="AM149" s="90"/>
      <c r="AN149" s="90"/>
    </row>
    <row r="150" spans="25:40" s="75" customFormat="1" x14ac:dyDescent="0.2">
      <c r="Y150" s="61"/>
      <c r="Z150" s="61"/>
      <c r="AA150" s="61"/>
      <c r="AB150" s="61"/>
      <c r="AC150" s="61"/>
      <c r="AD150" s="61"/>
      <c r="AE150" s="61"/>
      <c r="AF150" s="90"/>
      <c r="AG150" s="90"/>
      <c r="AH150" s="90"/>
      <c r="AI150" s="90"/>
      <c r="AJ150" s="90"/>
      <c r="AK150" s="90"/>
      <c r="AL150" s="90"/>
      <c r="AM150" s="90"/>
      <c r="AN150" s="90"/>
    </row>
    <row r="151" spans="25:40" s="75" customFormat="1" x14ac:dyDescent="0.2">
      <c r="Y151" s="61"/>
      <c r="Z151" s="61"/>
      <c r="AA151" s="61"/>
      <c r="AB151" s="61"/>
      <c r="AC151" s="61"/>
      <c r="AD151" s="61"/>
      <c r="AE151" s="61"/>
      <c r="AF151" s="90"/>
      <c r="AG151" s="90"/>
      <c r="AH151" s="90"/>
      <c r="AI151" s="90"/>
      <c r="AJ151" s="90"/>
      <c r="AK151" s="90"/>
      <c r="AL151" s="90"/>
      <c r="AM151" s="90"/>
      <c r="AN151" s="90"/>
    </row>
    <row r="152" spans="25:40" s="75" customFormat="1" x14ac:dyDescent="0.2">
      <c r="Y152" s="61"/>
      <c r="Z152" s="61"/>
      <c r="AA152" s="61"/>
      <c r="AB152" s="61"/>
      <c r="AC152" s="61"/>
      <c r="AD152" s="61"/>
      <c r="AE152" s="61"/>
      <c r="AF152" s="90"/>
      <c r="AG152" s="90"/>
      <c r="AH152" s="90"/>
      <c r="AI152" s="90"/>
      <c r="AJ152" s="90"/>
      <c r="AK152" s="90"/>
      <c r="AL152" s="90"/>
      <c r="AM152" s="90"/>
      <c r="AN152" s="90"/>
    </row>
    <row r="153" spans="25:40" s="75" customFormat="1" x14ac:dyDescent="0.2">
      <c r="Y153" s="61"/>
      <c r="Z153" s="61"/>
      <c r="AA153" s="61"/>
      <c r="AB153" s="61"/>
      <c r="AC153" s="61"/>
      <c r="AD153" s="61"/>
      <c r="AE153" s="61"/>
      <c r="AF153" s="90"/>
      <c r="AG153" s="90"/>
      <c r="AH153" s="90"/>
      <c r="AI153" s="90"/>
      <c r="AJ153" s="90"/>
      <c r="AK153" s="90"/>
      <c r="AL153" s="90"/>
      <c r="AM153" s="90"/>
      <c r="AN153" s="90"/>
    </row>
    <row r="154" spans="25:40" s="75" customFormat="1" x14ac:dyDescent="0.2">
      <c r="Y154" s="61"/>
      <c r="Z154" s="61"/>
      <c r="AA154" s="61"/>
      <c r="AB154" s="61"/>
      <c r="AC154" s="61"/>
      <c r="AD154" s="61"/>
      <c r="AE154" s="61"/>
      <c r="AF154" s="90"/>
      <c r="AG154" s="90"/>
      <c r="AH154" s="90"/>
      <c r="AI154" s="90"/>
      <c r="AJ154" s="90"/>
      <c r="AK154" s="90"/>
      <c r="AL154" s="90"/>
      <c r="AM154" s="90"/>
      <c r="AN154" s="90"/>
    </row>
    <row r="155" spans="25:40" s="75" customFormat="1" x14ac:dyDescent="0.2">
      <c r="Y155" s="61"/>
      <c r="Z155" s="61"/>
      <c r="AA155" s="61"/>
      <c r="AB155" s="61"/>
      <c r="AC155" s="61"/>
      <c r="AD155" s="61"/>
      <c r="AE155" s="61"/>
      <c r="AF155" s="90"/>
      <c r="AG155" s="90"/>
      <c r="AH155" s="90"/>
      <c r="AI155" s="90"/>
      <c r="AJ155" s="90"/>
      <c r="AK155" s="90"/>
      <c r="AL155" s="90"/>
      <c r="AM155" s="90"/>
      <c r="AN155" s="90"/>
    </row>
    <row r="156" spans="25:40" s="75" customFormat="1" x14ac:dyDescent="0.2">
      <c r="Y156" s="61"/>
      <c r="Z156" s="61"/>
      <c r="AA156" s="61"/>
      <c r="AB156" s="61"/>
      <c r="AC156" s="61"/>
      <c r="AD156" s="61"/>
      <c r="AE156" s="61"/>
      <c r="AF156" s="90"/>
      <c r="AG156" s="90"/>
      <c r="AH156" s="90"/>
      <c r="AI156" s="90"/>
      <c r="AJ156" s="90"/>
      <c r="AK156" s="90"/>
      <c r="AL156" s="90"/>
      <c r="AM156" s="90"/>
      <c r="AN156" s="90"/>
    </row>
    <row r="157" spans="25:40" s="75" customFormat="1" x14ac:dyDescent="0.2">
      <c r="Y157" s="61"/>
      <c r="Z157" s="61"/>
      <c r="AA157" s="61"/>
      <c r="AB157" s="61"/>
      <c r="AC157" s="61"/>
      <c r="AD157" s="61"/>
      <c r="AE157" s="61"/>
      <c r="AF157" s="90"/>
      <c r="AG157" s="90"/>
      <c r="AH157" s="90"/>
      <c r="AI157" s="90"/>
      <c r="AJ157" s="90"/>
      <c r="AK157" s="90"/>
      <c r="AL157" s="90"/>
      <c r="AM157" s="90"/>
      <c r="AN157" s="90"/>
    </row>
    <row r="158" spans="25:40" s="75" customFormat="1" x14ac:dyDescent="0.2">
      <c r="Y158" s="61"/>
      <c r="Z158" s="61"/>
      <c r="AA158" s="61"/>
      <c r="AB158" s="61"/>
      <c r="AC158" s="61"/>
      <c r="AD158" s="61"/>
      <c r="AE158" s="61"/>
      <c r="AF158" s="90"/>
      <c r="AG158" s="90"/>
      <c r="AH158" s="90"/>
      <c r="AI158" s="90"/>
      <c r="AJ158" s="90"/>
      <c r="AK158" s="90"/>
      <c r="AL158" s="90"/>
      <c r="AM158" s="90"/>
      <c r="AN158" s="90"/>
    </row>
    <row r="159" spans="25:40" s="75" customFormat="1" x14ac:dyDescent="0.2">
      <c r="Y159" s="61"/>
      <c r="Z159" s="61"/>
      <c r="AA159" s="61"/>
      <c r="AB159" s="61"/>
      <c r="AC159" s="61"/>
      <c r="AD159" s="61"/>
      <c r="AE159" s="61"/>
      <c r="AF159" s="90"/>
      <c r="AG159" s="90"/>
      <c r="AH159" s="90"/>
      <c r="AI159" s="90"/>
      <c r="AJ159" s="90"/>
      <c r="AK159" s="90"/>
      <c r="AL159" s="90"/>
      <c r="AM159" s="90"/>
      <c r="AN159" s="90"/>
    </row>
    <row r="160" spans="25:40" s="75" customFormat="1" x14ac:dyDescent="0.2">
      <c r="Y160" s="61"/>
      <c r="Z160" s="61"/>
      <c r="AA160" s="61"/>
      <c r="AB160" s="61"/>
      <c r="AC160" s="61"/>
      <c r="AD160" s="61"/>
      <c r="AE160" s="61"/>
      <c r="AF160" s="90"/>
      <c r="AG160" s="90"/>
      <c r="AH160" s="90"/>
      <c r="AI160" s="90"/>
      <c r="AJ160" s="90"/>
      <c r="AK160" s="90"/>
      <c r="AL160" s="90"/>
      <c r="AM160" s="90"/>
      <c r="AN160" s="90"/>
    </row>
    <row r="161" spans="25:40" s="75" customFormat="1" x14ac:dyDescent="0.2">
      <c r="Y161" s="61"/>
      <c r="Z161" s="61"/>
      <c r="AA161" s="61"/>
      <c r="AB161" s="61"/>
      <c r="AC161" s="61"/>
      <c r="AD161" s="61"/>
      <c r="AE161" s="61"/>
      <c r="AF161" s="90"/>
      <c r="AG161" s="90"/>
      <c r="AH161" s="90"/>
      <c r="AI161" s="90"/>
      <c r="AJ161" s="90"/>
      <c r="AK161" s="90"/>
      <c r="AL161" s="90"/>
      <c r="AM161" s="90"/>
      <c r="AN161" s="90"/>
    </row>
    <row r="162" spans="25:40" s="75" customFormat="1" x14ac:dyDescent="0.2">
      <c r="Y162" s="61"/>
      <c r="Z162" s="61"/>
      <c r="AA162" s="61"/>
      <c r="AB162" s="61"/>
      <c r="AC162" s="61"/>
      <c r="AD162" s="61"/>
      <c r="AE162" s="61"/>
      <c r="AF162" s="90"/>
      <c r="AG162" s="90"/>
      <c r="AH162" s="90"/>
      <c r="AI162" s="90"/>
      <c r="AJ162" s="90"/>
      <c r="AK162" s="90"/>
      <c r="AL162" s="90"/>
      <c r="AM162" s="90"/>
      <c r="AN162" s="90"/>
    </row>
    <row r="163" spans="25:40" s="75" customFormat="1" x14ac:dyDescent="0.2">
      <c r="Y163" s="61"/>
      <c r="Z163" s="61"/>
      <c r="AA163" s="61"/>
      <c r="AB163" s="61"/>
      <c r="AC163" s="61"/>
      <c r="AD163" s="61"/>
      <c r="AE163" s="61"/>
      <c r="AF163" s="90"/>
      <c r="AG163" s="90"/>
      <c r="AH163" s="90"/>
      <c r="AI163" s="90"/>
      <c r="AJ163" s="90"/>
      <c r="AK163" s="90"/>
      <c r="AL163" s="90"/>
      <c r="AM163" s="90"/>
      <c r="AN163" s="90"/>
    </row>
    <row r="164" spans="25:40" s="75" customFormat="1" x14ac:dyDescent="0.2">
      <c r="Y164" s="61"/>
      <c r="Z164" s="61"/>
      <c r="AA164" s="61"/>
      <c r="AB164" s="61"/>
      <c r="AC164" s="61"/>
      <c r="AD164" s="61"/>
      <c r="AE164" s="61"/>
      <c r="AF164" s="90"/>
      <c r="AG164" s="90"/>
      <c r="AH164" s="90"/>
      <c r="AI164" s="90"/>
      <c r="AJ164" s="90"/>
      <c r="AK164" s="90"/>
      <c r="AL164" s="90"/>
      <c r="AM164" s="90"/>
      <c r="AN164" s="90"/>
    </row>
    <row r="165" spans="25:40" s="75" customFormat="1" x14ac:dyDescent="0.2">
      <c r="Y165" s="61"/>
      <c r="Z165" s="61"/>
      <c r="AA165" s="61"/>
      <c r="AB165" s="61"/>
      <c r="AC165" s="61"/>
      <c r="AD165" s="61"/>
      <c r="AE165" s="61"/>
      <c r="AF165" s="90"/>
      <c r="AG165" s="90"/>
      <c r="AH165" s="90"/>
      <c r="AI165" s="90"/>
      <c r="AJ165" s="90"/>
      <c r="AK165" s="90"/>
      <c r="AL165" s="90"/>
      <c r="AM165" s="90"/>
      <c r="AN165" s="90"/>
    </row>
    <row r="166" spans="25:40" s="75" customFormat="1" x14ac:dyDescent="0.2">
      <c r="Y166" s="61"/>
      <c r="Z166" s="61"/>
      <c r="AA166" s="61"/>
      <c r="AB166" s="61"/>
      <c r="AC166" s="61"/>
      <c r="AD166" s="61"/>
      <c r="AE166" s="61"/>
      <c r="AF166" s="90"/>
      <c r="AG166" s="90"/>
      <c r="AH166" s="90"/>
      <c r="AI166" s="90"/>
      <c r="AJ166" s="90"/>
      <c r="AK166" s="90"/>
      <c r="AL166" s="90"/>
      <c r="AM166" s="90"/>
      <c r="AN166" s="90"/>
    </row>
    <row r="167" spans="25:40" s="75" customFormat="1" x14ac:dyDescent="0.2">
      <c r="Y167" s="61"/>
      <c r="Z167" s="61"/>
      <c r="AA167" s="61"/>
      <c r="AB167" s="61"/>
      <c r="AC167" s="61"/>
      <c r="AD167" s="61"/>
      <c r="AE167" s="61"/>
      <c r="AF167" s="90"/>
      <c r="AG167" s="90"/>
      <c r="AH167" s="90"/>
      <c r="AI167" s="90"/>
      <c r="AJ167" s="90"/>
      <c r="AK167" s="90"/>
      <c r="AL167" s="90"/>
      <c r="AM167" s="90"/>
      <c r="AN167" s="90"/>
    </row>
    <row r="168" spans="25:40" s="75" customFormat="1" x14ac:dyDescent="0.2">
      <c r="Y168" s="61"/>
      <c r="Z168" s="61"/>
      <c r="AA168" s="61"/>
      <c r="AB168" s="61"/>
      <c r="AC168" s="61"/>
      <c r="AD168" s="61"/>
      <c r="AE168" s="61"/>
      <c r="AF168" s="90"/>
      <c r="AG168" s="90"/>
      <c r="AH168" s="90"/>
      <c r="AI168" s="90"/>
      <c r="AJ168" s="90"/>
      <c r="AK168" s="90"/>
      <c r="AL168" s="90"/>
      <c r="AM168" s="90"/>
      <c r="AN168" s="90"/>
    </row>
    <row r="169" spans="25:40" s="75" customFormat="1" x14ac:dyDescent="0.2">
      <c r="Y169" s="61"/>
      <c r="Z169" s="61"/>
      <c r="AA169" s="61"/>
      <c r="AB169" s="61"/>
      <c r="AC169" s="61"/>
      <c r="AD169" s="61"/>
      <c r="AE169" s="61"/>
      <c r="AF169" s="90"/>
      <c r="AG169" s="90"/>
      <c r="AH169" s="90"/>
      <c r="AI169" s="90"/>
      <c r="AJ169" s="90"/>
      <c r="AK169" s="90"/>
      <c r="AL169" s="90"/>
      <c r="AM169" s="90"/>
      <c r="AN169" s="90"/>
    </row>
    <row r="170" spans="25:40" s="75" customFormat="1" x14ac:dyDescent="0.2">
      <c r="Y170" s="61"/>
      <c r="Z170" s="61"/>
      <c r="AA170" s="61"/>
      <c r="AB170" s="61"/>
      <c r="AC170" s="61"/>
      <c r="AD170" s="61"/>
      <c r="AE170" s="61"/>
      <c r="AF170" s="90"/>
      <c r="AG170" s="90"/>
      <c r="AH170" s="90"/>
      <c r="AI170" s="90"/>
      <c r="AJ170" s="90"/>
      <c r="AK170" s="90"/>
      <c r="AL170" s="90"/>
      <c r="AM170" s="90"/>
      <c r="AN170" s="90"/>
    </row>
    <row r="171" spans="25:40" s="75" customFormat="1" x14ac:dyDescent="0.2">
      <c r="Y171" s="61"/>
      <c r="Z171" s="61"/>
      <c r="AA171" s="61"/>
      <c r="AB171" s="61"/>
      <c r="AC171" s="61"/>
      <c r="AD171" s="61"/>
      <c r="AE171" s="61"/>
      <c r="AF171" s="90"/>
      <c r="AG171" s="90"/>
      <c r="AH171" s="90"/>
      <c r="AI171" s="90"/>
      <c r="AJ171" s="90"/>
      <c r="AK171" s="90"/>
      <c r="AL171" s="90"/>
      <c r="AM171" s="90"/>
      <c r="AN171" s="90"/>
    </row>
    <row r="172" spans="25:40" s="75" customFormat="1" x14ac:dyDescent="0.2">
      <c r="Y172" s="61"/>
      <c r="Z172" s="61"/>
      <c r="AA172" s="61"/>
      <c r="AB172" s="61"/>
      <c r="AC172" s="61"/>
      <c r="AD172" s="61"/>
      <c r="AE172" s="61"/>
      <c r="AF172" s="90"/>
      <c r="AG172" s="90"/>
      <c r="AH172" s="90"/>
      <c r="AI172" s="90"/>
      <c r="AJ172" s="90"/>
      <c r="AK172" s="90"/>
      <c r="AL172" s="90"/>
      <c r="AM172" s="90"/>
      <c r="AN172" s="90"/>
    </row>
    <row r="173" spans="25:40" s="75" customFormat="1" x14ac:dyDescent="0.2">
      <c r="Y173" s="61"/>
      <c r="Z173" s="61"/>
      <c r="AA173" s="61"/>
      <c r="AB173" s="61"/>
      <c r="AC173" s="61"/>
      <c r="AD173" s="61"/>
      <c r="AE173" s="61"/>
      <c r="AF173" s="90"/>
      <c r="AG173" s="90"/>
      <c r="AH173" s="90"/>
      <c r="AI173" s="90"/>
      <c r="AJ173" s="90"/>
      <c r="AK173" s="90"/>
      <c r="AL173" s="90"/>
      <c r="AM173" s="90"/>
      <c r="AN173" s="90"/>
    </row>
    <row r="174" spans="25:40" s="75" customFormat="1" x14ac:dyDescent="0.2">
      <c r="Y174" s="61"/>
      <c r="Z174" s="61"/>
      <c r="AA174" s="61"/>
      <c r="AB174" s="61"/>
      <c r="AC174" s="61"/>
      <c r="AD174" s="61"/>
      <c r="AE174" s="61"/>
      <c r="AF174" s="90"/>
      <c r="AG174" s="90"/>
      <c r="AH174" s="90"/>
      <c r="AI174" s="90"/>
      <c r="AJ174" s="90"/>
      <c r="AK174" s="90"/>
      <c r="AL174" s="90"/>
      <c r="AM174" s="90"/>
      <c r="AN174" s="90"/>
    </row>
    <row r="175" spans="25:40" s="75" customFormat="1" x14ac:dyDescent="0.2">
      <c r="Y175" s="61"/>
      <c r="Z175" s="61"/>
      <c r="AA175" s="61"/>
      <c r="AB175" s="61"/>
      <c r="AC175" s="61"/>
      <c r="AD175" s="61"/>
      <c r="AE175" s="61"/>
      <c r="AF175" s="90"/>
      <c r="AG175" s="90"/>
      <c r="AH175" s="90"/>
      <c r="AI175" s="90"/>
      <c r="AJ175" s="90"/>
      <c r="AK175" s="90"/>
      <c r="AL175" s="90"/>
      <c r="AM175" s="90"/>
      <c r="AN175" s="90"/>
    </row>
    <row r="176" spans="25:40" s="75" customFormat="1" x14ac:dyDescent="0.2">
      <c r="Y176" s="61"/>
      <c r="Z176" s="61"/>
      <c r="AA176" s="61"/>
      <c r="AB176" s="61"/>
      <c r="AC176" s="61"/>
      <c r="AD176" s="61"/>
      <c r="AE176" s="61"/>
      <c r="AF176" s="90"/>
      <c r="AG176" s="90"/>
      <c r="AH176" s="90"/>
      <c r="AI176" s="90"/>
      <c r="AJ176" s="90"/>
      <c r="AK176" s="90"/>
      <c r="AL176" s="90"/>
      <c r="AM176" s="90"/>
      <c r="AN176" s="90"/>
    </row>
    <row r="177" spans="25:40" s="75" customFormat="1" x14ac:dyDescent="0.2">
      <c r="Y177" s="61"/>
      <c r="Z177" s="61"/>
      <c r="AA177" s="61"/>
      <c r="AB177" s="61"/>
      <c r="AC177" s="61"/>
      <c r="AD177" s="61"/>
      <c r="AE177" s="61"/>
      <c r="AF177" s="90"/>
      <c r="AG177" s="90"/>
      <c r="AH177" s="90"/>
      <c r="AI177" s="90"/>
      <c r="AJ177" s="90"/>
      <c r="AK177" s="90"/>
      <c r="AL177" s="90"/>
      <c r="AM177" s="90"/>
      <c r="AN177" s="90"/>
    </row>
    <row r="178" spans="25:40" s="75" customFormat="1" x14ac:dyDescent="0.2">
      <c r="Y178" s="61"/>
      <c r="Z178" s="61"/>
      <c r="AA178" s="61"/>
      <c r="AB178" s="61"/>
      <c r="AC178" s="61"/>
      <c r="AD178" s="61"/>
      <c r="AE178" s="61"/>
      <c r="AF178" s="90"/>
      <c r="AG178" s="90"/>
      <c r="AH178" s="90"/>
      <c r="AI178" s="90"/>
      <c r="AJ178" s="90"/>
      <c r="AK178" s="90"/>
      <c r="AL178" s="90"/>
      <c r="AM178" s="90"/>
      <c r="AN178" s="90"/>
    </row>
    <row r="179" spans="25:40" s="75" customFormat="1" x14ac:dyDescent="0.2">
      <c r="Y179" s="61"/>
      <c r="Z179" s="61"/>
      <c r="AA179" s="61"/>
      <c r="AB179" s="61"/>
      <c r="AC179" s="61"/>
      <c r="AD179" s="61"/>
      <c r="AE179" s="61"/>
      <c r="AF179" s="90"/>
      <c r="AG179" s="90"/>
      <c r="AH179" s="90"/>
      <c r="AI179" s="90"/>
      <c r="AJ179" s="90"/>
      <c r="AK179" s="90"/>
      <c r="AL179" s="90"/>
      <c r="AM179" s="90"/>
      <c r="AN179" s="90"/>
    </row>
    <row r="180" spans="25:40" s="75" customFormat="1" x14ac:dyDescent="0.2">
      <c r="Y180" s="61"/>
      <c r="Z180" s="61"/>
      <c r="AA180" s="61"/>
      <c r="AB180" s="61"/>
      <c r="AC180" s="61"/>
      <c r="AD180" s="61"/>
      <c r="AE180" s="61"/>
      <c r="AF180" s="90"/>
      <c r="AG180" s="90"/>
      <c r="AH180" s="90"/>
      <c r="AI180" s="90"/>
      <c r="AJ180" s="90"/>
      <c r="AK180" s="90"/>
      <c r="AL180" s="90"/>
      <c r="AM180" s="90"/>
      <c r="AN180" s="90"/>
    </row>
    <row r="181" spans="25:40" s="75" customFormat="1" x14ac:dyDescent="0.2">
      <c r="Y181" s="61"/>
      <c r="Z181" s="61"/>
      <c r="AA181" s="61"/>
      <c r="AB181" s="61"/>
      <c r="AC181" s="61"/>
      <c r="AD181" s="61"/>
      <c r="AE181" s="61"/>
      <c r="AF181" s="90"/>
      <c r="AG181" s="90"/>
      <c r="AH181" s="90"/>
      <c r="AI181" s="90"/>
      <c r="AJ181" s="90"/>
      <c r="AK181" s="90"/>
      <c r="AL181" s="90"/>
      <c r="AM181" s="90"/>
      <c r="AN181" s="90"/>
    </row>
    <row r="182" spans="25:40" s="75" customFormat="1" x14ac:dyDescent="0.2">
      <c r="Y182" s="61"/>
      <c r="Z182" s="61"/>
      <c r="AA182" s="61"/>
      <c r="AB182" s="61"/>
      <c r="AC182" s="61"/>
      <c r="AD182" s="61"/>
      <c r="AE182" s="61"/>
      <c r="AF182" s="90"/>
      <c r="AG182" s="90"/>
      <c r="AH182" s="90"/>
      <c r="AI182" s="90"/>
      <c r="AJ182" s="90"/>
      <c r="AK182" s="90"/>
      <c r="AL182" s="90"/>
      <c r="AM182" s="90"/>
      <c r="AN182" s="90"/>
    </row>
    <row r="183" spans="25:40" s="75" customFormat="1" x14ac:dyDescent="0.2">
      <c r="Y183" s="61"/>
      <c r="Z183" s="61"/>
      <c r="AA183" s="61"/>
      <c r="AB183" s="61"/>
      <c r="AC183" s="61"/>
      <c r="AD183" s="61"/>
      <c r="AE183" s="61"/>
      <c r="AF183" s="90"/>
      <c r="AG183" s="90"/>
      <c r="AH183" s="90"/>
      <c r="AI183" s="90"/>
      <c r="AJ183" s="90"/>
      <c r="AK183" s="90"/>
      <c r="AL183" s="90"/>
      <c r="AM183" s="90"/>
      <c r="AN183" s="90"/>
    </row>
    <row r="184" spans="25:40" s="75" customFormat="1" x14ac:dyDescent="0.2">
      <c r="Y184" s="61"/>
      <c r="Z184" s="61"/>
      <c r="AA184" s="61"/>
      <c r="AB184" s="61"/>
      <c r="AC184" s="61"/>
      <c r="AD184" s="61"/>
      <c r="AE184" s="61"/>
      <c r="AF184" s="90"/>
      <c r="AG184" s="90"/>
      <c r="AH184" s="90"/>
      <c r="AI184" s="90"/>
      <c r="AJ184" s="90"/>
      <c r="AK184" s="90"/>
      <c r="AL184" s="90"/>
      <c r="AM184" s="90"/>
      <c r="AN184" s="90"/>
    </row>
    <row r="185" spans="25:40" s="75" customFormat="1" x14ac:dyDescent="0.2">
      <c r="Y185" s="61"/>
      <c r="Z185" s="61"/>
      <c r="AA185" s="61"/>
      <c r="AB185" s="61"/>
      <c r="AC185" s="61"/>
      <c r="AD185" s="61"/>
      <c r="AE185" s="61"/>
      <c r="AF185" s="90"/>
      <c r="AG185" s="90"/>
      <c r="AH185" s="90"/>
      <c r="AI185" s="90"/>
      <c r="AJ185" s="90"/>
      <c r="AK185" s="90"/>
      <c r="AL185" s="90"/>
      <c r="AM185" s="90"/>
      <c r="AN185" s="90"/>
    </row>
    <row r="186" spans="25:40" s="75" customFormat="1" x14ac:dyDescent="0.2">
      <c r="Y186" s="61"/>
      <c r="Z186" s="61"/>
      <c r="AA186" s="61"/>
      <c r="AB186" s="61"/>
      <c r="AC186" s="61"/>
      <c r="AD186" s="61"/>
      <c r="AE186" s="61"/>
      <c r="AF186" s="90"/>
      <c r="AG186" s="90"/>
      <c r="AH186" s="90"/>
      <c r="AI186" s="90"/>
      <c r="AJ186" s="90"/>
      <c r="AK186" s="90"/>
      <c r="AL186" s="90"/>
      <c r="AM186" s="90"/>
      <c r="AN186" s="90"/>
    </row>
    <row r="187" spans="25:40" s="75" customFormat="1" x14ac:dyDescent="0.2">
      <c r="Y187" s="61"/>
      <c r="Z187" s="61"/>
      <c r="AA187" s="61"/>
      <c r="AB187" s="61"/>
      <c r="AC187" s="61"/>
      <c r="AD187" s="61"/>
      <c r="AE187" s="61"/>
      <c r="AF187" s="90"/>
      <c r="AG187" s="90"/>
      <c r="AH187" s="90"/>
      <c r="AI187" s="90"/>
      <c r="AJ187" s="90"/>
      <c r="AK187" s="90"/>
      <c r="AL187" s="90"/>
      <c r="AM187" s="90"/>
      <c r="AN187" s="90"/>
    </row>
    <row r="188" spans="25:40" s="75" customFormat="1" x14ac:dyDescent="0.2">
      <c r="Y188" s="61"/>
      <c r="Z188" s="61"/>
      <c r="AA188" s="61"/>
      <c r="AB188" s="61"/>
      <c r="AC188" s="61"/>
      <c r="AD188" s="61"/>
      <c r="AE188" s="61"/>
      <c r="AF188" s="90"/>
      <c r="AG188" s="90"/>
      <c r="AH188" s="90"/>
      <c r="AI188" s="90"/>
      <c r="AJ188" s="90"/>
      <c r="AK188" s="90"/>
      <c r="AL188" s="90"/>
      <c r="AM188" s="90"/>
      <c r="AN188" s="90"/>
    </row>
    <row r="189" spans="25:40" s="75" customFormat="1" x14ac:dyDescent="0.2">
      <c r="Y189" s="61"/>
      <c r="Z189" s="61"/>
      <c r="AA189" s="61"/>
      <c r="AB189" s="61"/>
      <c r="AC189" s="61"/>
      <c r="AD189" s="61"/>
      <c r="AE189" s="61"/>
      <c r="AF189" s="90"/>
      <c r="AG189" s="90"/>
      <c r="AH189" s="90"/>
      <c r="AI189" s="90"/>
      <c r="AJ189" s="90"/>
      <c r="AK189" s="90"/>
      <c r="AL189" s="90"/>
      <c r="AM189" s="90"/>
      <c r="AN189" s="90"/>
    </row>
    <row r="190" spans="25:40" s="75" customFormat="1" x14ac:dyDescent="0.2">
      <c r="Y190" s="61"/>
      <c r="Z190" s="61"/>
      <c r="AA190" s="61"/>
      <c r="AB190" s="61"/>
      <c r="AC190" s="61"/>
      <c r="AD190" s="61"/>
      <c r="AE190" s="61"/>
      <c r="AF190" s="90"/>
      <c r="AG190" s="90"/>
      <c r="AH190" s="90"/>
      <c r="AI190" s="90"/>
      <c r="AJ190" s="90"/>
      <c r="AK190" s="90"/>
      <c r="AL190" s="90"/>
      <c r="AM190" s="90"/>
      <c r="AN190" s="90"/>
    </row>
    <row r="191" spans="25:40" s="75" customFormat="1" x14ac:dyDescent="0.2">
      <c r="Y191" s="61"/>
      <c r="Z191" s="61"/>
      <c r="AA191" s="61"/>
      <c r="AB191" s="61"/>
      <c r="AC191" s="61"/>
      <c r="AD191" s="61"/>
      <c r="AE191" s="61"/>
      <c r="AF191" s="90"/>
      <c r="AG191" s="90"/>
      <c r="AH191" s="90"/>
      <c r="AI191" s="90"/>
      <c r="AJ191" s="90"/>
      <c r="AK191" s="90"/>
      <c r="AL191" s="90"/>
      <c r="AM191" s="90"/>
      <c r="AN191" s="90"/>
    </row>
    <row r="192" spans="25:40" s="75" customFormat="1" x14ac:dyDescent="0.2">
      <c r="Y192" s="61"/>
      <c r="Z192" s="61"/>
      <c r="AA192" s="61"/>
      <c r="AB192" s="61"/>
      <c r="AC192" s="61"/>
      <c r="AD192" s="61"/>
      <c r="AE192" s="61"/>
      <c r="AF192" s="90"/>
      <c r="AG192" s="90"/>
      <c r="AH192" s="90"/>
      <c r="AI192" s="90"/>
      <c r="AJ192" s="90"/>
      <c r="AK192" s="90"/>
      <c r="AL192" s="90"/>
      <c r="AM192" s="90"/>
      <c r="AN192" s="90"/>
    </row>
    <row r="193" spans="25:40" s="75" customFormat="1" x14ac:dyDescent="0.2">
      <c r="Y193" s="61"/>
      <c r="Z193" s="61"/>
      <c r="AA193" s="61"/>
      <c r="AB193" s="61"/>
      <c r="AC193" s="61"/>
      <c r="AD193" s="61"/>
      <c r="AE193" s="61"/>
      <c r="AF193" s="90"/>
      <c r="AG193" s="90"/>
      <c r="AH193" s="90"/>
      <c r="AI193" s="90"/>
      <c r="AJ193" s="90"/>
      <c r="AK193" s="90"/>
      <c r="AL193" s="90"/>
      <c r="AM193" s="90"/>
      <c r="AN193" s="90"/>
    </row>
    <row r="194" spans="25:40" s="75" customFormat="1" x14ac:dyDescent="0.2">
      <c r="Y194" s="61"/>
      <c r="Z194" s="61"/>
      <c r="AA194" s="61"/>
      <c r="AB194" s="61"/>
      <c r="AC194" s="61"/>
      <c r="AD194" s="61"/>
      <c r="AE194" s="61"/>
      <c r="AF194" s="90"/>
      <c r="AG194" s="90"/>
      <c r="AH194" s="90"/>
      <c r="AI194" s="90"/>
      <c r="AJ194" s="90"/>
      <c r="AK194" s="90"/>
      <c r="AL194" s="90"/>
      <c r="AM194" s="90"/>
      <c r="AN194" s="90"/>
    </row>
    <row r="195" spans="25:40" s="75" customFormat="1" x14ac:dyDescent="0.2">
      <c r="Y195" s="61"/>
      <c r="Z195" s="61"/>
      <c r="AA195" s="61"/>
      <c r="AB195" s="61"/>
      <c r="AC195" s="61"/>
      <c r="AD195" s="61"/>
      <c r="AE195" s="61"/>
      <c r="AF195" s="90"/>
      <c r="AG195" s="90"/>
      <c r="AH195" s="90"/>
      <c r="AI195" s="90"/>
      <c r="AJ195" s="90"/>
      <c r="AK195" s="90"/>
      <c r="AL195" s="90"/>
      <c r="AM195" s="90"/>
      <c r="AN195" s="90"/>
    </row>
    <row r="196" spans="25:40" s="75" customFormat="1" x14ac:dyDescent="0.2">
      <c r="Y196" s="61"/>
      <c r="Z196" s="61"/>
      <c r="AA196" s="61"/>
      <c r="AB196" s="61"/>
      <c r="AC196" s="61"/>
      <c r="AD196" s="61"/>
      <c r="AE196" s="61"/>
      <c r="AF196" s="90"/>
      <c r="AG196" s="90"/>
      <c r="AH196" s="90"/>
      <c r="AI196" s="90"/>
      <c r="AJ196" s="90"/>
      <c r="AK196" s="90"/>
      <c r="AL196" s="90"/>
      <c r="AM196" s="90"/>
      <c r="AN196" s="90"/>
    </row>
    <row r="197" spans="25:40" s="75" customFormat="1" x14ac:dyDescent="0.2">
      <c r="Y197" s="61"/>
      <c r="Z197" s="61"/>
      <c r="AA197" s="61"/>
      <c r="AB197" s="61"/>
      <c r="AC197" s="61"/>
      <c r="AD197" s="61"/>
      <c r="AE197" s="61"/>
      <c r="AF197" s="90"/>
      <c r="AG197" s="90"/>
      <c r="AH197" s="90"/>
      <c r="AI197" s="90"/>
      <c r="AJ197" s="90"/>
      <c r="AK197" s="90"/>
      <c r="AL197" s="90"/>
      <c r="AM197" s="90"/>
      <c r="AN197" s="90"/>
    </row>
    <row r="198" spans="25:40" s="75" customFormat="1" x14ac:dyDescent="0.2">
      <c r="Y198" s="61"/>
      <c r="Z198" s="61"/>
      <c r="AA198" s="61"/>
      <c r="AB198" s="61"/>
      <c r="AC198" s="61"/>
      <c r="AD198" s="61"/>
      <c r="AE198" s="61"/>
      <c r="AF198" s="90"/>
      <c r="AG198" s="90"/>
      <c r="AH198" s="90"/>
      <c r="AI198" s="90"/>
      <c r="AJ198" s="90"/>
      <c r="AK198" s="90"/>
      <c r="AL198" s="90"/>
      <c r="AM198" s="90"/>
      <c r="AN198" s="90"/>
    </row>
    <row r="199" spans="25:40" s="75" customFormat="1" x14ac:dyDescent="0.2">
      <c r="Y199" s="61"/>
      <c r="Z199" s="61"/>
      <c r="AA199" s="61"/>
      <c r="AB199" s="61"/>
      <c r="AC199" s="61"/>
      <c r="AD199" s="61"/>
      <c r="AE199" s="61"/>
      <c r="AF199" s="90"/>
      <c r="AG199" s="90"/>
      <c r="AH199" s="90"/>
      <c r="AI199" s="90"/>
      <c r="AJ199" s="90"/>
      <c r="AK199" s="90"/>
      <c r="AL199" s="90"/>
      <c r="AM199" s="90"/>
      <c r="AN199" s="90"/>
    </row>
    <row r="200" spans="25:40" s="75" customFormat="1" x14ac:dyDescent="0.2">
      <c r="Y200" s="61"/>
      <c r="Z200" s="61"/>
      <c r="AA200" s="61"/>
      <c r="AB200" s="61"/>
      <c r="AC200" s="61"/>
      <c r="AD200" s="61"/>
      <c r="AE200" s="61"/>
      <c r="AF200" s="90"/>
      <c r="AG200" s="90"/>
      <c r="AH200" s="90"/>
      <c r="AI200" s="90"/>
      <c r="AJ200" s="90"/>
      <c r="AK200" s="90"/>
      <c r="AL200" s="90"/>
      <c r="AM200" s="90"/>
      <c r="AN200" s="90"/>
    </row>
    <row r="201" spans="25:40" s="75" customFormat="1" x14ac:dyDescent="0.2">
      <c r="Y201" s="61"/>
      <c r="Z201" s="61"/>
      <c r="AA201" s="61"/>
      <c r="AB201" s="61"/>
      <c r="AC201" s="61"/>
      <c r="AD201" s="61"/>
      <c r="AE201" s="61"/>
      <c r="AF201" s="90"/>
      <c r="AG201" s="90"/>
      <c r="AH201" s="90"/>
      <c r="AI201" s="90"/>
      <c r="AJ201" s="90"/>
      <c r="AK201" s="90"/>
      <c r="AL201" s="90"/>
      <c r="AM201" s="90"/>
      <c r="AN201" s="90"/>
    </row>
    <row r="202" spans="25:40" s="75" customFormat="1" x14ac:dyDescent="0.2">
      <c r="Y202" s="61"/>
      <c r="Z202" s="61"/>
      <c r="AA202" s="61"/>
      <c r="AB202" s="61"/>
      <c r="AC202" s="61"/>
      <c r="AD202" s="61"/>
      <c r="AE202" s="61"/>
      <c r="AF202" s="90"/>
      <c r="AG202" s="90"/>
      <c r="AH202" s="90"/>
      <c r="AI202" s="90"/>
      <c r="AJ202" s="90"/>
      <c r="AK202" s="90"/>
      <c r="AL202" s="90"/>
      <c r="AM202" s="90"/>
      <c r="AN202" s="90"/>
    </row>
    <row r="203" spans="25:40" s="75" customFormat="1" x14ac:dyDescent="0.2">
      <c r="Y203" s="61"/>
      <c r="Z203" s="61"/>
      <c r="AA203" s="61"/>
      <c r="AB203" s="61"/>
      <c r="AC203" s="61"/>
      <c r="AD203" s="61"/>
      <c r="AE203" s="61"/>
      <c r="AF203" s="90"/>
      <c r="AG203" s="90"/>
      <c r="AH203" s="90"/>
      <c r="AI203" s="90"/>
      <c r="AJ203" s="90"/>
      <c r="AK203" s="90"/>
      <c r="AL203" s="90"/>
      <c r="AM203" s="90"/>
      <c r="AN203" s="90"/>
    </row>
    <row r="204" spans="25:40" s="75" customFormat="1" x14ac:dyDescent="0.2">
      <c r="Y204" s="61"/>
      <c r="Z204" s="61"/>
      <c r="AA204" s="61"/>
      <c r="AB204" s="61"/>
      <c r="AC204" s="61"/>
      <c r="AD204" s="61"/>
      <c r="AE204" s="61"/>
      <c r="AF204" s="90"/>
      <c r="AG204" s="90"/>
      <c r="AH204" s="90"/>
      <c r="AI204" s="90"/>
      <c r="AJ204" s="90"/>
      <c r="AK204" s="90"/>
      <c r="AL204" s="90"/>
      <c r="AM204" s="90"/>
      <c r="AN204" s="90"/>
    </row>
    <row r="205" spans="25:40" s="75" customFormat="1" x14ac:dyDescent="0.2">
      <c r="Y205" s="61"/>
      <c r="Z205" s="61"/>
      <c r="AA205" s="61"/>
      <c r="AB205" s="61"/>
      <c r="AC205" s="61"/>
      <c r="AD205" s="61"/>
      <c r="AE205" s="61"/>
      <c r="AF205" s="90"/>
      <c r="AG205" s="90"/>
      <c r="AH205" s="90"/>
      <c r="AI205" s="90"/>
      <c r="AJ205" s="90"/>
      <c r="AK205" s="90"/>
      <c r="AL205" s="90"/>
      <c r="AM205" s="90"/>
      <c r="AN205" s="90"/>
    </row>
    <row r="206" spans="25:40" s="75" customFormat="1" x14ac:dyDescent="0.2">
      <c r="Y206" s="61"/>
      <c r="Z206" s="61"/>
      <c r="AA206" s="61"/>
      <c r="AB206" s="61"/>
      <c r="AC206" s="61"/>
      <c r="AD206" s="61"/>
      <c r="AE206" s="61"/>
      <c r="AF206" s="90"/>
      <c r="AG206" s="90"/>
      <c r="AH206" s="90"/>
      <c r="AI206" s="90"/>
      <c r="AJ206" s="90"/>
      <c r="AK206" s="90"/>
      <c r="AL206" s="90"/>
      <c r="AM206" s="90"/>
      <c r="AN206" s="90"/>
    </row>
    <row r="207" spans="25:40" s="75" customFormat="1" x14ac:dyDescent="0.2">
      <c r="Y207" s="61"/>
      <c r="Z207" s="61"/>
      <c r="AA207" s="61"/>
      <c r="AB207" s="61"/>
      <c r="AC207" s="61"/>
      <c r="AD207" s="61"/>
      <c r="AE207" s="61"/>
      <c r="AF207" s="90"/>
      <c r="AG207" s="90"/>
      <c r="AH207" s="90"/>
      <c r="AI207" s="90"/>
      <c r="AJ207" s="90"/>
      <c r="AK207" s="90"/>
      <c r="AL207" s="90"/>
      <c r="AM207" s="90"/>
      <c r="AN207" s="90"/>
    </row>
    <row r="208" spans="25:40" s="75" customFormat="1" x14ac:dyDescent="0.2">
      <c r="Y208" s="61"/>
      <c r="Z208" s="61"/>
      <c r="AA208" s="61"/>
      <c r="AB208" s="61"/>
      <c r="AC208" s="61"/>
      <c r="AD208" s="61"/>
      <c r="AE208" s="61"/>
      <c r="AF208" s="90"/>
      <c r="AG208" s="90"/>
      <c r="AH208" s="90"/>
      <c r="AI208" s="90"/>
      <c r="AJ208" s="90"/>
      <c r="AK208" s="90"/>
      <c r="AL208" s="90"/>
      <c r="AM208" s="90"/>
      <c r="AN208" s="90"/>
    </row>
    <row r="209" spans="25:40" s="75" customFormat="1" x14ac:dyDescent="0.2">
      <c r="Y209" s="61"/>
      <c r="Z209" s="61"/>
      <c r="AA209" s="61"/>
      <c r="AB209" s="61"/>
      <c r="AC209" s="61"/>
      <c r="AD209" s="61"/>
      <c r="AE209" s="61"/>
      <c r="AF209" s="90"/>
      <c r="AG209" s="90"/>
      <c r="AH209" s="90"/>
      <c r="AI209" s="90"/>
      <c r="AJ209" s="90"/>
      <c r="AK209" s="90"/>
      <c r="AL209" s="90"/>
      <c r="AM209" s="90"/>
      <c r="AN209" s="90"/>
    </row>
    <row r="210" spans="25:40" s="75" customFormat="1" x14ac:dyDescent="0.2">
      <c r="Y210" s="61"/>
      <c r="Z210" s="61"/>
      <c r="AA210" s="61"/>
      <c r="AB210" s="61"/>
      <c r="AC210" s="61"/>
      <c r="AD210" s="61"/>
      <c r="AE210" s="61"/>
      <c r="AF210" s="90"/>
      <c r="AG210" s="90"/>
      <c r="AH210" s="90"/>
      <c r="AI210" s="90"/>
      <c r="AJ210" s="90"/>
      <c r="AK210" s="90"/>
      <c r="AL210" s="90"/>
      <c r="AM210" s="90"/>
      <c r="AN210" s="90"/>
    </row>
    <row r="211" spans="25:40" s="75" customFormat="1" x14ac:dyDescent="0.2">
      <c r="Y211" s="61"/>
      <c r="Z211" s="61"/>
      <c r="AA211" s="61"/>
      <c r="AB211" s="61"/>
      <c r="AC211" s="61"/>
      <c r="AD211" s="61"/>
      <c r="AE211" s="61"/>
      <c r="AF211" s="90"/>
      <c r="AG211" s="90"/>
      <c r="AH211" s="90"/>
      <c r="AI211" s="90"/>
      <c r="AJ211" s="90"/>
      <c r="AK211" s="90"/>
      <c r="AL211" s="90"/>
      <c r="AM211" s="90"/>
      <c r="AN211" s="90"/>
    </row>
    <row r="212" spans="25:40" s="75" customFormat="1" x14ac:dyDescent="0.2">
      <c r="Y212" s="61"/>
      <c r="Z212" s="61"/>
      <c r="AA212" s="61"/>
      <c r="AB212" s="61"/>
      <c r="AC212" s="61"/>
      <c r="AD212" s="61"/>
      <c r="AE212" s="61"/>
      <c r="AF212" s="90"/>
      <c r="AG212" s="90"/>
      <c r="AH212" s="90"/>
      <c r="AI212" s="90"/>
      <c r="AJ212" s="90"/>
      <c r="AK212" s="90"/>
      <c r="AL212" s="90"/>
      <c r="AM212" s="90"/>
      <c r="AN212" s="90"/>
    </row>
    <row r="213" spans="25:40" s="75" customFormat="1" x14ac:dyDescent="0.2">
      <c r="Y213" s="61"/>
      <c r="Z213" s="61"/>
      <c r="AA213" s="61"/>
      <c r="AB213" s="61"/>
      <c r="AC213" s="61"/>
      <c r="AD213" s="61"/>
      <c r="AE213" s="61"/>
      <c r="AF213" s="90"/>
      <c r="AG213" s="90"/>
      <c r="AH213" s="90"/>
      <c r="AI213" s="90"/>
      <c r="AJ213" s="90"/>
      <c r="AK213" s="90"/>
      <c r="AL213" s="90"/>
      <c r="AM213" s="90"/>
      <c r="AN213" s="90"/>
    </row>
    <row r="214" spans="25:40" s="75" customFormat="1" x14ac:dyDescent="0.2">
      <c r="Y214" s="61"/>
      <c r="Z214" s="61"/>
      <c r="AA214" s="61"/>
      <c r="AB214" s="61"/>
      <c r="AC214" s="61"/>
      <c r="AD214" s="61"/>
      <c r="AE214" s="61"/>
      <c r="AF214" s="90"/>
      <c r="AG214" s="90"/>
      <c r="AH214" s="90"/>
      <c r="AI214" s="90"/>
      <c r="AJ214" s="90"/>
      <c r="AK214" s="90"/>
      <c r="AL214" s="90"/>
      <c r="AM214" s="90"/>
      <c r="AN214" s="90"/>
    </row>
    <row r="215" spans="25:40" s="75" customFormat="1" x14ac:dyDescent="0.2">
      <c r="Y215" s="61"/>
      <c r="Z215" s="61"/>
      <c r="AA215" s="61"/>
      <c r="AB215" s="61"/>
      <c r="AC215" s="61"/>
      <c r="AD215" s="61"/>
      <c r="AE215" s="61"/>
      <c r="AF215" s="90"/>
      <c r="AG215" s="90"/>
      <c r="AH215" s="90"/>
      <c r="AI215" s="90"/>
      <c r="AJ215" s="90"/>
      <c r="AK215" s="90"/>
      <c r="AL215" s="90"/>
      <c r="AM215" s="90"/>
      <c r="AN215" s="90"/>
    </row>
    <row r="216" spans="25:40" s="75" customFormat="1" x14ac:dyDescent="0.2">
      <c r="Y216" s="61"/>
      <c r="Z216" s="61"/>
      <c r="AA216" s="61"/>
      <c r="AB216" s="61"/>
      <c r="AC216" s="61"/>
      <c r="AD216" s="61"/>
      <c r="AE216" s="61"/>
      <c r="AF216" s="90"/>
      <c r="AG216" s="90"/>
      <c r="AH216" s="90"/>
      <c r="AI216" s="90"/>
      <c r="AJ216" s="90"/>
      <c r="AK216" s="90"/>
      <c r="AL216" s="90"/>
      <c r="AM216" s="90"/>
      <c r="AN216" s="90"/>
    </row>
    <row r="217" spans="25:40" s="75" customFormat="1" x14ac:dyDescent="0.2">
      <c r="Y217" s="61"/>
      <c r="Z217" s="61"/>
      <c r="AA217" s="61"/>
      <c r="AB217" s="61"/>
      <c r="AC217" s="61"/>
      <c r="AD217" s="61"/>
      <c r="AE217" s="61"/>
      <c r="AF217" s="90"/>
      <c r="AG217" s="90"/>
      <c r="AH217" s="90"/>
      <c r="AI217" s="90"/>
      <c r="AJ217" s="90"/>
      <c r="AK217" s="90"/>
      <c r="AL217" s="90"/>
      <c r="AM217" s="90"/>
      <c r="AN217" s="90"/>
    </row>
    <row r="218" spans="25:40" s="75" customFormat="1" x14ac:dyDescent="0.2">
      <c r="Y218" s="61"/>
      <c r="Z218" s="61"/>
      <c r="AA218" s="61"/>
      <c r="AB218" s="61"/>
      <c r="AC218" s="61"/>
      <c r="AD218" s="61"/>
      <c r="AE218" s="61"/>
      <c r="AF218" s="90"/>
      <c r="AG218" s="90"/>
      <c r="AH218" s="90"/>
      <c r="AI218" s="90"/>
      <c r="AJ218" s="90"/>
      <c r="AK218" s="90"/>
      <c r="AL218" s="90"/>
      <c r="AM218" s="90"/>
      <c r="AN218" s="90"/>
    </row>
    <row r="219" spans="25:40" s="75" customFormat="1" x14ac:dyDescent="0.2">
      <c r="Y219" s="61"/>
      <c r="Z219" s="61"/>
      <c r="AA219" s="61"/>
      <c r="AB219" s="61"/>
      <c r="AC219" s="61"/>
      <c r="AD219" s="61"/>
      <c r="AE219" s="61"/>
      <c r="AF219" s="90"/>
      <c r="AG219" s="90"/>
      <c r="AH219" s="90"/>
      <c r="AI219" s="90"/>
      <c r="AJ219" s="90"/>
      <c r="AK219" s="90"/>
      <c r="AL219" s="90"/>
      <c r="AM219" s="90"/>
      <c r="AN219" s="90"/>
    </row>
    <row r="220" spans="25:40" s="75" customFormat="1" x14ac:dyDescent="0.2">
      <c r="Y220" s="61"/>
      <c r="Z220" s="61"/>
      <c r="AA220" s="61"/>
      <c r="AB220" s="61"/>
      <c r="AC220" s="61"/>
      <c r="AD220" s="61"/>
      <c r="AE220" s="61"/>
      <c r="AF220" s="90"/>
      <c r="AG220" s="90"/>
      <c r="AH220" s="90"/>
      <c r="AI220" s="90"/>
      <c r="AJ220" s="90"/>
      <c r="AK220" s="90"/>
      <c r="AL220" s="90"/>
      <c r="AM220" s="90"/>
      <c r="AN220" s="90"/>
    </row>
    <row r="221" spans="25:40" s="75" customFormat="1" x14ac:dyDescent="0.2">
      <c r="Y221" s="61"/>
      <c r="Z221" s="61"/>
      <c r="AA221" s="61"/>
      <c r="AB221" s="61"/>
      <c r="AC221" s="61"/>
      <c r="AD221" s="61"/>
      <c r="AE221" s="61"/>
      <c r="AF221" s="90"/>
      <c r="AG221" s="90"/>
      <c r="AH221" s="90"/>
      <c r="AI221" s="90"/>
      <c r="AJ221" s="90"/>
      <c r="AK221" s="90"/>
      <c r="AL221" s="90"/>
      <c r="AM221" s="90"/>
      <c r="AN221" s="90"/>
    </row>
    <row r="222" spans="25:40" s="75" customFormat="1" x14ac:dyDescent="0.2">
      <c r="Y222" s="61"/>
      <c r="Z222" s="61"/>
      <c r="AA222" s="61"/>
      <c r="AB222" s="61"/>
      <c r="AC222" s="61"/>
      <c r="AD222" s="61"/>
      <c r="AE222" s="61"/>
      <c r="AF222" s="90"/>
      <c r="AG222" s="90"/>
      <c r="AH222" s="90"/>
      <c r="AI222" s="90"/>
      <c r="AJ222" s="90"/>
      <c r="AK222" s="90"/>
      <c r="AL222" s="90"/>
      <c r="AM222" s="90"/>
      <c r="AN222" s="90"/>
    </row>
    <row r="223" spans="25:40" s="75" customFormat="1" x14ac:dyDescent="0.2">
      <c r="Y223" s="61"/>
      <c r="Z223" s="61"/>
      <c r="AA223" s="61"/>
      <c r="AB223" s="61"/>
      <c r="AC223" s="61"/>
      <c r="AD223" s="61"/>
      <c r="AE223" s="61"/>
      <c r="AF223" s="90"/>
      <c r="AG223" s="90"/>
      <c r="AH223" s="90"/>
      <c r="AI223" s="90"/>
      <c r="AJ223" s="90"/>
      <c r="AK223" s="90"/>
      <c r="AL223" s="90"/>
      <c r="AM223" s="90"/>
      <c r="AN223" s="90"/>
    </row>
    <row r="224" spans="25:40" s="75" customFormat="1" x14ac:dyDescent="0.2">
      <c r="Y224" s="61"/>
      <c r="Z224" s="61"/>
      <c r="AA224" s="61"/>
      <c r="AB224" s="61"/>
      <c r="AC224" s="61"/>
      <c r="AD224" s="61"/>
      <c r="AE224" s="61"/>
      <c r="AF224" s="90"/>
      <c r="AG224" s="90"/>
      <c r="AH224" s="90"/>
      <c r="AI224" s="90"/>
      <c r="AJ224" s="90"/>
      <c r="AK224" s="90"/>
      <c r="AL224" s="90"/>
      <c r="AM224" s="90"/>
      <c r="AN224" s="90"/>
    </row>
    <row r="225" spans="25:40" s="75" customFormat="1" x14ac:dyDescent="0.2">
      <c r="Y225" s="61"/>
      <c r="Z225" s="61"/>
      <c r="AA225" s="61"/>
      <c r="AB225" s="61"/>
      <c r="AC225" s="61"/>
      <c r="AD225" s="61"/>
      <c r="AE225" s="61"/>
      <c r="AF225" s="90"/>
      <c r="AG225" s="90"/>
      <c r="AH225" s="90"/>
      <c r="AI225" s="90"/>
      <c r="AJ225" s="90"/>
      <c r="AK225" s="90"/>
      <c r="AL225" s="90"/>
      <c r="AM225" s="90"/>
      <c r="AN225" s="90"/>
    </row>
    <row r="226" spans="25:40" s="75" customFormat="1" x14ac:dyDescent="0.2">
      <c r="Y226" s="61"/>
      <c r="Z226" s="61"/>
      <c r="AA226" s="61"/>
      <c r="AB226" s="61"/>
      <c r="AC226" s="61"/>
      <c r="AD226" s="61"/>
      <c r="AE226" s="61"/>
      <c r="AF226" s="90"/>
      <c r="AG226" s="90"/>
      <c r="AH226" s="90"/>
      <c r="AI226" s="90"/>
      <c r="AJ226" s="90"/>
      <c r="AK226" s="90"/>
      <c r="AL226" s="90"/>
      <c r="AM226" s="90"/>
      <c r="AN226" s="90"/>
    </row>
    <row r="227" spans="25:40" s="75" customFormat="1" x14ac:dyDescent="0.2">
      <c r="Y227" s="61"/>
      <c r="Z227" s="61"/>
      <c r="AA227" s="61"/>
      <c r="AB227" s="61"/>
      <c r="AC227" s="61"/>
      <c r="AD227" s="61"/>
      <c r="AE227" s="61"/>
      <c r="AF227" s="90"/>
      <c r="AG227" s="90"/>
      <c r="AH227" s="90"/>
      <c r="AI227" s="90"/>
      <c r="AJ227" s="90"/>
      <c r="AK227" s="90"/>
      <c r="AL227" s="90"/>
      <c r="AM227" s="90"/>
      <c r="AN227" s="90"/>
    </row>
    <row r="228" spans="25:40" s="75" customFormat="1" x14ac:dyDescent="0.2">
      <c r="Y228" s="61"/>
      <c r="Z228" s="61"/>
      <c r="AA228" s="61"/>
      <c r="AB228" s="61"/>
      <c r="AC228" s="61"/>
      <c r="AD228" s="61"/>
      <c r="AE228" s="61"/>
      <c r="AF228" s="90"/>
      <c r="AG228" s="90"/>
      <c r="AH228" s="90"/>
      <c r="AI228" s="90"/>
      <c r="AJ228" s="90"/>
      <c r="AK228" s="90"/>
      <c r="AL228" s="90"/>
      <c r="AM228" s="90"/>
      <c r="AN228" s="90"/>
    </row>
    <row r="229" spans="25:40" s="75" customFormat="1" x14ac:dyDescent="0.2">
      <c r="Y229" s="61"/>
      <c r="Z229" s="61"/>
      <c r="AA229" s="61"/>
      <c r="AB229" s="61"/>
      <c r="AC229" s="61"/>
      <c r="AD229" s="61"/>
      <c r="AE229" s="61"/>
      <c r="AF229" s="90"/>
      <c r="AG229" s="90"/>
      <c r="AH229" s="90"/>
      <c r="AI229" s="90"/>
      <c r="AJ229" s="90"/>
      <c r="AK229" s="90"/>
      <c r="AL229" s="90"/>
      <c r="AM229" s="90"/>
      <c r="AN229" s="90"/>
    </row>
    <row r="230" spans="25:40" s="75" customFormat="1" x14ac:dyDescent="0.2">
      <c r="Y230" s="61"/>
      <c r="Z230" s="61"/>
      <c r="AA230" s="61"/>
      <c r="AB230" s="61"/>
      <c r="AC230" s="61"/>
      <c r="AD230" s="61"/>
      <c r="AE230" s="61"/>
      <c r="AF230" s="90"/>
      <c r="AG230" s="90"/>
      <c r="AH230" s="90"/>
      <c r="AI230" s="90"/>
      <c r="AJ230" s="90"/>
      <c r="AK230" s="90"/>
      <c r="AL230" s="90"/>
      <c r="AM230" s="90"/>
      <c r="AN230" s="90"/>
    </row>
    <row r="231" spans="25:40" s="75" customFormat="1" x14ac:dyDescent="0.2">
      <c r="Y231" s="61"/>
      <c r="Z231" s="61"/>
      <c r="AA231" s="61"/>
      <c r="AB231" s="61"/>
      <c r="AC231" s="61"/>
      <c r="AD231" s="61"/>
      <c r="AE231" s="61"/>
      <c r="AF231" s="90"/>
      <c r="AG231" s="90"/>
      <c r="AH231" s="90"/>
      <c r="AI231" s="90"/>
      <c r="AJ231" s="90"/>
      <c r="AK231" s="90"/>
      <c r="AL231" s="90"/>
      <c r="AM231" s="90"/>
      <c r="AN231" s="90"/>
    </row>
    <row r="232" spans="25:40" s="75" customFormat="1" x14ac:dyDescent="0.2">
      <c r="Y232" s="61"/>
      <c r="Z232" s="61"/>
      <c r="AA232" s="61"/>
      <c r="AB232" s="61"/>
      <c r="AC232" s="61"/>
      <c r="AD232" s="61"/>
      <c r="AE232" s="61"/>
      <c r="AF232" s="90"/>
      <c r="AG232" s="90"/>
      <c r="AH232" s="90"/>
      <c r="AI232" s="90"/>
      <c r="AJ232" s="90"/>
      <c r="AK232" s="90"/>
      <c r="AL232" s="90"/>
      <c r="AM232" s="90"/>
      <c r="AN232" s="90"/>
    </row>
    <row r="233" spans="25:40" s="75" customFormat="1" x14ac:dyDescent="0.2">
      <c r="Y233" s="61"/>
      <c r="Z233" s="61"/>
      <c r="AA233" s="61"/>
      <c r="AB233" s="61"/>
      <c r="AC233" s="61"/>
      <c r="AD233" s="61"/>
      <c r="AE233" s="61"/>
      <c r="AF233" s="90"/>
      <c r="AG233" s="90"/>
      <c r="AH233" s="90"/>
      <c r="AI233" s="90"/>
      <c r="AJ233" s="90"/>
      <c r="AK233" s="90"/>
      <c r="AL233" s="90"/>
      <c r="AM233" s="90"/>
      <c r="AN233" s="90"/>
    </row>
    <row r="234" spans="25:40" s="75" customFormat="1" x14ac:dyDescent="0.2">
      <c r="Y234" s="61"/>
      <c r="Z234" s="61"/>
      <c r="AA234" s="61"/>
      <c r="AB234" s="61"/>
      <c r="AC234" s="61"/>
      <c r="AD234" s="61"/>
      <c r="AE234" s="61"/>
      <c r="AF234" s="90"/>
      <c r="AG234" s="90"/>
      <c r="AH234" s="90"/>
      <c r="AI234" s="90"/>
      <c r="AJ234" s="90"/>
      <c r="AK234" s="90"/>
      <c r="AL234" s="90"/>
      <c r="AM234" s="90"/>
      <c r="AN234" s="90"/>
    </row>
    <row r="235" spans="25:40" s="75" customFormat="1" x14ac:dyDescent="0.2">
      <c r="Y235" s="61"/>
      <c r="Z235" s="61"/>
      <c r="AA235" s="61"/>
      <c r="AB235" s="61"/>
      <c r="AC235" s="61"/>
      <c r="AD235" s="61"/>
      <c r="AE235" s="61"/>
      <c r="AF235" s="90"/>
      <c r="AG235" s="90"/>
      <c r="AH235" s="90"/>
      <c r="AI235" s="90"/>
      <c r="AJ235" s="90"/>
      <c r="AK235" s="90"/>
      <c r="AL235" s="90"/>
      <c r="AM235" s="90"/>
      <c r="AN235" s="90"/>
    </row>
    <row r="236" spans="25:40" s="75" customFormat="1" x14ac:dyDescent="0.2">
      <c r="Y236" s="61"/>
      <c r="Z236" s="61"/>
      <c r="AA236" s="61"/>
      <c r="AB236" s="61"/>
      <c r="AC236" s="61"/>
      <c r="AD236" s="61"/>
      <c r="AE236" s="61"/>
      <c r="AF236" s="90"/>
      <c r="AG236" s="90"/>
      <c r="AH236" s="90"/>
      <c r="AI236" s="90"/>
      <c r="AJ236" s="90"/>
      <c r="AK236" s="90"/>
      <c r="AL236" s="90"/>
      <c r="AM236" s="90"/>
      <c r="AN236" s="90"/>
    </row>
    <row r="237" spans="25:40" s="75" customFormat="1" x14ac:dyDescent="0.2">
      <c r="Y237" s="61"/>
      <c r="Z237" s="61"/>
      <c r="AA237" s="61"/>
      <c r="AB237" s="61"/>
      <c r="AC237" s="61"/>
      <c r="AD237" s="61"/>
      <c r="AE237" s="61"/>
      <c r="AF237" s="90"/>
      <c r="AG237" s="90"/>
      <c r="AH237" s="90"/>
      <c r="AI237" s="90"/>
      <c r="AJ237" s="90"/>
      <c r="AK237" s="90"/>
      <c r="AL237" s="90"/>
      <c r="AM237" s="90"/>
      <c r="AN237" s="90"/>
    </row>
    <row r="238" spans="25:40" s="75" customFormat="1" x14ac:dyDescent="0.2">
      <c r="Y238" s="61"/>
      <c r="Z238" s="61"/>
      <c r="AA238" s="61"/>
      <c r="AB238" s="61"/>
      <c r="AC238" s="61"/>
      <c r="AD238" s="61"/>
      <c r="AE238" s="61"/>
      <c r="AF238" s="90"/>
      <c r="AG238" s="90"/>
      <c r="AH238" s="90"/>
      <c r="AI238" s="90"/>
      <c r="AJ238" s="90"/>
      <c r="AK238" s="90"/>
      <c r="AL238" s="90"/>
      <c r="AM238" s="90"/>
      <c r="AN238" s="90"/>
    </row>
    <row r="239" spans="25:40" s="75" customFormat="1" x14ac:dyDescent="0.2">
      <c r="Y239" s="61"/>
      <c r="Z239" s="61"/>
      <c r="AA239" s="61"/>
      <c r="AB239" s="61"/>
      <c r="AC239" s="61"/>
      <c r="AD239" s="61"/>
      <c r="AE239" s="61"/>
      <c r="AF239" s="90"/>
      <c r="AG239" s="90"/>
      <c r="AH239" s="90"/>
      <c r="AI239" s="90"/>
      <c r="AJ239" s="90"/>
      <c r="AK239" s="90"/>
      <c r="AL239" s="90"/>
      <c r="AM239" s="90"/>
      <c r="AN239" s="90"/>
    </row>
    <row r="240" spans="25:40" s="75" customFormat="1" x14ac:dyDescent="0.2">
      <c r="Y240" s="61"/>
      <c r="Z240" s="61"/>
      <c r="AA240" s="61"/>
      <c r="AB240" s="61"/>
      <c r="AC240" s="61"/>
      <c r="AD240" s="61"/>
      <c r="AE240" s="61"/>
      <c r="AF240" s="90"/>
      <c r="AG240" s="90"/>
      <c r="AH240" s="90"/>
      <c r="AI240" s="90"/>
      <c r="AJ240" s="90"/>
      <c r="AK240" s="90"/>
      <c r="AL240" s="90"/>
      <c r="AM240" s="90"/>
      <c r="AN240" s="90"/>
    </row>
    <row r="241" spans="25:40" s="75" customFormat="1" x14ac:dyDescent="0.2">
      <c r="Y241" s="61"/>
      <c r="Z241" s="61"/>
      <c r="AA241" s="61"/>
      <c r="AB241" s="61"/>
      <c r="AC241" s="61"/>
      <c r="AD241" s="61"/>
      <c r="AE241" s="61"/>
      <c r="AF241" s="90"/>
      <c r="AG241" s="90"/>
      <c r="AH241" s="90"/>
      <c r="AI241" s="90"/>
      <c r="AJ241" s="90"/>
      <c r="AK241" s="90"/>
      <c r="AL241" s="90"/>
      <c r="AM241" s="90"/>
      <c r="AN241" s="90"/>
    </row>
    <row r="242" spans="25:40" s="75" customFormat="1" x14ac:dyDescent="0.2">
      <c r="Y242" s="61"/>
      <c r="Z242" s="61"/>
      <c r="AA242" s="61"/>
      <c r="AB242" s="61"/>
      <c r="AC242" s="61"/>
      <c r="AD242" s="61"/>
      <c r="AE242" s="61"/>
      <c r="AF242" s="90"/>
      <c r="AG242" s="90"/>
      <c r="AH242" s="90"/>
      <c r="AI242" s="90"/>
      <c r="AJ242" s="90"/>
      <c r="AK242" s="90"/>
      <c r="AL242" s="90"/>
      <c r="AM242" s="90"/>
      <c r="AN242" s="90"/>
    </row>
    <row r="243" spans="25:40" s="75" customFormat="1" x14ac:dyDescent="0.2">
      <c r="Y243" s="61"/>
      <c r="Z243" s="61"/>
      <c r="AA243" s="61"/>
      <c r="AB243" s="61"/>
      <c r="AC243" s="61"/>
      <c r="AD243" s="61"/>
      <c r="AE243" s="61"/>
      <c r="AF243" s="90"/>
      <c r="AG243" s="90"/>
      <c r="AH243" s="90"/>
      <c r="AI243" s="90"/>
      <c r="AJ243" s="90"/>
      <c r="AK243" s="90"/>
      <c r="AL243" s="90"/>
      <c r="AM243" s="90"/>
      <c r="AN243" s="90"/>
    </row>
    <row r="244" spans="25:40" s="75" customFormat="1" x14ac:dyDescent="0.2">
      <c r="Y244" s="61"/>
      <c r="Z244" s="61"/>
      <c r="AA244" s="61"/>
      <c r="AB244" s="61"/>
      <c r="AC244" s="61"/>
      <c r="AD244" s="61"/>
      <c r="AE244" s="61"/>
      <c r="AF244" s="90"/>
      <c r="AG244" s="90"/>
      <c r="AH244" s="90"/>
      <c r="AI244" s="90"/>
      <c r="AJ244" s="90"/>
      <c r="AK244" s="90"/>
      <c r="AL244" s="90"/>
      <c r="AM244" s="90"/>
      <c r="AN244" s="90"/>
    </row>
    <row r="245" spans="25:40" s="75" customFormat="1" x14ac:dyDescent="0.2">
      <c r="Y245" s="61"/>
      <c r="Z245" s="61"/>
      <c r="AA245" s="61"/>
      <c r="AB245" s="61"/>
      <c r="AC245" s="61"/>
      <c r="AD245" s="61"/>
      <c r="AE245" s="61"/>
      <c r="AF245" s="90"/>
      <c r="AG245" s="90"/>
      <c r="AH245" s="90"/>
      <c r="AI245" s="90"/>
      <c r="AJ245" s="90"/>
      <c r="AK245" s="90"/>
      <c r="AL245" s="90"/>
      <c r="AM245" s="90"/>
      <c r="AN245" s="90"/>
    </row>
    <row r="246" spans="25:40" s="75" customFormat="1" x14ac:dyDescent="0.2">
      <c r="Y246" s="61"/>
      <c r="Z246" s="61"/>
      <c r="AA246" s="61"/>
      <c r="AB246" s="61"/>
      <c r="AC246" s="61"/>
      <c r="AD246" s="61"/>
      <c r="AE246" s="61"/>
      <c r="AF246" s="90"/>
      <c r="AG246" s="90"/>
      <c r="AH246" s="90"/>
      <c r="AI246" s="90"/>
      <c r="AJ246" s="90"/>
      <c r="AK246" s="90"/>
      <c r="AL246" s="90"/>
      <c r="AM246" s="90"/>
      <c r="AN246" s="90"/>
    </row>
    <row r="247" spans="25:40" s="75" customFormat="1" x14ac:dyDescent="0.2">
      <c r="Y247" s="61"/>
      <c r="Z247" s="61"/>
      <c r="AA247" s="61"/>
      <c r="AB247" s="61"/>
      <c r="AC247" s="61"/>
      <c r="AD247" s="61"/>
      <c r="AE247" s="61"/>
      <c r="AF247" s="90"/>
      <c r="AG247" s="90"/>
      <c r="AH247" s="90"/>
      <c r="AI247" s="90"/>
      <c r="AJ247" s="90"/>
      <c r="AK247" s="90"/>
      <c r="AL247" s="90"/>
      <c r="AM247" s="90"/>
      <c r="AN247" s="90"/>
    </row>
    <row r="248" spans="25:40" s="75" customFormat="1" x14ac:dyDescent="0.2">
      <c r="Y248" s="61"/>
      <c r="Z248" s="61"/>
      <c r="AA248" s="61"/>
      <c r="AB248" s="61"/>
      <c r="AC248" s="61"/>
      <c r="AD248" s="61"/>
      <c r="AE248" s="61"/>
      <c r="AF248" s="90"/>
      <c r="AG248" s="90"/>
      <c r="AH248" s="90"/>
      <c r="AI248" s="90"/>
      <c r="AJ248" s="90"/>
      <c r="AK248" s="90"/>
      <c r="AL248" s="90"/>
      <c r="AM248" s="90"/>
      <c r="AN248" s="90"/>
    </row>
    <row r="249" spans="25:40" s="75" customFormat="1" x14ac:dyDescent="0.2">
      <c r="Y249" s="61"/>
      <c r="Z249" s="61"/>
      <c r="AA249" s="61"/>
      <c r="AB249" s="61"/>
      <c r="AC249" s="61"/>
      <c r="AD249" s="61"/>
      <c r="AE249" s="61"/>
      <c r="AF249" s="90"/>
      <c r="AG249" s="90"/>
      <c r="AH249" s="90"/>
      <c r="AI249" s="90"/>
      <c r="AJ249" s="90"/>
      <c r="AK249" s="90"/>
      <c r="AL249" s="90"/>
      <c r="AM249" s="90"/>
      <c r="AN249" s="90"/>
    </row>
    <row r="250" spans="25:40" s="75" customFormat="1" x14ac:dyDescent="0.2">
      <c r="Y250" s="61"/>
      <c r="Z250" s="61"/>
      <c r="AA250" s="61"/>
      <c r="AB250" s="61"/>
      <c r="AC250" s="61"/>
      <c r="AD250" s="61"/>
      <c r="AE250" s="61"/>
      <c r="AF250" s="90"/>
      <c r="AG250" s="90"/>
      <c r="AH250" s="90"/>
      <c r="AI250" s="90"/>
      <c r="AJ250" s="90"/>
      <c r="AK250" s="90"/>
      <c r="AL250" s="90"/>
      <c r="AM250" s="90"/>
      <c r="AN250" s="90"/>
    </row>
    <row r="251" spans="25:40" s="75" customFormat="1" x14ac:dyDescent="0.2">
      <c r="Y251" s="61"/>
      <c r="Z251" s="61"/>
      <c r="AA251" s="61"/>
      <c r="AB251" s="61"/>
      <c r="AC251" s="61"/>
      <c r="AD251" s="61"/>
      <c r="AE251" s="61"/>
      <c r="AF251" s="90"/>
      <c r="AG251" s="90"/>
      <c r="AH251" s="90"/>
      <c r="AI251" s="90"/>
      <c r="AJ251" s="90"/>
      <c r="AK251" s="90"/>
      <c r="AL251" s="90"/>
      <c r="AM251" s="90"/>
      <c r="AN251" s="90"/>
    </row>
    <row r="252" spans="25:40" s="75" customFormat="1" x14ac:dyDescent="0.2">
      <c r="Y252" s="61"/>
      <c r="Z252" s="61"/>
      <c r="AA252" s="61"/>
      <c r="AB252" s="61"/>
      <c r="AC252" s="61"/>
      <c r="AD252" s="61"/>
      <c r="AE252" s="61"/>
      <c r="AF252" s="90"/>
      <c r="AG252" s="90"/>
      <c r="AH252" s="90"/>
      <c r="AI252" s="90"/>
      <c r="AJ252" s="90"/>
      <c r="AK252" s="90"/>
      <c r="AL252" s="90"/>
      <c r="AM252" s="90"/>
      <c r="AN252" s="90"/>
    </row>
    <row r="253" spans="25:40" s="75" customFormat="1" x14ac:dyDescent="0.2">
      <c r="Y253" s="61"/>
      <c r="Z253" s="61"/>
      <c r="AA253" s="61"/>
      <c r="AB253" s="61"/>
      <c r="AC253" s="61"/>
      <c r="AD253" s="61"/>
      <c r="AE253" s="61"/>
      <c r="AF253" s="90"/>
      <c r="AG253" s="90"/>
      <c r="AH253" s="90"/>
      <c r="AI253" s="90"/>
      <c r="AJ253" s="90"/>
      <c r="AK253" s="90"/>
      <c r="AL253" s="90"/>
      <c r="AM253" s="90"/>
      <c r="AN253" s="90"/>
    </row>
    <row r="254" spans="25:40" s="75" customFormat="1" x14ac:dyDescent="0.2">
      <c r="Y254" s="61"/>
      <c r="Z254" s="61"/>
      <c r="AA254" s="61"/>
      <c r="AB254" s="61"/>
      <c r="AC254" s="61"/>
      <c r="AD254" s="61"/>
      <c r="AE254" s="61"/>
      <c r="AF254" s="90"/>
      <c r="AG254" s="90"/>
      <c r="AH254" s="90"/>
      <c r="AI254" s="90"/>
      <c r="AJ254" s="90"/>
      <c r="AK254" s="90"/>
      <c r="AL254" s="90"/>
      <c r="AM254" s="90"/>
      <c r="AN254" s="90"/>
    </row>
    <row r="255" spans="25:40" s="75" customFormat="1" x14ac:dyDescent="0.2">
      <c r="Y255" s="61"/>
      <c r="Z255" s="61"/>
      <c r="AA255" s="61"/>
      <c r="AB255" s="61"/>
      <c r="AC255" s="61"/>
      <c r="AD255" s="61"/>
      <c r="AE255" s="61"/>
      <c r="AF255" s="90"/>
      <c r="AG255" s="90"/>
      <c r="AH255" s="90"/>
      <c r="AI255" s="90"/>
      <c r="AJ255" s="90"/>
      <c r="AK255" s="90"/>
      <c r="AL255" s="90"/>
      <c r="AM255" s="90"/>
      <c r="AN255" s="90"/>
    </row>
    <row r="256" spans="25:40" s="75" customFormat="1" x14ac:dyDescent="0.2">
      <c r="Y256" s="61"/>
      <c r="Z256" s="61"/>
      <c r="AA256" s="61"/>
      <c r="AB256" s="61"/>
      <c r="AC256" s="61"/>
      <c r="AD256" s="61"/>
      <c r="AE256" s="61"/>
      <c r="AF256" s="90"/>
      <c r="AG256" s="90"/>
      <c r="AH256" s="90"/>
      <c r="AI256" s="90"/>
      <c r="AJ256" s="90"/>
      <c r="AK256" s="90"/>
      <c r="AL256" s="90"/>
      <c r="AM256" s="90"/>
      <c r="AN256" s="90"/>
    </row>
    <row r="257" spans="25:40" s="75" customFormat="1" x14ac:dyDescent="0.2">
      <c r="Y257" s="61"/>
      <c r="Z257" s="61"/>
      <c r="AA257" s="61"/>
      <c r="AB257" s="61"/>
      <c r="AC257" s="61"/>
      <c r="AD257" s="61"/>
      <c r="AE257" s="61"/>
      <c r="AF257" s="90"/>
      <c r="AG257" s="90"/>
      <c r="AH257" s="90"/>
      <c r="AI257" s="90"/>
      <c r="AJ257" s="90"/>
      <c r="AK257" s="90"/>
      <c r="AL257" s="90"/>
      <c r="AM257" s="90"/>
      <c r="AN257" s="90"/>
    </row>
    <row r="258" spans="25:40" s="75" customFormat="1" x14ac:dyDescent="0.2">
      <c r="Y258" s="61"/>
      <c r="Z258" s="61"/>
      <c r="AA258" s="61"/>
      <c r="AB258" s="61"/>
      <c r="AC258" s="61"/>
      <c r="AD258" s="61"/>
      <c r="AE258" s="61"/>
      <c r="AF258" s="90"/>
      <c r="AG258" s="90"/>
      <c r="AH258" s="90"/>
      <c r="AI258" s="90"/>
      <c r="AJ258" s="90"/>
      <c r="AK258" s="90"/>
      <c r="AL258" s="90"/>
      <c r="AM258" s="90"/>
      <c r="AN258" s="90"/>
    </row>
    <row r="259" spans="25:40" s="75" customFormat="1" x14ac:dyDescent="0.2">
      <c r="Y259" s="61"/>
      <c r="Z259" s="61"/>
      <c r="AA259" s="61"/>
      <c r="AB259" s="61"/>
      <c r="AC259" s="61"/>
      <c r="AD259" s="61"/>
      <c r="AE259" s="61"/>
      <c r="AF259" s="90"/>
      <c r="AG259" s="90"/>
      <c r="AH259" s="90"/>
      <c r="AI259" s="90"/>
      <c r="AJ259" s="90"/>
      <c r="AK259" s="90"/>
      <c r="AL259" s="90"/>
      <c r="AM259" s="90"/>
      <c r="AN259" s="90"/>
    </row>
    <row r="260" spans="25:40" s="75" customFormat="1" x14ac:dyDescent="0.2">
      <c r="Y260" s="61"/>
      <c r="Z260" s="61"/>
      <c r="AA260" s="61"/>
      <c r="AB260" s="61"/>
      <c r="AC260" s="61"/>
      <c r="AD260" s="61"/>
      <c r="AE260" s="61"/>
      <c r="AF260" s="90"/>
      <c r="AG260" s="90"/>
      <c r="AH260" s="90"/>
      <c r="AI260" s="90"/>
      <c r="AJ260" s="90"/>
      <c r="AK260" s="90"/>
      <c r="AL260" s="90"/>
      <c r="AM260" s="90"/>
      <c r="AN260" s="90"/>
    </row>
    <row r="261" spans="25:40" s="75" customFormat="1" x14ac:dyDescent="0.2">
      <c r="Y261" s="61"/>
      <c r="Z261" s="61"/>
      <c r="AA261" s="61"/>
      <c r="AB261" s="61"/>
      <c r="AC261" s="61"/>
      <c r="AD261" s="61"/>
      <c r="AE261" s="61"/>
      <c r="AF261" s="90"/>
      <c r="AG261" s="90"/>
      <c r="AH261" s="90"/>
      <c r="AI261" s="90"/>
      <c r="AJ261" s="90"/>
      <c r="AK261" s="90"/>
      <c r="AL261" s="90"/>
      <c r="AM261" s="90"/>
      <c r="AN261" s="90"/>
    </row>
    <row r="262" spans="25:40" s="75" customFormat="1" x14ac:dyDescent="0.2">
      <c r="Y262" s="61"/>
      <c r="Z262" s="61"/>
      <c r="AA262" s="61"/>
      <c r="AB262" s="61"/>
      <c r="AC262" s="61"/>
      <c r="AD262" s="61"/>
      <c r="AE262" s="61"/>
      <c r="AF262" s="90"/>
      <c r="AG262" s="90"/>
      <c r="AH262" s="90"/>
      <c r="AI262" s="90"/>
      <c r="AJ262" s="90"/>
      <c r="AK262" s="90"/>
      <c r="AL262" s="90"/>
      <c r="AM262" s="90"/>
      <c r="AN262" s="90"/>
    </row>
    <row r="263" spans="25:40" s="75" customFormat="1" x14ac:dyDescent="0.2">
      <c r="Y263" s="61"/>
      <c r="Z263" s="61"/>
      <c r="AA263" s="61"/>
      <c r="AB263" s="61"/>
      <c r="AC263" s="61"/>
      <c r="AD263" s="61"/>
      <c r="AE263" s="61"/>
      <c r="AF263" s="90"/>
      <c r="AG263" s="90"/>
      <c r="AH263" s="90"/>
      <c r="AI263" s="90"/>
      <c r="AJ263" s="90"/>
      <c r="AK263" s="90"/>
      <c r="AL263" s="90"/>
      <c r="AM263" s="90"/>
      <c r="AN263" s="90"/>
    </row>
    <row r="264" spans="25:40" s="75" customFormat="1" x14ac:dyDescent="0.2">
      <c r="Y264" s="61"/>
      <c r="Z264" s="61"/>
      <c r="AA264" s="61"/>
      <c r="AB264" s="61"/>
      <c r="AC264" s="61"/>
      <c r="AD264" s="61"/>
      <c r="AE264" s="61"/>
      <c r="AF264" s="90"/>
      <c r="AG264" s="90"/>
      <c r="AH264" s="90"/>
      <c r="AI264" s="90"/>
      <c r="AJ264" s="90"/>
      <c r="AK264" s="90"/>
      <c r="AL264" s="90"/>
      <c r="AM264" s="90"/>
      <c r="AN264" s="90"/>
    </row>
    <row r="265" spans="25:40" s="75" customFormat="1" x14ac:dyDescent="0.2">
      <c r="Y265" s="61"/>
      <c r="Z265" s="61"/>
      <c r="AA265" s="61"/>
      <c r="AB265" s="61"/>
      <c r="AC265" s="61"/>
      <c r="AD265" s="61"/>
      <c r="AE265" s="61"/>
      <c r="AF265" s="90"/>
      <c r="AG265" s="90"/>
      <c r="AH265" s="90"/>
      <c r="AI265" s="90"/>
      <c r="AJ265" s="90"/>
      <c r="AK265" s="90"/>
      <c r="AL265" s="90"/>
      <c r="AM265" s="90"/>
      <c r="AN265" s="90"/>
    </row>
  </sheetData>
  <mergeCells count="14">
    <mergeCell ref="Q4:S4"/>
    <mergeCell ref="W4:Y4"/>
    <mergeCell ref="AA4:AC4"/>
    <mergeCell ref="A2:AC3"/>
    <mergeCell ref="J4:L4"/>
    <mergeCell ref="N4:O4"/>
    <mergeCell ref="AU4:AW4"/>
    <mergeCell ref="AX4:AZ4"/>
    <mergeCell ref="BA4:BC4"/>
    <mergeCell ref="AF4:AH4"/>
    <mergeCell ref="AI4:AK4"/>
    <mergeCell ref="AL4:AN4"/>
    <mergeCell ref="AO4:AQ4"/>
    <mergeCell ref="AR4:AT4"/>
  </mergeCells>
  <pageMargins left="1" right="1" top="1" bottom="1" header="0.5" footer="0.5"/>
  <pageSetup scale="41" fitToWidth="0" fitToHeight="0" orientation="landscape" r:id="rId1"/>
  <colBreaks count="1" manualBreakCount="1">
    <brk id="20" max="71" man="1"/>
  </colBreaks>
  <ignoredErrors>
    <ignoredError sqref="H16:AC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OAF-TS1a</vt:lpstr>
      <vt:lpstr>OAF-TS1b</vt:lpstr>
      <vt:lpstr>OAF-TS2</vt:lpstr>
      <vt:lpstr>OAF-TS3a</vt:lpstr>
      <vt:lpstr>OAF-TS3b</vt:lpstr>
      <vt:lpstr>OAF-TS4a</vt:lpstr>
      <vt:lpstr>OAF-TS4b</vt:lpstr>
      <vt:lpstr>'OAF-TS1a'!Print_Area</vt:lpstr>
      <vt:lpstr>'OAF-TS1b'!Print_Area</vt:lpstr>
      <vt:lpstr>'OAF-TS2'!Print_Area</vt:lpstr>
      <vt:lpstr>'OAF-TS3a'!Print_Area</vt:lpstr>
      <vt:lpstr>'OAF-TS3b'!Print_Area</vt:lpstr>
      <vt:lpstr>'OAF-TS4a'!Print_Area</vt:lpstr>
      <vt:lpstr>'OAF-TS4b'!Print_Area</vt:lpstr>
      <vt:lpstr>'OAF-TS4b'!Print_Titles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Ahuva Hanau</dc:creator>
  <cp:lastModifiedBy>Ahuva Hanau</cp:lastModifiedBy>
  <cp:lastPrinted>2019-01-18T16:18:48Z</cp:lastPrinted>
  <dcterms:created xsi:type="dcterms:W3CDTF">2019-01-08T19:04:40Z</dcterms:created>
  <dcterms:modified xsi:type="dcterms:W3CDTF">2019-02-11T18:19:44Z</dcterms:modified>
</cp:coreProperties>
</file>