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980" yWindow="1820" windowWidth="31860" windowHeight="11540" tabRatio="500"/>
  </bookViews>
  <sheets>
    <sheet name="工作表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2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2" i="1"/>
</calcChain>
</file>

<file path=xl/sharedStrings.xml><?xml version="1.0" encoding="utf-8"?>
<sst xmlns="http://schemas.openxmlformats.org/spreadsheetml/2006/main" count="80" uniqueCount="38">
  <si>
    <t>sample name</t>
    <phoneticPr fontId="1" type="noConversion"/>
  </si>
  <si>
    <t>#reads</t>
    <phoneticPr fontId="1" type="noConversion"/>
  </si>
  <si>
    <t>#genesWithNon-zeroCount</t>
    <phoneticPr fontId="1" type="noConversion"/>
  </si>
  <si>
    <t>#Uniquely mapped reads</t>
    <phoneticPr fontId="1" type="noConversion"/>
  </si>
  <si>
    <t>%alignment</t>
    <phoneticPr fontId="1" type="noConversion"/>
  </si>
  <si>
    <t>biosample type</t>
  </si>
  <si>
    <t>primary tissue</t>
  </si>
  <si>
    <t>cell line</t>
  </si>
  <si>
    <t>normal or cancer</t>
  </si>
  <si>
    <t>normal</t>
  </si>
  <si>
    <t>cancer</t>
  </si>
  <si>
    <t>sarcoma</t>
  </si>
  <si>
    <t>skin</t>
  </si>
  <si>
    <t>muscle</t>
  </si>
  <si>
    <t>tissue type</t>
  </si>
  <si>
    <t>fibroblast</t>
  </si>
  <si>
    <t>cat01</t>
  </si>
  <si>
    <t>cat02</t>
  </si>
  <si>
    <t>cat06</t>
  </si>
  <si>
    <t>cat04</t>
  </si>
  <si>
    <t>cat05</t>
  </si>
  <si>
    <t>cat03</t>
  </si>
  <si>
    <t>Cat</t>
  </si>
  <si>
    <t>cat01_muscle_rnaseq</t>
  </si>
  <si>
    <t>cat01_sarcoma_rnaseq</t>
  </si>
  <si>
    <t>cat02_sarcoma_rnaseq</t>
  </si>
  <si>
    <t>cat03_sarcoma</t>
  </si>
  <si>
    <t>cat04_sarcoma_cellline</t>
  </si>
  <si>
    <t>cat05_sarcoma_cellline</t>
  </si>
  <si>
    <t>cat01_skin_fibroblasts</t>
  </si>
  <si>
    <t>cat06_skin_fibroblasts</t>
  </si>
  <si>
    <t>cat01_skin</t>
  </si>
  <si>
    <t>cat06_skin</t>
  </si>
  <si>
    <t>batch</t>
  </si>
  <si>
    <t>cat04_sarcoma_cellline_sfn</t>
  </si>
  <si>
    <t>cat05_sarcoma_cellline_sfn</t>
  </si>
  <si>
    <t>cat01_skin_fibroblasts_sfn</t>
  </si>
  <si>
    <t>cat06_skin_fibroblasts_sfn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</si>
</sst>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i/>
      <sz val="12"/>
      <color rgb="FF7F7F7F"/>
      <name val="Calibri"/>
      <family val="2"/>
      <scheme val="minor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0" fontId="0" fillId="0" borderId="0" xfId="0" applyNumberFormat="1"/>
    <xf numFmtId="49" fontId="0" fillId="0" borderId="0" xfId="0" applyNumberFormat="1" applyAlignment="1">
      <alignment wrapText="1"/>
    </xf>
    <xf numFmtId="0" fontId="5" fillId="0" borderId="1" xfId="0" applyFont="1" applyBorder="1"/>
    <xf numFmtId="0" fontId="5" fillId="0" borderId="1" xfId="25" applyFont="1" applyFill="1" applyBorder="1" applyAlignment="1" applyProtection="1"/>
  </cellXfs>
  <cellStyles count="62">
    <cellStyle name="Explanatory Text" xfId="25" builtinId="5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25" zoomScaleNormal="125" zoomScalePageLayoutView="125" workbookViewId="0">
      <selection activeCell="C14" sqref="C14"/>
    </sheetView>
  </sheetViews>
  <sheetFormatPr baseColWidth="10" defaultColWidth="11" defaultRowHeight="15" x14ac:dyDescent="0"/>
  <cols>
    <col min="1" max="1" width="33.33203125" customWidth="1"/>
    <col min="2" max="4" width="14.1640625" customWidth="1"/>
    <col min="5" max="5" width="7.5" customWidth="1"/>
    <col min="6" max="6" width="8.5" customWidth="1"/>
    <col min="7" max="7" width="13" customWidth="1"/>
    <col min="8" max="8" width="12.6640625" customWidth="1"/>
    <col min="9" max="9" width="12.33203125" customWidth="1"/>
    <col min="10" max="10" width="11" customWidth="1"/>
  </cols>
  <sheetData>
    <row r="1" spans="1:10" s="2" customFormat="1" ht="45">
      <c r="A1" s="2" t="s">
        <v>0</v>
      </c>
      <c r="B1" s="2" t="s">
        <v>5</v>
      </c>
      <c r="C1" s="2" t="s">
        <v>8</v>
      </c>
      <c r="D1" s="2" t="s">
        <v>14</v>
      </c>
      <c r="E1" s="2" t="s">
        <v>22</v>
      </c>
      <c r="F1" s="2" t="s">
        <v>33</v>
      </c>
      <c r="G1" s="2" t="s">
        <v>1</v>
      </c>
      <c r="H1" s="2" t="s">
        <v>3</v>
      </c>
      <c r="I1" s="2" t="s">
        <v>4</v>
      </c>
      <c r="J1" s="2" t="s">
        <v>2</v>
      </c>
    </row>
    <row r="2" spans="1:10">
      <c r="A2" s="3" t="s">
        <v>23</v>
      </c>
      <c r="B2" t="s">
        <v>6</v>
      </c>
      <c r="C2" t="s">
        <v>9</v>
      </c>
      <c r="D2" t="s">
        <v>13</v>
      </c>
      <c r="E2" t="s">
        <v>16</v>
      </c>
      <c r="F2">
        <v>1</v>
      </c>
      <c r="G2">
        <f>111879982*2</f>
        <v>223759964</v>
      </c>
      <c r="H2">
        <f>2*83570920</f>
        <v>167141840</v>
      </c>
      <c r="I2" s="1">
        <f t="shared" ref="I2:I15" si="0">H2/G2</f>
        <v>0.74696937294823662</v>
      </c>
      <c r="J2">
        <v>16001</v>
      </c>
    </row>
    <row r="3" spans="1:10">
      <c r="A3" s="3" t="s">
        <v>24</v>
      </c>
      <c r="B3" t="s">
        <v>6</v>
      </c>
      <c r="C3" t="s">
        <v>10</v>
      </c>
      <c r="D3" t="s">
        <v>11</v>
      </c>
      <c r="E3" t="s">
        <v>16</v>
      </c>
      <c r="F3">
        <v>1</v>
      </c>
      <c r="G3">
        <f>77210301*2</f>
        <v>154420602</v>
      </c>
      <c r="H3">
        <f>2*62802347</f>
        <v>125604694</v>
      </c>
      <c r="I3" s="1">
        <f t="shared" si="0"/>
        <v>0.81339337091821462</v>
      </c>
      <c r="J3">
        <v>15779</v>
      </c>
    </row>
    <row r="4" spans="1:10">
      <c r="A4" s="3" t="s">
        <v>25</v>
      </c>
      <c r="B4" t="s">
        <v>6</v>
      </c>
      <c r="C4" t="s">
        <v>10</v>
      </c>
      <c r="D4" t="s">
        <v>11</v>
      </c>
      <c r="E4" t="s">
        <v>17</v>
      </c>
      <c r="F4">
        <v>1</v>
      </c>
      <c r="G4">
        <f>2*92083760</f>
        <v>184167520</v>
      </c>
      <c r="H4">
        <f>2*72502831</f>
        <v>145005662</v>
      </c>
      <c r="I4" s="1">
        <f t="shared" si="0"/>
        <v>0.78735741242538315</v>
      </c>
      <c r="J4">
        <v>16731</v>
      </c>
    </row>
    <row r="5" spans="1:10">
      <c r="A5" s="4" t="s">
        <v>26</v>
      </c>
      <c r="B5" t="s">
        <v>6</v>
      </c>
      <c r="C5" t="s">
        <v>10</v>
      </c>
      <c r="D5" t="s">
        <v>11</v>
      </c>
      <c r="E5" t="s">
        <v>21</v>
      </c>
      <c r="F5">
        <v>1</v>
      </c>
      <c r="G5">
        <f>2*82378448</f>
        <v>164756896</v>
      </c>
      <c r="H5">
        <f>2*65064951</f>
        <v>130129902</v>
      </c>
      <c r="I5" s="1">
        <f t="shared" si="0"/>
        <v>0.78982977440895707</v>
      </c>
      <c r="J5">
        <v>16121</v>
      </c>
    </row>
    <row r="6" spans="1:10">
      <c r="A6" s="4" t="s">
        <v>27</v>
      </c>
      <c r="B6" t="s">
        <v>7</v>
      </c>
      <c r="C6" t="s">
        <v>10</v>
      </c>
      <c r="D6" t="s">
        <v>11</v>
      </c>
      <c r="E6" t="s">
        <v>19</v>
      </c>
      <c r="F6">
        <v>2</v>
      </c>
      <c r="G6">
        <f>2*29836429</f>
        <v>59672858</v>
      </c>
      <c r="H6">
        <f>2*23797186</f>
        <v>47594372</v>
      </c>
      <c r="I6" s="1">
        <f t="shared" si="0"/>
        <v>0.79758827706894819</v>
      </c>
      <c r="J6">
        <v>14130</v>
      </c>
    </row>
    <row r="7" spans="1:10">
      <c r="A7" s="4" t="s">
        <v>34</v>
      </c>
      <c r="B7" t="s">
        <v>7</v>
      </c>
      <c r="C7" t="s">
        <v>10</v>
      </c>
      <c r="D7" t="s">
        <v>11</v>
      </c>
      <c r="E7" t="s">
        <v>19</v>
      </c>
      <c r="F7">
        <v>2</v>
      </c>
      <c r="G7">
        <f>2*39168657</f>
        <v>78337314</v>
      </c>
      <c r="H7">
        <f>2*34549781</f>
        <v>69099562</v>
      </c>
      <c r="I7" s="1">
        <f t="shared" si="0"/>
        <v>0.88207724354705341</v>
      </c>
      <c r="J7">
        <v>15137</v>
      </c>
    </row>
    <row r="8" spans="1:10">
      <c r="A8" s="4" t="s">
        <v>28</v>
      </c>
      <c r="B8" t="s">
        <v>7</v>
      </c>
      <c r="C8" t="s">
        <v>10</v>
      </c>
      <c r="D8" t="s">
        <v>11</v>
      </c>
      <c r="E8" t="s">
        <v>20</v>
      </c>
      <c r="F8">
        <v>2</v>
      </c>
      <c r="G8">
        <f>2*32235734</f>
        <v>64471468</v>
      </c>
      <c r="H8">
        <f>2*28286517</f>
        <v>56573034</v>
      </c>
      <c r="I8" s="1">
        <f t="shared" si="0"/>
        <v>0.87748946557258478</v>
      </c>
      <c r="J8">
        <v>14611</v>
      </c>
    </row>
    <row r="9" spans="1:10">
      <c r="A9" s="4" t="s">
        <v>35</v>
      </c>
      <c r="B9" t="s">
        <v>7</v>
      </c>
      <c r="C9" t="s">
        <v>10</v>
      </c>
      <c r="D9" t="s">
        <v>11</v>
      </c>
      <c r="E9" t="s">
        <v>20</v>
      </c>
      <c r="F9">
        <v>2</v>
      </c>
      <c r="G9">
        <f>2*33555147</f>
        <v>67110294</v>
      </c>
      <c r="H9">
        <f>2*27430786</f>
        <v>54861572</v>
      </c>
      <c r="I9" s="1">
        <f t="shared" si="0"/>
        <v>0.81748370823707017</v>
      </c>
      <c r="J9">
        <v>14559</v>
      </c>
    </row>
    <row r="10" spans="1:10">
      <c r="A10" s="4" t="s">
        <v>29</v>
      </c>
      <c r="B10" t="s">
        <v>7</v>
      </c>
      <c r="C10" t="s">
        <v>9</v>
      </c>
      <c r="D10" t="s">
        <v>15</v>
      </c>
      <c r="E10" t="s">
        <v>16</v>
      </c>
      <c r="F10">
        <v>2</v>
      </c>
      <c r="G10">
        <f>2*34672816</f>
        <v>69345632</v>
      </c>
      <c r="H10">
        <f>2*30265759</f>
        <v>60531518</v>
      </c>
      <c r="I10" s="1">
        <f t="shared" si="0"/>
        <v>0.87289590208075396</v>
      </c>
      <c r="J10">
        <v>14204</v>
      </c>
    </row>
    <row r="11" spans="1:10">
      <c r="A11" s="4" t="s">
        <v>36</v>
      </c>
      <c r="B11" t="s">
        <v>7</v>
      </c>
      <c r="C11" t="s">
        <v>9</v>
      </c>
      <c r="D11" t="s">
        <v>15</v>
      </c>
      <c r="E11" t="s">
        <v>16</v>
      </c>
      <c r="F11">
        <v>2</v>
      </c>
      <c r="G11">
        <f>2*38098824</f>
        <v>76197648</v>
      </c>
      <c r="H11">
        <f>2*33216560</f>
        <v>66433120</v>
      </c>
      <c r="I11" s="1">
        <f t="shared" si="0"/>
        <v>0.87185263251170164</v>
      </c>
      <c r="J11">
        <v>13796</v>
      </c>
    </row>
    <row r="12" spans="1:10">
      <c r="A12" s="4" t="s">
        <v>30</v>
      </c>
      <c r="B12" t="s">
        <v>7</v>
      </c>
      <c r="C12" t="s">
        <v>9</v>
      </c>
      <c r="D12" t="s">
        <v>15</v>
      </c>
      <c r="E12" t="s">
        <v>18</v>
      </c>
      <c r="F12">
        <v>2</v>
      </c>
      <c r="G12">
        <f>2*50350317</f>
        <v>100700634</v>
      </c>
      <c r="H12">
        <f>2*46721272</f>
        <v>93442544</v>
      </c>
      <c r="I12" s="1">
        <f t="shared" si="0"/>
        <v>0.92792408834287976</v>
      </c>
      <c r="J12">
        <v>14169</v>
      </c>
    </row>
    <row r="13" spans="1:10">
      <c r="A13" s="4" t="s">
        <v>37</v>
      </c>
      <c r="B13" t="s">
        <v>7</v>
      </c>
      <c r="C13" t="s">
        <v>9</v>
      </c>
      <c r="D13" t="s">
        <v>15</v>
      </c>
      <c r="E13" t="s">
        <v>18</v>
      </c>
      <c r="F13">
        <v>2</v>
      </c>
      <c r="G13">
        <f>2*47056548</f>
        <v>94113096</v>
      </c>
      <c r="H13">
        <f>2*43625794</f>
        <v>87251588</v>
      </c>
      <c r="I13" s="1">
        <f t="shared" si="0"/>
        <v>0.92709295207969777</v>
      </c>
      <c r="J13">
        <v>14479</v>
      </c>
    </row>
    <row r="14" spans="1:10">
      <c r="A14" s="4" t="s">
        <v>31</v>
      </c>
      <c r="B14" t="s">
        <v>6</v>
      </c>
      <c r="C14" t="s">
        <v>9</v>
      </c>
      <c r="D14" t="s">
        <v>12</v>
      </c>
      <c r="E14" t="s">
        <v>16</v>
      </c>
      <c r="F14">
        <v>2</v>
      </c>
      <c r="G14">
        <f>2*41290175</f>
        <v>82580350</v>
      </c>
      <c r="H14">
        <f>2*38618208</f>
        <v>77236416</v>
      </c>
      <c r="I14" s="1">
        <f t="shared" si="0"/>
        <v>0.93528806792414898</v>
      </c>
      <c r="J14">
        <v>14216</v>
      </c>
    </row>
    <row r="15" spans="1:10">
      <c r="A15" s="4" t="s">
        <v>32</v>
      </c>
      <c r="B15" t="s">
        <v>6</v>
      </c>
      <c r="C15" t="s">
        <v>9</v>
      </c>
      <c r="D15" t="s">
        <v>12</v>
      </c>
      <c r="E15" t="s">
        <v>18</v>
      </c>
      <c r="F15">
        <v>2</v>
      </c>
      <c r="G15">
        <f>2*40455902</f>
        <v>80911804</v>
      </c>
      <c r="H15">
        <f>2*38089342</f>
        <v>76178684</v>
      </c>
      <c r="I15" s="1">
        <f t="shared" si="0"/>
        <v>0.94150272560972681</v>
      </c>
      <c r="J15">
        <v>13613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qi</dc:creator>
  <cp:lastModifiedBy>Stephen Ramsey</cp:lastModifiedBy>
  <dcterms:created xsi:type="dcterms:W3CDTF">2017-02-27T21:15:58Z</dcterms:created>
  <dcterms:modified xsi:type="dcterms:W3CDTF">2018-05-11T23:40:37Z</dcterms:modified>
</cp:coreProperties>
</file>