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1D438562-6227-4D5A-B71D-CD03232FCD0B}" xr6:coauthVersionLast="43" xr6:coauthVersionMax="43" xr10:uidLastSave="{00000000-0000-0000-0000-000000000000}"/>
  <bookViews>
    <workbookView xWindow="28690" yWindow="-110" windowWidth="20710" windowHeight="117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1" l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E15" i="1"/>
  <c r="C15" i="1"/>
  <c r="B15" i="1"/>
  <c r="G10" i="1"/>
  <c r="F10" i="1"/>
  <c r="E10" i="1"/>
  <c r="D10" i="1"/>
  <c r="C10" i="1"/>
  <c r="B10" i="1"/>
  <c r="G9" i="1"/>
  <c r="F9" i="1"/>
  <c r="E9" i="1"/>
  <c r="D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<sst xmlns="http://schemas.openxmlformats.org/spreadsheetml/2006/main" count="32" uniqueCount="18">
  <si>
    <t>Time</t>
    <phoneticPr fontId="1" type="noConversion"/>
  </si>
  <si>
    <t>No.1</t>
    <phoneticPr fontId="1" type="noConversion"/>
  </si>
  <si>
    <t>No.2</t>
  </si>
  <si>
    <t>No.3</t>
  </si>
  <si>
    <t>No.4</t>
  </si>
  <si>
    <t>No.5</t>
  </si>
  <si>
    <t>No.6</t>
  </si>
  <si>
    <t>2W</t>
    <phoneticPr fontId="1" type="noConversion"/>
  </si>
  <si>
    <t>3W</t>
    <phoneticPr fontId="1" type="noConversion"/>
  </si>
  <si>
    <t>4W</t>
  </si>
  <si>
    <t>5W</t>
  </si>
  <si>
    <t>6W</t>
  </si>
  <si>
    <t>7W</t>
  </si>
  <si>
    <t>8W</t>
  </si>
  <si>
    <t>Control group (mm^3)</t>
    <phoneticPr fontId="1" type="noConversion"/>
  </si>
  <si>
    <t>Top2A knockdown group (mm^3)</t>
    <phoneticPr fontId="1" type="noConversion"/>
  </si>
  <si>
    <t>Volume(Length x Width^2 x 0.5)</t>
    <phoneticPr fontId="1" type="noConversion"/>
  </si>
  <si>
    <t>Table S1. Tumor volumes of subcutaneous xenograft nude mice models in control group and TOP2A knockdown group.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</si>
</sst>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6" fontId="0" fillId="0" borderId="0" xfId="0" applyNumberFormat="1"/>
    <xf numFmtId="177" fontId="0" fillId="0" borderId="0" xfId="0" applyNumberFormat="1"/>
    <xf numFmtId="176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7" sqref="J7"/>
    </sheetView>
  </sheetViews>
  <sheetFormatPr defaultRowHeight="14" x14ac:dyDescent="0.3"/>
  <cols>
    <col min="10" max="10" width="25.1640625" customWidth="1"/>
  </cols>
  <sheetData>
    <row r="1" spans="1:10" x14ac:dyDescent="0.3">
      <c r="A1" s="5" t="s">
        <v>17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3" t="s">
        <v>14</v>
      </c>
      <c r="B2" s="3"/>
      <c r="C2" s="3"/>
      <c r="D2" s="3"/>
      <c r="E2" s="3"/>
      <c r="F2" s="3"/>
      <c r="G2" s="3"/>
      <c r="H2" t="s">
        <v>16</v>
      </c>
    </row>
    <row r="3" spans="1:10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10" x14ac:dyDescent="0.3">
      <c r="A4" s="1" t="s">
        <v>7</v>
      </c>
      <c r="B4" s="2">
        <f>6*4*4*0.5</f>
        <v>48</v>
      </c>
      <c r="C4" s="2">
        <f>5*3*3*0.5</f>
        <v>22.5</v>
      </c>
      <c r="D4" s="2">
        <f>6*5*5*0.5</f>
        <v>75</v>
      </c>
      <c r="E4" s="2">
        <f>6*4*4*0.5</f>
        <v>48</v>
      </c>
      <c r="F4" s="2">
        <f>4*4*4*0.5</f>
        <v>32</v>
      </c>
      <c r="G4" s="2">
        <f>4*3*3*0.5</f>
        <v>18</v>
      </c>
    </row>
    <row r="5" spans="1:10" x14ac:dyDescent="0.3">
      <c r="A5" s="1" t="s">
        <v>8</v>
      </c>
      <c r="B5" s="2">
        <f>8*6*6*0.5</f>
        <v>144</v>
      </c>
      <c r="C5" s="2">
        <f>5*5*5*0.5</f>
        <v>62.5</v>
      </c>
      <c r="D5" s="2">
        <f>8*7*7*0.5</f>
        <v>196</v>
      </c>
      <c r="E5" s="2">
        <f>8*5*5*0.5</f>
        <v>100</v>
      </c>
      <c r="F5" s="2">
        <f>6*5*5*0.5</f>
        <v>75</v>
      </c>
      <c r="G5" s="2">
        <f>6*3*3*0.5</f>
        <v>27</v>
      </c>
    </row>
    <row r="6" spans="1:10" x14ac:dyDescent="0.3">
      <c r="A6" s="1" t="s">
        <v>9</v>
      </c>
      <c r="B6" s="2">
        <f>12*8*8*0.5</f>
        <v>384</v>
      </c>
      <c r="C6" s="2">
        <f>7*5*5*0.5</f>
        <v>87.5</v>
      </c>
      <c r="D6" s="2">
        <f>11*8*8*0.5</f>
        <v>352</v>
      </c>
      <c r="E6" s="2">
        <f>9*6*6*0.5</f>
        <v>162</v>
      </c>
      <c r="F6" s="2">
        <f>7*5*5*0.5</f>
        <v>87.5</v>
      </c>
      <c r="G6" s="2">
        <f>6*4*4*0.5</f>
        <v>48</v>
      </c>
    </row>
    <row r="7" spans="1:10" x14ac:dyDescent="0.3">
      <c r="A7" s="1" t="s">
        <v>10</v>
      </c>
      <c r="B7" s="2">
        <f>12*9*9*0.5</f>
        <v>486</v>
      </c>
      <c r="C7" s="2">
        <f>9.5*5*5*0.5</f>
        <v>118.75</v>
      </c>
      <c r="D7" s="2">
        <f>12.5*8*8*0.5</f>
        <v>400</v>
      </c>
      <c r="E7" s="2">
        <f>10*6*6*0.5</f>
        <v>180</v>
      </c>
      <c r="F7" s="2">
        <f>8*5.5*5.5*0.5</f>
        <v>121</v>
      </c>
      <c r="G7" s="2">
        <f>7*3.5*3.5*0.5</f>
        <v>42.875</v>
      </c>
    </row>
    <row r="8" spans="1:10" x14ac:dyDescent="0.3">
      <c r="A8" s="1" t="s">
        <v>11</v>
      </c>
      <c r="B8" s="2">
        <f>13*10.5*10.5*0.5</f>
        <v>716.625</v>
      </c>
      <c r="C8" s="2">
        <f>10*6*6*0.5</f>
        <v>180</v>
      </c>
      <c r="D8" s="2">
        <f>12.5*10*10*0.5</f>
        <v>625</v>
      </c>
      <c r="E8" s="2">
        <f>10*7*7*0.5</f>
        <v>245</v>
      </c>
      <c r="F8" s="2">
        <f>8*6*6*0.5</f>
        <v>144</v>
      </c>
      <c r="G8" s="2">
        <f>8*5*5*0.5</f>
        <v>100</v>
      </c>
    </row>
    <row r="9" spans="1:10" x14ac:dyDescent="0.3">
      <c r="A9" s="1" t="s">
        <v>12</v>
      </c>
      <c r="B9" s="2">
        <f>13*12*12*0.5</f>
        <v>936</v>
      </c>
      <c r="C9" s="2">
        <f>11*8*8*0.5</f>
        <v>352</v>
      </c>
      <c r="D9" s="2">
        <f>13*12*12*0.5</f>
        <v>936</v>
      </c>
      <c r="E9" s="2">
        <f>12*9*9*0.5</f>
        <v>486</v>
      </c>
      <c r="F9" s="2">
        <f>10*8*8*0.5</f>
        <v>320</v>
      </c>
      <c r="G9" s="2">
        <f>9*7*7*0.5</f>
        <v>220.5</v>
      </c>
    </row>
    <row r="10" spans="1:10" x14ac:dyDescent="0.3">
      <c r="A10" s="1" t="s">
        <v>13</v>
      </c>
      <c r="B10" s="2">
        <f>16*12*12*0.5</f>
        <v>1152</v>
      </c>
      <c r="C10" s="2">
        <f>13*10*10*0.5</f>
        <v>650</v>
      </c>
      <c r="D10" s="2">
        <f>17*11.5*11.5*0.5</f>
        <v>1124.125</v>
      </c>
      <c r="E10" s="2">
        <f>12*10.5*10.5*0.5</f>
        <v>661.5</v>
      </c>
      <c r="F10" s="2">
        <f>11*9*9*0.5</f>
        <v>445.5</v>
      </c>
      <c r="G10" s="2">
        <f>10*8.5*8.5*0.5</f>
        <v>361.25</v>
      </c>
    </row>
    <row r="11" spans="1:10" x14ac:dyDescent="0.3">
      <c r="A11" s="1"/>
      <c r="B11" s="2"/>
      <c r="C11" s="2"/>
      <c r="D11" s="2"/>
      <c r="E11" s="2"/>
      <c r="F11" s="2"/>
      <c r="G11" s="2"/>
    </row>
    <row r="12" spans="1:10" x14ac:dyDescent="0.3">
      <c r="A12" s="1"/>
      <c r="B12" s="2"/>
      <c r="C12" s="2"/>
      <c r="D12" s="2"/>
      <c r="E12" s="2"/>
      <c r="F12" s="2"/>
      <c r="G12" s="2"/>
    </row>
    <row r="13" spans="1:10" x14ac:dyDescent="0.3">
      <c r="A13" s="4" t="s">
        <v>15</v>
      </c>
      <c r="B13" s="4"/>
      <c r="C13" s="4"/>
      <c r="D13" s="4"/>
      <c r="E13" s="4"/>
      <c r="F13" s="4"/>
      <c r="G13" s="4"/>
    </row>
    <row r="14" spans="1:10" x14ac:dyDescent="0.3">
      <c r="A14" s="1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</row>
    <row r="15" spans="1:10" x14ac:dyDescent="0.3">
      <c r="A15" s="1" t="s">
        <v>7</v>
      </c>
      <c r="B15" s="2">
        <f>3*2*2*0.5</f>
        <v>6</v>
      </c>
      <c r="C15" s="2">
        <f>2*1.5*1.5*0.5</f>
        <v>2.25</v>
      </c>
      <c r="D15" s="2">
        <v>0</v>
      </c>
      <c r="E15" s="2">
        <f>2*1.5*1.5*0.5</f>
        <v>2.25</v>
      </c>
      <c r="F15" s="2">
        <v>0</v>
      </c>
      <c r="G15" s="2">
        <f>3*1.5*1.5*0.5</f>
        <v>3.375</v>
      </c>
    </row>
    <row r="16" spans="1:10" x14ac:dyDescent="0.3">
      <c r="A16" s="1" t="s">
        <v>8</v>
      </c>
      <c r="B16" s="2">
        <f>6*3.5*3.5*0.5</f>
        <v>36.75</v>
      </c>
      <c r="C16" s="2">
        <f>5*4*4*0.5</f>
        <v>40</v>
      </c>
      <c r="D16" s="2">
        <f>4*3*3*0.5</f>
        <v>18</v>
      </c>
      <c r="E16" s="2">
        <f>6*4*4*0.5</f>
        <v>48</v>
      </c>
      <c r="F16" s="2">
        <f>6*3*3*0.5</f>
        <v>27</v>
      </c>
      <c r="G16" s="2">
        <f>6*4*4*0.5</f>
        <v>48</v>
      </c>
    </row>
    <row r="17" spans="1:7" x14ac:dyDescent="0.3">
      <c r="A17" s="1" t="s">
        <v>9</v>
      </c>
      <c r="B17" s="2">
        <f>7*5*5*0.5</f>
        <v>87.5</v>
      </c>
      <c r="C17" s="2">
        <f>8*4*4*0.5</f>
        <v>64</v>
      </c>
      <c r="D17" s="2">
        <f>5*4*4*0.5</f>
        <v>40</v>
      </c>
      <c r="E17" s="2">
        <f>6*4.5*4.5*0.5</f>
        <v>60.75</v>
      </c>
      <c r="F17" s="2">
        <f>6*4*4*0.5</f>
        <v>48</v>
      </c>
      <c r="G17" s="2">
        <f>7*4.5*4.5*0.5</f>
        <v>70.875</v>
      </c>
    </row>
    <row r="18" spans="1:7" x14ac:dyDescent="0.3">
      <c r="A18" s="1" t="s">
        <v>10</v>
      </c>
      <c r="B18" s="2">
        <f>8*6*6*0.5</f>
        <v>144</v>
      </c>
      <c r="C18" s="2">
        <f>8*5.5*5.5*0.5</f>
        <v>121</v>
      </c>
      <c r="D18" s="2">
        <f>6*5*5*0.5</f>
        <v>75</v>
      </c>
      <c r="E18" s="2">
        <f>7.5*5*5*0.5</f>
        <v>93.75</v>
      </c>
      <c r="F18" s="2">
        <f>6*4.5*4.5*0.5</f>
        <v>60.75</v>
      </c>
      <c r="G18" s="2">
        <f>8*5*5*0.5</f>
        <v>100</v>
      </c>
    </row>
    <row r="19" spans="1:7" x14ac:dyDescent="0.3">
      <c r="A19" s="1" t="s">
        <v>11</v>
      </c>
      <c r="B19" s="2">
        <f>8*6.5*6.5*0.5</f>
        <v>169</v>
      </c>
      <c r="C19" s="2">
        <f>8*6*6*0.5</f>
        <v>144</v>
      </c>
      <c r="D19" s="2">
        <f>6*5.5*5.5*0.5</f>
        <v>90.75</v>
      </c>
      <c r="E19" s="2">
        <f>9*5*5*0.5</f>
        <v>112.5</v>
      </c>
      <c r="F19" s="2">
        <f>7*5*5*0.5</f>
        <v>87.5</v>
      </c>
      <c r="G19" s="2">
        <f>8.5*5.5*5.5*0.5</f>
        <v>128.5625</v>
      </c>
    </row>
    <row r="20" spans="1:7" x14ac:dyDescent="0.3">
      <c r="A20" s="1" t="s">
        <v>12</v>
      </c>
      <c r="B20" s="2">
        <f>10*6*6*0.5</f>
        <v>180</v>
      </c>
      <c r="C20" s="2">
        <f>7.5*7*7*0.5</f>
        <v>183.75</v>
      </c>
      <c r="D20" s="2">
        <f>7*5*5*0.5</f>
        <v>87.5</v>
      </c>
      <c r="E20" s="2">
        <f>10*7*7*0.5</f>
        <v>245</v>
      </c>
      <c r="F20" s="2">
        <f>8.5*6*6*0.5</f>
        <v>153</v>
      </c>
      <c r="G20" s="2">
        <f>8*6.5*6.5*0.5</f>
        <v>169</v>
      </c>
    </row>
    <row r="21" spans="1:7" x14ac:dyDescent="0.3">
      <c r="A21" s="1" t="s">
        <v>13</v>
      </c>
      <c r="B21" s="2">
        <f>12*8*8*0.5</f>
        <v>384</v>
      </c>
      <c r="C21" s="2">
        <f>9*8.5*8.5*0.5</f>
        <v>325.125</v>
      </c>
      <c r="D21" s="2">
        <f>7.5*6*6*0.5</f>
        <v>135</v>
      </c>
      <c r="E21" s="2">
        <f>11*8*8*0.5</f>
        <v>352</v>
      </c>
      <c r="F21" s="2">
        <f>10*7.5*7.5*0.5</f>
        <v>281.25</v>
      </c>
      <c r="G21" s="2">
        <f>10*8*8*0.5</f>
        <v>320</v>
      </c>
    </row>
  </sheetData>
  <mergeCells count="3">
    <mergeCell ref="A2:G2"/>
    <mergeCell ref="A13:G13"/>
    <mergeCell ref="A1:J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2019-06-01T09:20:53Z</dcterms:modified>
</cp:coreProperties>
</file>