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ergen\Desktop\"/>
    </mc:Choice>
  </mc:AlternateContent>
  <bookViews>
    <workbookView xWindow="0" yWindow="0" windowWidth="25600" windowHeight="9490" tabRatio="801"/>
  </bookViews>
  <sheets>
    <sheet name="MOSL" sheetId="1" r:id="rId1"/>
    <sheet name="Mayo " sheetId="2" r:id="rId2"/>
    <sheet name="Metabolon" sheetId="13" r:id="rId3"/>
  </sheets>
  <definedNames>
    <definedName name="Reference_Values" localSheetId="1">'Mayo '!$J$3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77" i="2" l="1"/>
  <c r="K76" i="2"/>
  <c r="K75" i="2"/>
  <c r="K74" i="2"/>
  <c r="K71" i="2"/>
  <c r="K70" i="2"/>
  <c r="K69" i="2"/>
  <c r="K68" i="2"/>
  <c r="K66" i="2"/>
  <c r="K65" i="2"/>
  <c r="C70" i="1" l="1"/>
  <c r="D70" i="1"/>
  <c r="F70" i="1"/>
  <c r="G70" i="1"/>
  <c r="H70" i="1"/>
  <c r="I70" i="1"/>
  <c r="J70" i="1"/>
  <c r="K70" i="1"/>
  <c r="L70" i="1"/>
  <c r="M70" i="1"/>
  <c r="P70" i="1"/>
  <c r="Q70" i="1"/>
  <c r="S70" i="1"/>
  <c r="T70" i="1"/>
  <c r="C71" i="1"/>
  <c r="D71" i="1"/>
  <c r="F71" i="1"/>
  <c r="G71" i="1"/>
  <c r="H71" i="1"/>
  <c r="I71" i="1"/>
  <c r="J71" i="1"/>
  <c r="K71" i="1"/>
  <c r="L71" i="1"/>
  <c r="M71" i="1"/>
  <c r="P71" i="1"/>
  <c r="Q71" i="1"/>
  <c r="S71" i="1"/>
  <c r="T71" i="1"/>
  <c r="B71" i="1"/>
  <c r="B70" i="1"/>
  <c r="C65" i="1"/>
  <c r="D65" i="1"/>
  <c r="F65" i="1"/>
  <c r="G65" i="1"/>
  <c r="H65" i="1"/>
  <c r="I65" i="1"/>
  <c r="J65" i="1"/>
  <c r="K65" i="1"/>
  <c r="L65" i="1"/>
  <c r="M65" i="1"/>
  <c r="P65" i="1"/>
  <c r="Q65" i="1"/>
  <c r="S65" i="1"/>
  <c r="T65" i="1"/>
  <c r="C66" i="1"/>
  <c r="D66" i="1"/>
  <c r="F66" i="1"/>
  <c r="G66" i="1"/>
  <c r="H66" i="1"/>
  <c r="I66" i="1"/>
  <c r="J66" i="1"/>
  <c r="K66" i="1"/>
  <c r="L66" i="1"/>
  <c r="M66" i="1"/>
  <c r="P66" i="1"/>
  <c r="Q66" i="1"/>
  <c r="S66" i="1"/>
  <c r="T66" i="1"/>
  <c r="B65" i="1"/>
  <c r="B66" i="1"/>
  <c r="I77" i="2" l="1"/>
  <c r="I76" i="2"/>
  <c r="H77" i="2"/>
  <c r="H76" i="2"/>
  <c r="E77" i="2"/>
  <c r="E76" i="2"/>
  <c r="D77" i="2"/>
  <c r="D76" i="2"/>
  <c r="C77" i="2"/>
  <c r="C76" i="2"/>
  <c r="B77" i="2"/>
  <c r="B76" i="2"/>
  <c r="B74" i="2"/>
  <c r="C74" i="2"/>
  <c r="D74" i="2"/>
  <c r="E74" i="2"/>
  <c r="H74" i="2"/>
  <c r="I74" i="2"/>
  <c r="B75" i="2"/>
  <c r="C75" i="2"/>
  <c r="D75" i="2"/>
  <c r="E75" i="2"/>
  <c r="H75" i="2"/>
  <c r="I75" i="2"/>
  <c r="B65" i="2"/>
  <c r="C65" i="2"/>
  <c r="D65" i="2"/>
  <c r="E65" i="2"/>
  <c r="F65" i="2"/>
  <c r="G65" i="2"/>
  <c r="H65" i="2"/>
  <c r="I65" i="2"/>
  <c r="B66" i="2"/>
  <c r="C66" i="2"/>
  <c r="D66" i="2"/>
  <c r="E66" i="2"/>
  <c r="F66" i="2"/>
  <c r="G66" i="2"/>
  <c r="H66" i="2"/>
  <c r="I66" i="2"/>
  <c r="B70" i="2"/>
  <c r="C70" i="2"/>
  <c r="D70" i="2"/>
  <c r="E70" i="2"/>
  <c r="F70" i="2"/>
  <c r="G70" i="2"/>
  <c r="H70" i="2"/>
  <c r="I70" i="2"/>
  <c r="B71" i="2"/>
  <c r="C71" i="2"/>
  <c r="D71" i="2"/>
  <c r="E71" i="2"/>
  <c r="F71" i="2"/>
  <c r="G71" i="2"/>
  <c r="H71" i="2"/>
  <c r="I71" i="2"/>
  <c r="B69" i="2"/>
  <c r="C69" i="2"/>
  <c r="D69" i="2"/>
  <c r="E69" i="2"/>
  <c r="F69" i="2"/>
  <c r="G69" i="2"/>
  <c r="H69" i="2"/>
  <c r="I69" i="2"/>
  <c r="I68" i="2" l="1"/>
  <c r="H68" i="2"/>
  <c r="G68" i="2"/>
  <c r="F68" i="2"/>
  <c r="E68" i="2"/>
  <c r="D68" i="2"/>
  <c r="C68" i="2"/>
  <c r="B68" i="2"/>
  <c r="Q69" i="1"/>
  <c r="Q68" i="1"/>
  <c r="B68" i="1"/>
  <c r="C68" i="1"/>
  <c r="D68" i="1"/>
  <c r="F68" i="1"/>
  <c r="G68" i="1"/>
  <c r="H68" i="1"/>
  <c r="I68" i="1"/>
  <c r="J68" i="1"/>
  <c r="K68" i="1"/>
  <c r="L68" i="1"/>
  <c r="M68" i="1"/>
  <c r="P68" i="1"/>
  <c r="P69" i="1"/>
  <c r="S68" i="1"/>
  <c r="T68" i="1"/>
  <c r="J69" i="1"/>
  <c r="G69" i="1"/>
  <c r="C69" i="1"/>
  <c r="D69" i="1"/>
  <c r="F69" i="1"/>
  <c r="H69" i="1"/>
  <c r="I69" i="1"/>
  <c r="K69" i="1"/>
  <c r="L69" i="1"/>
  <c r="M69" i="1"/>
  <c r="S69" i="1"/>
  <c r="T69" i="1"/>
  <c r="B69" i="1"/>
  <c r="R20" i="1"/>
  <c r="R19" i="1"/>
  <c r="R12" i="1"/>
  <c r="R39" i="1"/>
  <c r="R18" i="1"/>
  <c r="R15" i="1"/>
  <c r="R17" i="1"/>
  <c r="R8" i="1"/>
  <c r="R16" i="1"/>
  <c r="R38" i="1"/>
  <c r="R7" i="1"/>
  <c r="R14" i="1"/>
  <c r="R11" i="1"/>
  <c r="R13" i="1"/>
  <c r="R10" i="1"/>
  <c r="R5" i="1"/>
  <c r="R37" i="1"/>
  <c r="R36" i="1"/>
  <c r="R9" i="1"/>
  <c r="R3" i="1"/>
  <c r="R35" i="1"/>
  <c r="R6" i="1"/>
  <c r="R4" i="1"/>
  <c r="O20" i="1"/>
  <c r="O19" i="1"/>
  <c r="O12" i="1"/>
  <c r="O39" i="1"/>
  <c r="O18" i="1"/>
  <c r="O15" i="1"/>
  <c r="O17" i="1"/>
  <c r="O8" i="1"/>
  <c r="O16" i="1"/>
  <c r="O38" i="1"/>
  <c r="O7" i="1"/>
  <c r="O14" i="1"/>
  <c r="O11" i="1"/>
  <c r="O13" i="1"/>
  <c r="O10" i="1"/>
  <c r="O5" i="1"/>
  <c r="O37" i="1"/>
  <c r="O36" i="1"/>
  <c r="O9" i="1"/>
  <c r="O3" i="1"/>
  <c r="O35" i="1"/>
  <c r="O6" i="1"/>
  <c r="O4" i="1"/>
  <c r="N20" i="1"/>
  <c r="N19" i="1"/>
  <c r="N12" i="1"/>
  <c r="N39" i="1"/>
  <c r="N18" i="1"/>
  <c r="N15" i="1"/>
  <c r="N17" i="1"/>
  <c r="N8" i="1"/>
  <c r="N16" i="1"/>
  <c r="N38" i="1"/>
  <c r="N7" i="1"/>
  <c r="N14" i="1"/>
  <c r="N11" i="1"/>
  <c r="N13" i="1"/>
  <c r="N10" i="1"/>
  <c r="N5" i="1"/>
  <c r="N37" i="1"/>
  <c r="N36" i="1"/>
  <c r="N9" i="1"/>
  <c r="N3" i="1"/>
  <c r="N35" i="1"/>
  <c r="N6" i="1"/>
  <c r="N4" i="1"/>
  <c r="E20" i="1"/>
  <c r="E19" i="1"/>
  <c r="E12" i="1"/>
  <c r="E39" i="1"/>
  <c r="E18" i="1"/>
  <c r="E15" i="1"/>
  <c r="E17" i="1"/>
  <c r="E8" i="1"/>
  <c r="E16" i="1"/>
  <c r="E38" i="1"/>
  <c r="E7" i="1"/>
  <c r="E14" i="1"/>
  <c r="E11" i="1"/>
  <c r="E13" i="1"/>
  <c r="E10" i="1"/>
  <c r="E5" i="1"/>
  <c r="E37" i="1"/>
  <c r="E36" i="1"/>
  <c r="E9" i="1"/>
  <c r="E3" i="1"/>
  <c r="E35" i="1"/>
  <c r="E6" i="1"/>
  <c r="E4" i="1"/>
  <c r="O61" i="1"/>
  <c r="O59" i="1"/>
  <c r="O57" i="1"/>
  <c r="O56" i="1"/>
  <c r="O55" i="1"/>
  <c r="O54" i="1"/>
  <c r="O53" i="1"/>
  <c r="O48" i="1"/>
  <c r="O47" i="1"/>
  <c r="O44" i="1"/>
  <c r="O31" i="1"/>
  <c r="O29" i="1"/>
  <c r="O28" i="1"/>
  <c r="O27" i="1"/>
  <c r="O25" i="1"/>
  <c r="O49" i="1"/>
  <c r="O24" i="1"/>
  <c r="O46" i="1"/>
  <c r="O52" i="1"/>
  <c r="O45" i="1"/>
  <c r="O22" i="1"/>
  <c r="O23" i="1"/>
  <c r="O26" i="1"/>
  <c r="O30" i="1"/>
  <c r="O32" i="1"/>
  <c r="O33" i="1"/>
  <c r="O40" i="1"/>
  <c r="O41" i="1"/>
  <c r="O42" i="1"/>
  <c r="O43" i="1"/>
  <c r="O51" i="1"/>
  <c r="O58" i="1"/>
  <c r="O60" i="1"/>
  <c r="O62" i="1"/>
  <c r="O63" i="1"/>
  <c r="R44" i="1"/>
  <c r="R61" i="1"/>
  <c r="R29" i="1"/>
  <c r="R31" i="1"/>
  <c r="R28" i="1"/>
  <c r="R59" i="1"/>
  <c r="R27" i="1"/>
  <c r="R56" i="1"/>
  <c r="R57" i="1"/>
  <c r="R25" i="1"/>
  <c r="R53" i="1"/>
  <c r="R54" i="1"/>
  <c r="R47" i="1"/>
  <c r="R48" i="1"/>
  <c r="R22" i="1"/>
  <c r="R23" i="1"/>
  <c r="R24" i="1"/>
  <c r="R26" i="1"/>
  <c r="R30" i="1"/>
  <c r="R32" i="1"/>
  <c r="R33" i="1"/>
  <c r="R40" i="1"/>
  <c r="R41" i="1"/>
  <c r="R42" i="1"/>
  <c r="R43" i="1"/>
  <c r="R45" i="1"/>
  <c r="R46" i="1"/>
  <c r="R49" i="1"/>
  <c r="R51" i="1"/>
  <c r="R52" i="1"/>
  <c r="R55" i="1"/>
  <c r="R58" i="1"/>
  <c r="R60" i="1"/>
  <c r="R62" i="1"/>
  <c r="R63" i="1"/>
  <c r="E44" i="1"/>
  <c r="E61" i="1"/>
  <c r="E29" i="1"/>
  <c r="E31" i="1"/>
  <c r="E28" i="1"/>
  <c r="E59" i="1"/>
  <c r="E27" i="1"/>
  <c r="E56" i="1"/>
  <c r="E57" i="1"/>
  <c r="E25" i="1"/>
  <c r="E53" i="1"/>
  <c r="E54" i="1"/>
  <c r="E47" i="1"/>
  <c r="E48" i="1"/>
  <c r="E55" i="1"/>
  <c r="E49" i="1"/>
  <c r="E24" i="1"/>
  <c r="E46" i="1"/>
  <c r="E52" i="1"/>
  <c r="E45" i="1"/>
  <c r="E22" i="1"/>
  <c r="E26" i="1"/>
  <c r="E41" i="1"/>
  <c r="E51" i="1"/>
  <c r="E23" i="1"/>
  <c r="E43" i="1"/>
  <c r="E40" i="1"/>
  <c r="E42" i="1"/>
  <c r="E32" i="1"/>
  <c r="E33" i="1"/>
  <c r="E63" i="1"/>
  <c r="E30" i="1"/>
  <c r="E62" i="1"/>
  <c r="E58" i="1"/>
  <c r="E60" i="1"/>
  <c r="N44" i="1"/>
  <c r="N61" i="1"/>
  <c r="N29" i="1"/>
  <c r="N31" i="1"/>
  <c r="N28" i="1"/>
  <c r="N59" i="1"/>
  <c r="N27" i="1"/>
  <c r="N56" i="1"/>
  <c r="N57" i="1"/>
  <c r="N25" i="1"/>
  <c r="N53" i="1"/>
  <c r="N54" i="1"/>
  <c r="N47" i="1"/>
  <c r="N48" i="1"/>
  <c r="N55" i="1"/>
  <c r="N49" i="1"/>
  <c r="N24" i="1"/>
  <c r="N46" i="1"/>
  <c r="N52" i="1"/>
  <c r="N45" i="1"/>
  <c r="N22" i="1"/>
  <c r="N26" i="1"/>
  <c r="N41" i="1"/>
  <c r="N51" i="1"/>
  <c r="N23" i="1"/>
  <c r="N43" i="1"/>
  <c r="N40" i="1"/>
  <c r="N42" i="1"/>
  <c r="N32" i="1"/>
  <c r="N33" i="1"/>
  <c r="N63" i="1"/>
  <c r="N30" i="1"/>
  <c r="N62" i="1"/>
  <c r="N58" i="1"/>
  <c r="N60" i="1"/>
  <c r="R71" i="1" l="1"/>
  <c r="R66" i="1"/>
  <c r="O66" i="1"/>
  <c r="O71" i="1"/>
  <c r="R65" i="1"/>
  <c r="R70" i="1"/>
  <c r="N71" i="1"/>
  <c r="N66" i="1"/>
  <c r="O65" i="1"/>
  <c r="O70" i="1"/>
  <c r="E66" i="1"/>
  <c r="E71" i="1"/>
  <c r="N70" i="1"/>
  <c r="N65" i="1"/>
  <c r="E70" i="1"/>
  <c r="E65" i="1"/>
  <c r="O69" i="1"/>
  <c r="R68" i="1"/>
  <c r="O68" i="1"/>
  <c r="R69" i="1"/>
  <c r="E69" i="1"/>
  <c r="E68" i="1"/>
  <c r="N68" i="1"/>
  <c r="N69" i="1"/>
</calcChain>
</file>

<file path=xl/sharedStrings.xml><?xml version="1.0" encoding="utf-8"?>
<sst xmlns="http://schemas.openxmlformats.org/spreadsheetml/2006/main" count="3821" uniqueCount="2006">
  <si>
    <t>Methion.</t>
  </si>
  <si>
    <t>nmol/ml</t>
  </si>
  <si>
    <t>SAM</t>
  </si>
  <si>
    <t>SAH</t>
  </si>
  <si>
    <t>SAM/SAH</t>
  </si>
  <si>
    <t>Adenosin</t>
  </si>
  <si>
    <t>Cysteine</t>
  </si>
  <si>
    <t>tGSH</t>
  </si>
  <si>
    <t>Homocys.</t>
  </si>
  <si>
    <t>Glu-Cys</t>
  </si>
  <si>
    <t>Cys-Gly</t>
  </si>
  <si>
    <t>fGSH</t>
  </si>
  <si>
    <t>GSSG</t>
  </si>
  <si>
    <t>fGSH/GSSG</t>
  </si>
  <si>
    <t>tGSH/GSSG</t>
  </si>
  <si>
    <t>Cystine</t>
  </si>
  <si>
    <t>Cysteine/</t>
  </si>
  <si>
    <t>3NT</t>
  </si>
  <si>
    <t>3ClTyros</t>
  </si>
  <si>
    <t>Thiols Concentration</t>
  </si>
  <si>
    <t>Subject</t>
  </si>
  <si>
    <t>B12</t>
  </si>
  <si>
    <t>Folate</t>
  </si>
  <si>
    <t>Ferritin</t>
  </si>
  <si>
    <t>MMA</t>
  </si>
  <si>
    <t>MTHFR mut.(C677T)</t>
  </si>
  <si>
    <t>MTHFR mut.(A1298C)</t>
  </si>
  <si>
    <t>Isoprostane (U) (ng/mg)</t>
  </si>
  <si>
    <t>Vitamin E</t>
  </si>
  <si>
    <t>Reference Range</t>
  </si>
  <si>
    <t>180-914</t>
  </si>
  <si>
    <t>&gt;4</t>
  </si>
  <si>
    <t>11-307</t>
  </si>
  <si>
    <t>&lt;0.4</t>
  </si>
  <si>
    <t>0=Neg, 1=Hetero, 2=Homo</t>
  </si>
  <si>
    <t>&lt;1</t>
  </si>
  <si>
    <t>5.5-17</t>
  </si>
  <si>
    <t>M1</t>
  </si>
  <si>
    <t>M2</t>
  </si>
  <si>
    <t>M3</t>
  </si>
  <si>
    <t>M5</t>
  </si>
  <si>
    <t>M6</t>
  </si>
  <si>
    <t>M7</t>
  </si>
  <si>
    <t>CXL-not needed?</t>
  </si>
  <si>
    <t>M8 9-16-16</t>
  </si>
  <si>
    <t>M9</t>
  </si>
  <si>
    <t>M10</t>
  </si>
  <si>
    <t>M11</t>
  </si>
  <si>
    <t>M12</t>
  </si>
  <si>
    <t>M13</t>
  </si>
  <si>
    <t>M17</t>
  </si>
  <si>
    <t>M18</t>
  </si>
  <si>
    <t>M19 10-27-16</t>
  </si>
  <si>
    <t>M20</t>
  </si>
  <si>
    <t xml:space="preserve">M21 </t>
  </si>
  <si>
    <t>M22</t>
  </si>
  <si>
    <t>M28 2-7-17</t>
  </si>
  <si>
    <t>M29</t>
  </si>
  <si>
    <t>M30</t>
  </si>
  <si>
    <t>dilute</t>
  </si>
  <si>
    <t>M31</t>
  </si>
  <si>
    <t>M32</t>
  </si>
  <si>
    <t>M33 3-22-17</t>
  </si>
  <si>
    <t>M34</t>
  </si>
  <si>
    <t>M35</t>
  </si>
  <si>
    <t>M36</t>
  </si>
  <si>
    <t>M37</t>
  </si>
  <si>
    <t>M38</t>
  </si>
  <si>
    <t>M39</t>
  </si>
  <si>
    <t>M40</t>
  </si>
  <si>
    <t>missed collection</t>
  </si>
  <si>
    <t>M41</t>
  </si>
  <si>
    <t>below linear range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</si>
  <si>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</si>
  <si>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</si>
  <si>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</si>
  <si>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</si>
  <si>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</si>
  <si>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</si>
  <si>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</si>
  <si>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</si>
  <si>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</si>
  <si>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</si>
  <si>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</si>
  <si>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</si>
  <si>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</si>
  <si>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</si>
  <si>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M57</t>
  </si>
  <si>
    <t>M58</t>
  </si>
  <si>
    <t>M59</t>
  </si>
  <si>
    <t>M60 2-14-17</t>
  </si>
  <si>
    <t>M61</t>
  </si>
  <si>
    <t>M62</t>
  </si>
  <si>
    <t>M63</t>
  </si>
  <si>
    <t>M65 2-10-17</t>
  </si>
  <si>
    <t>M66</t>
  </si>
  <si>
    <t>M67</t>
  </si>
  <si>
    <t>M68</t>
  </si>
  <si>
    <t>M70</t>
  </si>
  <si>
    <t>M71</t>
  </si>
  <si>
    <t>M8</t>
  </si>
  <si>
    <t>M19</t>
  </si>
  <si>
    <t>M21</t>
  </si>
  <si>
    <t>M28</t>
  </si>
  <si>
    <t>M33</t>
  </si>
  <si>
    <t>M60</t>
  </si>
  <si>
    <t>M65</t>
  </si>
  <si>
    <t>M8  9-16-16</t>
  </si>
  <si>
    <t>M33  3-22-17</t>
  </si>
  <si>
    <t>Participant ID</t>
  </si>
  <si>
    <t>AVG ASD</t>
  </si>
  <si>
    <t>AVG NT</t>
  </si>
  <si>
    <t>ASD count</t>
  </si>
  <si>
    <t>TD count</t>
  </si>
  <si>
    <t>stdev - ASD</t>
  </si>
  <si>
    <t>stdev-TD</t>
  </si>
  <si>
    <t>10th % of TD</t>
  </si>
  <si>
    <t>90th % of TD</t>
  </si>
  <si>
    <t>% below 10th%</t>
  </si>
  <si>
    <t>% above 90th%</t>
  </si>
  <si>
    <t>count-ASD</t>
  </si>
  <si>
    <t>count-TD</t>
  </si>
  <si>
    <t>M56</t>
  </si>
  <si>
    <t>Vit D3</t>
  </si>
  <si>
    <t>% Oxidized</t>
  </si>
  <si>
    <t>Highlighted entries indicate metabolite in top 50 with highest AUC</t>
  </si>
  <si>
    <t>BIOCHEMICAL</t>
  </si>
  <si>
    <t>SUPER_PATHWAY</t>
  </si>
  <si>
    <t>SUB_PATHWAY</t>
  </si>
  <si>
    <t>COMP_ID</t>
  </si>
  <si>
    <t>PLATFORM</t>
  </si>
  <si>
    <t>CHEMICAL_ID</t>
  </si>
  <si>
    <t>RI</t>
  </si>
  <si>
    <t>MASS</t>
  </si>
  <si>
    <t>CAS</t>
  </si>
  <si>
    <t>PUBCHEM</t>
  </si>
  <si>
    <t>KEGG</t>
  </si>
  <si>
    <t xml:space="preserve">                                      Group HMDB</t>
  </si>
  <si>
    <t xml:space="preserve">M45  </t>
  </si>
  <si>
    <t>p-values</t>
  </si>
  <si>
    <t>q-values</t>
  </si>
  <si>
    <t>FDR</t>
  </si>
  <si>
    <t>1,2,3-benzenetriol sulfate (2)</t>
  </si>
  <si>
    <t>Xenobiotics</t>
  </si>
  <si>
    <t>Chemical</t>
  </si>
  <si>
    <t>LC/MS Neg</t>
  </si>
  <si>
    <t>1,3-dimethylurate</t>
  </si>
  <si>
    <t>Xanthine Metabolism</t>
  </si>
  <si>
    <t>944-73-0</t>
  </si>
  <si>
    <t>HMDB01857</t>
  </si>
  <si>
    <t>1,5-anhydroglucitol (1,5-AG)</t>
  </si>
  <si>
    <t>Carbohydrate</t>
  </si>
  <si>
    <t>Glycolysis, Gluconeogenesis, and Pyruvate Metabolism</t>
  </si>
  <si>
    <t>154-58-5</t>
  </si>
  <si>
    <t>C07326</t>
  </si>
  <si>
    <t>HMDB02712</t>
  </si>
  <si>
    <t>1,7-dimethylurate</t>
  </si>
  <si>
    <t>33868-03-0</t>
  </si>
  <si>
    <t>C16356</t>
  </si>
  <si>
    <t>HMDB11103</t>
  </si>
  <si>
    <t>1-methyl-4-imidazoleacetate</t>
  </si>
  <si>
    <t>Amino Acid</t>
  </si>
  <si>
    <t>Histidine Metabolism</t>
  </si>
  <si>
    <t>LC/MS Pos Early</t>
  </si>
  <si>
    <t>2625-49-2</t>
  </si>
  <si>
    <t>C05828</t>
  </si>
  <si>
    <t>HMDB02820</t>
  </si>
  <si>
    <t>1-methylhistidine</t>
  </si>
  <si>
    <t>332-80-9</t>
  </si>
  <si>
    <t>C01152</t>
  </si>
  <si>
    <t>HMDB00001</t>
  </si>
  <si>
    <t>1-methylnicotinamide</t>
  </si>
  <si>
    <t>Cofactors and Vitamins</t>
  </si>
  <si>
    <t>Nicotinate and Nicotinamide Metabolism</t>
  </si>
  <si>
    <t>1005-24-9</t>
  </si>
  <si>
    <t>C02918</t>
  </si>
  <si>
    <t>HMDB00699</t>
  </si>
  <si>
    <t>1-methylurate</t>
  </si>
  <si>
    <t>708-79-2</t>
  </si>
  <si>
    <t>C16359</t>
  </si>
  <si>
    <t>HMDB03099</t>
  </si>
  <si>
    <t>1-methylxanthine</t>
  </si>
  <si>
    <t>6136-37-4</t>
  </si>
  <si>
    <t>C16358</t>
  </si>
  <si>
    <t>HMDB10738</t>
  </si>
  <si>
    <t>1-ribosyl-imidazoleacetate*</t>
  </si>
  <si>
    <t>29605-99-0</t>
  </si>
  <si>
    <t>C05131</t>
  </si>
  <si>
    <t>HMDB02331</t>
  </si>
  <si>
    <t>13-HODE + 9-HODE</t>
  </si>
  <si>
    <t>Lipid</t>
  </si>
  <si>
    <t>Fatty Acid, Monohydroxy</t>
  </si>
  <si>
    <t>16-hydroxypalmitate</t>
  </si>
  <si>
    <t>506-13-8</t>
  </si>
  <si>
    <t>C18218</t>
  </si>
  <si>
    <t>HMDB06294</t>
  </si>
  <si>
    <t>16a-hydroxy DHEA 3-sulfate</t>
  </si>
  <si>
    <t>Androgenic Steroids</t>
  </si>
  <si>
    <t>2'-deoxyuridine</t>
  </si>
  <si>
    <t>Nucleotide</t>
  </si>
  <si>
    <t>Pyrimidine Metabolism, Uracil containing</t>
  </si>
  <si>
    <t>951-78-0</t>
  </si>
  <si>
    <t>C00526</t>
  </si>
  <si>
    <t>HMDB00012</t>
  </si>
  <si>
    <t>2'-O-methylcytidine</t>
  </si>
  <si>
    <t>Pyrimidine Metabolism, Cytidine containing</t>
  </si>
  <si>
    <t>2140-72-9</t>
  </si>
  <si>
    <t>2'-O-methyluridine</t>
  </si>
  <si>
    <t>2140-76-3</t>
  </si>
  <si>
    <t>2,3-dihydroxyisovalerate</t>
  </si>
  <si>
    <t>Food Component/Plant</t>
  </si>
  <si>
    <t>LC/MS Polar</t>
  </si>
  <si>
    <t>1756-18-9</t>
  </si>
  <si>
    <t>C04039</t>
  </si>
  <si>
    <t>HMDB12141</t>
  </si>
  <si>
    <t>2,3-diphosphoglycerate</t>
  </si>
  <si>
    <t>102783-53-9</t>
  </si>
  <si>
    <t>C01159</t>
  </si>
  <si>
    <t>HMDB01294</t>
  </si>
  <si>
    <t>2-aminoadipate</t>
  </si>
  <si>
    <t>Lysine Metabolism</t>
  </si>
  <si>
    <t>542-32-5;1118-90-7</t>
  </si>
  <si>
    <t>C00956</t>
  </si>
  <si>
    <t>HMDB00510</t>
  </si>
  <si>
    <t>2-aminobutyrate</t>
  </si>
  <si>
    <t>Glutathione Metabolism</t>
  </si>
  <si>
    <t>1492-24-6</t>
  </si>
  <si>
    <t>C02261</t>
  </si>
  <si>
    <t>HMDB00650</t>
  </si>
  <si>
    <t>2-aminoheptanoate</t>
  </si>
  <si>
    <t>Fatty Acid, Amino</t>
  </si>
  <si>
    <t>1115-90-8</t>
  </si>
  <si>
    <t>2-aminooctanoate</t>
  </si>
  <si>
    <t>LC/MS Pos Late</t>
  </si>
  <si>
    <t>644-90-6</t>
  </si>
  <si>
    <t>HMDB00991</t>
  </si>
  <si>
    <t>2-aminophenol sulfate</t>
  </si>
  <si>
    <t>HMDB61116</t>
  </si>
  <si>
    <t>2-hydroxy-3-methylvalerate</t>
  </si>
  <si>
    <t>Leucine, Isoleucine and Valine Metabolism</t>
  </si>
  <si>
    <t>488-15-3</t>
  </si>
  <si>
    <t>HMDB00317</t>
  </si>
  <si>
    <t>2-hydroxyacetaminophen sulfate*</t>
  </si>
  <si>
    <t>Drug - Analgesics, Anesthetics</t>
  </si>
  <si>
    <t>2-hydroxybehenate</t>
  </si>
  <si>
    <t>2-hydroxybutyrate/2-hydroxyisobutyrate</t>
  </si>
  <si>
    <t>2-hydroxydecanoate</t>
  </si>
  <si>
    <t>5393-81-7</t>
  </si>
  <si>
    <t>2-hydroxyglutarate</t>
  </si>
  <si>
    <t>Fatty Acid, Dicarboxylate</t>
  </si>
  <si>
    <t>40951-21-1</t>
  </si>
  <si>
    <t>C02630</t>
  </si>
  <si>
    <t>HMDB00606</t>
  </si>
  <si>
    <t>2-hydroxyhippurate (salicylurate)</t>
  </si>
  <si>
    <t>Benzoate Metabolism</t>
  </si>
  <si>
    <t>487-54-7</t>
  </si>
  <si>
    <t>C07588</t>
  </si>
  <si>
    <t>HMDB00840</t>
  </si>
  <si>
    <t>2-hydroxyibuprofen</t>
  </si>
  <si>
    <t>51146-55-5</t>
  </si>
  <si>
    <t>HMDB60920</t>
  </si>
  <si>
    <t>2-hydroxylaurate</t>
  </si>
  <si>
    <t>2984-55-6</t>
  </si>
  <si>
    <t>2-hydroxynervonate*</t>
  </si>
  <si>
    <t>2-hydroxyoctanoate</t>
  </si>
  <si>
    <t>617-73-2</t>
  </si>
  <si>
    <t>HMDB02264</t>
  </si>
  <si>
    <t>2-hydroxypalmitate</t>
  </si>
  <si>
    <t>764-67-0</t>
  </si>
  <si>
    <t>HMDB31057</t>
  </si>
  <si>
    <t>2-hydroxyphenylacetate</t>
  </si>
  <si>
    <t>Tyrosine Metabolism</t>
  </si>
  <si>
    <t>614-75-5</t>
  </si>
  <si>
    <t>C05852</t>
  </si>
  <si>
    <t>HMDB00669</t>
  </si>
  <si>
    <t>2-hydroxystearate</t>
  </si>
  <si>
    <t>629-22-1</t>
  </si>
  <si>
    <t>C03045</t>
  </si>
  <si>
    <t>2-keto-3-deoxy-gluconate</t>
  </si>
  <si>
    <t>17510-99-5</t>
  </si>
  <si>
    <t>C00204</t>
  </si>
  <si>
    <t>HMDB01353</t>
  </si>
  <si>
    <t>2-methoxyacetaminophen glucuronide*</t>
  </si>
  <si>
    <t>2-methoxyacetaminophen sulfate*</t>
  </si>
  <si>
    <t>2-methoxyresorcinol sulfate</t>
  </si>
  <si>
    <t>1446269-78-8</t>
  </si>
  <si>
    <t>2-methylbutyrylcarnitine (C5)</t>
  </si>
  <si>
    <t>31023-25-3</t>
  </si>
  <si>
    <t>HMDB00378</t>
  </si>
  <si>
    <t>2-methylcitrate/homocitrate</t>
  </si>
  <si>
    <t>Energy</t>
  </si>
  <si>
    <t>TCA Cycle</t>
  </si>
  <si>
    <t>2-naphthol sulfate</t>
  </si>
  <si>
    <t>2-oxoarginine*</t>
  </si>
  <si>
    <t>Urea cycle; Arginine and Proline Metabolism</t>
  </si>
  <si>
    <t>C03771</t>
  </si>
  <si>
    <t>HMDB04225</t>
  </si>
  <si>
    <t>2-piperidinone</t>
  </si>
  <si>
    <t>675-20-7</t>
  </si>
  <si>
    <t>HMDB11749</t>
  </si>
  <si>
    <t>21-hydroxypregnenolone disulfate</t>
  </si>
  <si>
    <t>Pregnenolone Steroids</t>
  </si>
  <si>
    <t>1164-98-3</t>
  </si>
  <si>
    <t>3,4-methyleneheptanoate</t>
  </si>
  <si>
    <t>3-(3-hydroxyphenyl)propionate</t>
  </si>
  <si>
    <t>621-54-5</t>
  </si>
  <si>
    <t>C11457</t>
  </si>
  <si>
    <t>HMDB00375</t>
  </si>
  <si>
    <t>3-(4-hydroxyphenyl)lactate</t>
  </si>
  <si>
    <t>6482-98-0</t>
  </si>
  <si>
    <t>C03672</t>
  </si>
  <si>
    <t>HMDB00755</t>
  </si>
  <si>
    <t>3-(cystein-S-yl)acetaminophen*</t>
  </si>
  <si>
    <t>3-(N-acetyl-L-cystein-S-yl) acetaminophen</t>
  </si>
  <si>
    <t>52372-86-8</t>
  </si>
  <si>
    <t>3-aminoisobutyrate</t>
  </si>
  <si>
    <t>Pyrimidine Metabolism, Thymine containing</t>
  </si>
  <si>
    <t>10569-72-9;214139-20-5</t>
  </si>
  <si>
    <t>C05145</t>
  </si>
  <si>
    <t>HMDB03911</t>
  </si>
  <si>
    <t>3-carboxy-4-methyl-5-pentyl-2-furanpropionate (3-CMPFP)**</t>
  </si>
  <si>
    <t>3-carboxy-4-methyl-5-propyl-2-furanpropanoate (CMPF)</t>
  </si>
  <si>
    <t>86879-39-2</t>
  </si>
  <si>
    <t>HMDB61112</t>
  </si>
  <si>
    <t>3-hydroxy-2-ethylpropionate</t>
  </si>
  <si>
    <t>4374-62-3</t>
  </si>
  <si>
    <t>HMDB00396</t>
  </si>
  <si>
    <t>3-hydroxy-3-methylglutarate</t>
  </si>
  <si>
    <t>Mevalonate Metabolism</t>
  </si>
  <si>
    <t>503-49-1</t>
  </si>
  <si>
    <t>C03761</t>
  </si>
  <si>
    <t>HMDB00355</t>
  </si>
  <si>
    <t>3-hydroxyadipate*</t>
  </si>
  <si>
    <t>HMDB00345</t>
  </si>
  <si>
    <t>3-hydroxybutyrate (BHBA)</t>
  </si>
  <si>
    <t>Ketone Bodies</t>
  </si>
  <si>
    <t>625-72-9</t>
  </si>
  <si>
    <t>C01089</t>
  </si>
  <si>
    <t>HMDB00357</t>
  </si>
  <si>
    <t>3-hydroxybutyroylglycine**</t>
  </si>
  <si>
    <t>Fatty Acid Metabolism(Acyl Glycine)</t>
  </si>
  <si>
    <t>3-hydroxybutyrylcarnitine (1)</t>
  </si>
  <si>
    <t>Fatty Acid Metabolism(Acyl Carnitine)</t>
  </si>
  <si>
    <t>HMDB13127</t>
  </si>
  <si>
    <t>3-hydroxybutyrylcarnitine (2)</t>
  </si>
  <si>
    <t>3-hydroxydecanoate</t>
  </si>
  <si>
    <t>5561-87-5</t>
  </si>
  <si>
    <t>HMDB02203</t>
  </si>
  <si>
    <t>3-hydroxyhexanoate</t>
  </si>
  <si>
    <t>10191-24-9</t>
  </si>
  <si>
    <t>3-hydroxyhexanoylcarnitine (1)</t>
  </si>
  <si>
    <t>3-hydroxyhippurate</t>
  </si>
  <si>
    <t>1637-75-8</t>
  </si>
  <si>
    <t>HMDB06116</t>
  </si>
  <si>
    <t>3-hydroxyisobutyrate</t>
  </si>
  <si>
    <t>2068-83-9</t>
  </si>
  <si>
    <t>C06001</t>
  </si>
  <si>
    <t>HMDB00336</t>
  </si>
  <si>
    <t>3-hydroxylaurate</t>
  </si>
  <si>
    <t>53941-38-1</t>
  </si>
  <si>
    <t>HMDB00387</t>
  </si>
  <si>
    <t>3-hydroxymyristate</t>
  </si>
  <si>
    <t>3422-31-9</t>
  </si>
  <si>
    <t>3-hydroxyoctanoate</t>
  </si>
  <si>
    <t>88930-08-9</t>
  </si>
  <si>
    <t>HMDB01954</t>
  </si>
  <si>
    <t>3-hydroxypyridine sulfate</t>
  </si>
  <si>
    <t>1955-23-3</t>
  </si>
  <si>
    <t>3-hydroxysebacate</t>
  </si>
  <si>
    <t>73141-46-5</t>
  </si>
  <si>
    <t>HMDB00350</t>
  </si>
  <si>
    <t>3-hydroxystachydrine*</t>
  </si>
  <si>
    <t>3-indoxyl sulfate</t>
  </si>
  <si>
    <t>Tryptophan Metabolism</t>
  </si>
  <si>
    <t>2642-37-7</t>
  </si>
  <si>
    <t>HMDB00682</t>
  </si>
  <si>
    <t>3-methoxycatechol sulfate (1)</t>
  </si>
  <si>
    <t>3-methoxytyrosine</t>
  </si>
  <si>
    <t>300-48-1</t>
  </si>
  <si>
    <t>HMDB01434</t>
  </si>
  <si>
    <t>3-methyl catechol sulfate (1)</t>
  </si>
  <si>
    <t>3-methyl-2-oxobutyrate</t>
  </si>
  <si>
    <t>3715-29-5</t>
  </si>
  <si>
    <t>C00141</t>
  </si>
  <si>
    <t>HMDB00019</t>
  </si>
  <si>
    <t>3-methyl-2-oxovalerate</t>
  </si>
  <si>
    <t>1460-34-0;51829-07-3</t>
  </si>
  <si>
    <t>C00671</t>
  </si>
  <si>
    <t>HMDB03736</t>
  </si>
  <si>
    <t>3-methylglutaconate</t>
  </si>
  <si>
    <t>5746-90-7</t>
  </si>
  <si>
    <t>HMDB00522</t>
  </si>
  <si>
    <t>3-methylglutarylcarnitine (2)</t>
  </si>
  <si>
    <t>HMDB00552</t>
  </si>
  <si>
    <t>3-methylhistidine</t>
  </si>
  <si>
    <t>368-16-1</t>
  </si>
  <si>
    <t>HMDB00479</t>
  </si>
  <si>
    <t>3-methylxanthine</t>
  </si>
  <si>
    <t>1076-22-8</t>
  </si>
  <si>
    <t>C16357</t>
  </si>
  <si>
    <t>HMDB01886</t>
  </si>
  <si>
    <t>3-phenylpropionate (hydrocinnamate)</t>
  </si>
  <si>
    <t>501-52-0</t>
  </si>
  <si>
    <t>C05629</t>
  </si>
  <si>
    <t>HMDB00764</t>
  </si>
  <si>
    <t>3-phosphoglycerate</t>
  </si>
  <si>
    <t>80731-10-8</t>
  </si>
  <si>
    <t>C00597</t>
  </si>
  <si>
    <t>HMDB00807</t>
  </si>
  <si>
    <t>3-sulfo-L-alanine</t>
  </si>
  <si>
    <t>Methionine, Cysteine, SAM and Taurine Metabolism</t>
  </si>
  <si>
    <t>498-40-8</t>
  </si>
  <si>
    <t>C00506</t>
  </si>
  <si>
    <t>HMDB02757</t>
  </si>
  <si>
    <t>3-ureidopropionate</t>
  </si>
  <si>
    <t>462-88-4</t>
  </si>
  <si>
    <t>C02642</t>
  </si>
  <si>
    <t>HMDB00026</t>
  </si>
  <si>
    <t>3beta-hydroxy-5-cholestenoate</t>
  </si>
  <si>
    <t>Sterol</t>
  </si>
  <si>
    <t>6561-58-6</t>
  </si>
  <si>
    <t>C17333</t>
  </si>
  <si>
    <t>4-acetamidobutanoate</t>
  </si>
  <si>
    <t>Polyamine Metabolism</t>
  </si>
  <si>
    <t>3025-96-5</t>
  </si>
  <si>
    <t>C02946</t>
  </si>
  <si>
    <t>HMDB03681</t>
  </si>
  <si>
    <t>4-acetamidophenol</t>
  </si>
  <si>
    <t>103-90-2</t>
  </si>
  <si>
    <t>C06804</t>
  </si>
  <si>
    <t>HMDB01859</t>
  </si>
  <si>
    <t>4-acetamidophenylglucuronide</t>
  </si>
  <si>
    <t>120595-80-4</t>
  </si>
  <si>
    <t>HMDB10316</t>
  </si>
  <si>
    <t>4-acetaminophen sulfate</t>
  </si>
  <si>
    <t>10066-90-7;32113-41-0</t>
  </si>
  <si>
    <t>HMDB59911</t>
  </si>
  <si>
    <t>4-allylphenol sulfate</t>
  </si>
  <si>
    <t>4-cholesten-3-one</t>
  </si>
  <si>
    <t>601-57-0</t>
  </si>
  <si>
    <t>C00599</t>
  </si>
  <si>
    <t>HMDB00921</t>
  </si>
  <si>
    <t>4-ethylphenylsulfate</t>
  </si>
  <si>
    <t>123-07-9</t>
  </si>
  <si>
    <t>C13637</t>
  </si>
  <si>
    <t>4-hydroxy-2-oxoglutaric acid</t>
  </si>
  <si>
    <t>1187-99-1</t>
  </si>
  <si>
    <t>C01127</t>
  </si>
  <si>
    <t>HMDB02070</t>
  </si>
  <si>
    <t>4-hydroxychlorothalonil</t>
  </si>
  <si>
    <t>28343-61-5</t>
  </si>
  <si>
    <t>4-hydroxyhippurate</t>
  </si>
  <si>
    <t>2482-25-9</t>
  </si>
  <si>
    <t>HMDB13678</t>
  </si>
  <si>
    <t>4-hydroxyphenylpyruvate</t>
  </si>
  <si>
    <t>156-39-8</t>
  </si>
  <si>
    <t>C01179</t>
  </si>
  <si>
    <t>HMDB00707</t>
  </si>
  <si>
    <t>4-methoxyphenol sulfate</t>
  </si>
  <si>
    <t>3233-60-1</t>
  </si>
  <si>
    <t>4-methyl-2-oxopentanoate</t>
  </si>
  <si>
    <t>816-66-0</t>
  </si>
  <si>
    <t>C00233</t>
  </si>
  <si>
    <t>HMDB00695</t>
  </si>
  <si>
    <t>4-methylcatechol sulfate</t>
  </si>
  <si>
    <t>4-methylguaiacol sulfate</t>
  </si>
  <si>
    <t>756760-43-7</t>
  </si>
  <si>
    <t>4-vinylphenol sulfate</t>
  </si>
  <si>
    <t>2628-17-3</t>
  </si>
  <si>
    <t>C05627</t>
  </si>
  <si>
    <t>HMDB04072</t>
  </si>
  <si>
    <t>5,6-dihydrothymine</t>
  </si>
  <si>
    <t>696-04-8</t>
  </si>
  <si>
    <t>C00906</t>
  </si>
  <si>
    <t>HMDB00079</t>
  </si>
  <si>
    <t>5,6-dihydrouridine</t>
  </si>
  <si>
    <t>5-(galactosylhydroxy)-L-lysine</t>
  </si>
  <si>
    <t>32448-36-5</t>
  </si>
  <si>
    <t>5-acetylamino-6-amino-3-methyluracil</t>
  </si>
  <si>
    <t>1196153-01-1</t>
  </si>
  <si>
    <t>C16366</t>
  </si>
  <si>
    <t>HMDB04400</t>
  </si>
  <si>
    <t>5-acetylamino-6-formylamino-3-methyluracil</t>
  </si>
  <si>
    <t>85438-96-6</t>
  </si>
  <si>
    <t>C16365</t>
  </si>
  <si>
    <t>HMDB11105</t>
  </si>
  <si>
    <t>5-dodecenoylcarnitine (C12:1)</t>
  </si>
  <si>
    <t>5-methylthioadenosine (MTA)</t>
  </si>
  <si>
    <t>2457-80-9</t>
  </si>
  <si>
    <t>C00170</t>
  </si>
  <si>
    <t>HMDB01173</t>
  </si>
  <si>
    <t>5-methylthioribose**</t>
  </si>
  <si>
    <t>23656-67-9</t>
  </si>
  <si>
    <t>HMDB01087</t>
  </si>
  <si>
    <t>5-methyluridine (ribothymidine)</t>
  </si>
  <si>
    <t>1463-10-1</t>
  </si>
  <si>
    <t>HMDB00884</t>
  </si>
  <si>
    <t>5-oxoproline</t>
  </si>
  <si>
    <t>98-79-3</t>
  </si>
  <si>
    <t>C01879</t>
  </si>
  <si>
    <t>HMDB00267</t>
  </si>
  <si>
    <t>5alpha-androstan-3alpha,17beta-diol disulfate</t>
  </si>
  <si>
    <t>5alpha-androstan-3alpha,17beta-diol monosulfate (1)</t>
  </si>
  <si>
    <t>5alpha-androstan-3beta,17alpha-diol disulfate</t>
  </si>
  <si>
    <t>5alpha-androstan-3beta,17beta-diol disulfate</t>
  </si>
  <si>
    <t>571-20-0</t>
  </si>
  <si>
    <t>C12525</t>
  </si>
  <si>
    <t>HMDB00493</t>
  </si>
  <si>
    <t>5alpha-androstan-3beta,17beta-diol monosulfate (2)</t>
  </si>
  <si>
    <t>5alpha-pregnan-3beta,20alpha-diol disulfate</t>
  </si>
  <si>
    <t>Progestin Steroids</t>
  </si>
  <si>
    <t>5alpha-pregnan-3beta,20alpha-diol monosulfate (2)</t>
  </si>
  <si>
    <t>5alpha-pregnan-3beta,20beta-diol monosulfate (1)</t>
  </si>
  <si>
    <t>5alpha-pregnan-diol disulfate</t>
  </si>
  <si>
    <t>6-bromotryptophan</t>
  </si>
  <si>
    <t>6-hydroxyindole sulfate</t>
  </si>
  <si>
    <t>6-oxopiperidine-2-carboxylate</t>
  </si>
  <si>
    <t>34622-39-4</t>
  </si>
  <si>
    <t>HMDB61705</t>
  </si>
  <si>
    <t>6-phosphogluconate</t>
  </si>
  <si>
    <t>Pentose Phosphate Pathway</t>
  </si>
  <si>
    <t>921-62-0;53411-70-4</t>
  </si>
  <si>
    <t>C00345</t>
  </si>
  <si>
    <t>HMDB01316</t>
  </si>
  <si>
    <t>7-alpha-hydroxy-3-oxo-4-cholestenoate (7-Hoca)</t>
  </si>
  <si>
    <t>115538-85-7</t>
  </si>
  <si>
    <t>C17337</t>
  </si>
  <si>
    <t>HMDB12458</t>
  </si>
  <si>
    <t>7-hydroxycholesterol (alpha or beta)</t>
  </si>
  <si>
    <t>HMDB06119</t>
  </si>
  <si>
    <t>7-methylguanine</t>
  </si>
  <si>
    <t>Purine Metabolism, Guanine containing</t>
  </si>
  <si>
    <t>578-76-7</t>
  </si>
  <si>
    <t>C02242</t>
  </si>
  <si>
    <t>HMDB00897</t>
  </si>
  <si>
    <t>7-methylxanthine</t>
  </si>
  <si>
    <t>552-62-5</t>
  </si>
  <si>
    <t>C16353</t>
  </si>
  <si>
    <t>HMDB01991</t>
  </si>
  <si>
    <t>acesulfame</t>
  </si>
  <si>
    <t>55589-62-3</t>
  </si>
  <si>
    <t>HMDB33585</t>
  </si>
  <si>
    <t>acetylcarnitine (C2)</t>
  </si>
  <si>
    <t>5080-50-2</t>
  </si>
  <si>
    <t>C02571</t>
  </si>
  <si>
    <t>HMDB00201</t>
  </si>
  <si>
    <t>acisoga</t>
  </si>
  <si>
    <t>106692-36-8</t>
  </si>
  <si>
    <t>aconitate [cis or trans]</t>
  </si>
  <si>
    <t>adenine</t>
  </si>
  <si>
    <t>Purine Metabolism, Adenine containing</t>
  </si>
  <si>
    <t>73-24-5</t>
  </si>
  <si>
    <t>C00147</t>
  </si>
  <si>
    <t>HMDB00034</t>
  </si>
  <si>
    <t>adenosine</t>
  </si>
  <si>
    <t>58-61-7</t>
  </si>
  <si>
    <t>C00212</t>
  </si>
  <si>
    <t>HMDB00050</t>
  </si>
  <si>
    <t>adenosine 5'-diphosphate (ADP)</t>
  </si>
  <si>
    <t>20398-34-9</t>
  </si>
  <si>
    <t>C00008</t>
  </si>
  <si>
    <t>HMDB01341</t>
  </si>
  <si>
    <t>adenosine 5'-diphosphoribose (ADP-ribose)</t>
  </si>
  <si>
    <t>68414-18-6</t>
  </si>
  <si>
    <t>C00301</t>
  </si>
  <si>
    <t>HMDB01178</t>
  </si>
  <si>
    <t>adenosine 5'-monophosphate (AMP)</t>
  </si>
  <si>
    <t>149022-20-8</t>
  </si>
  <si>
    <t>C00020</t>
  </si>
  <si>
    <t>HMDB00045</t>
  </si>
  <si>
    <t>adrenoylcarnitine (C22:4)*</t>
  </si>
  <si>
    <t>alanine</t>
  </si>
  <si>
    <t>Alanine and Aspartate Metabolism</t>
  </si>
  <si>
    <t>56-41-7</t>
  </si>
  <si>
    <t>C00041</t>
  </si>
  <si>
    <t>HMDB00161</t>
  </si>
  <si>
    <t>alanylalanine</t>
  </si>
  <si>
    <t>Peptide</t>
  </si>
  <si>
    <t>Dipeptide</t>
  </si>
  <si>
    <t>1948-31-8</t>
  </si>
  <si>
    <t>HMDB28680</t>
  </si>
  <si>
    <t>allantoin</t>
  </si>
  <si>
    <t>Purine Metabolism, (Hypo)Xanthine/Inosine containing</t>
  </si>
  <si>
    <t>97-59-6</t>
  </si>
  <si>
    <t>C02350</t>
  </si>
  <si>
    <t>HMDB00462</t>
  </si>
  <si>
    <t>allo-threonine</t>
  </si>
  <si>
    <t>Glycine, Serine and Threonine Metabolism</t>
  </si>
  <si>
    <t>28954-12-3</t>
  </si>
  <si>
    <t>C05519</t>
  </si>
  <si>
    <t>HMDB04041</t>
  </si>
  <si>
    <t>alpha-glutamylalanine</t>
  </si>
  <si>
    <t>21064-18-6</t>
  </si>
  <si>
    <t>HMDB03764</t>
  </si>
  <si>
    <t>alpha-glutamylthreonine</t>
  </si>
  <si>
    <t>6875-80-5</t>
  </si>
  <si>
    <t>alpha-hydroxyisocaproate</t>
  </si>
  <si>
    <t>10303-64-7</t>
  </si>
  <si>
    <t>C03264</t>
  </si>
  <si>
    <t>HMDB00746</t>
  </si>
  <si>
    <t>alpha-hydroxyisovalerate</t>
  </si>
  <si>
    <t>600-37-3</t>
  </si>
  <si>
    <t>HMDB00407</t>
  </si>
  <si>
    <t>alpha-ketobutyrate</t>
  </si>
  <si>
    <t>600-18-0</t>
  </si>
  <si>
    <t>C00109</t>
  </si>
  <si>
    <t>HMDB00005</t>
  </si>
  <si>
    <t>alpha-ketoglutaramate*</t>
  </si>
  <si>
    <t>Glutamate Metabolism</t>
  </si>
  <si>
    <t>18465-19-5</t>
  </si>
  <si>
    <t>alpha-ketoglutarate</t>
  </si>
  <si>
    <t>305-72-6;328-50-7;22202-68-2</t>
  </si>
  <si>
    <t>C00026</t>
  </si>
  <si>
    <t>HMDB00208</t>
  </si>
  <si>
    <t>alpha-tocopherol</t>
  </si>
  <si>
    <t>Tocopherol Metabolism</t>
  </si>
  <si>
    <t>59-02-9;10191-41-0</t>
  </si>
  <si>
    <t>C02477</t>
  </si>
  <si>
    <t>HMDB01893</t>
  </si>
  <si>
    <t>androstenediol (3alpha, 17alpha) monosulfate (2)</t>
  </si>
  <si>
    <t>androstenediol (3alpha, 17alpha) monosulfate (3)</t>
  </si>
  <si>
    <t>androstenediol (3beta,17beta) disulfate (1)</t>
  </si>
  <si>
    <t>C04295</t>
  </si>
  <si>
    <t>HMDB03818</t>
  </si>
  <si>
    <t>androstenediol (3beta,17beta) disulfate (2)</t>
  </si>
  <si>
    <t>androstenediol (3beta,17beta) monosulfate (1)</t>
  </si>
  <si>
    <t>521-17-5</t>
  </si>
  <si>
    <t>androstenediol (3beta,17beta) monosulfate (2)</t>
  </si>
  <si>
    <t>androsterone glucuronide</t>
  </si>
  <si>
    <t>1852-43-3</t>
  </si>
  <si>
    <t>C11135</t>
  </si>
  <si>
    <t>HMDB02829</t>
  </si>
  <si>
    <t>androsterone sulfate</t>
  </si>
  <si>
    <t>2479-86-9</t>
  </si>
  <si>
    <t>HMDB02759</t>
  </si>
  <si>
    <t>arabitol/xylitol</t>
  </si>
  <si>
    <t>Pentose Metabolism</t>
  </si>
  <si>
    <t>C01904</t>
  </si>
  <si>
    <t>arabonate/xylonate</t>
  </si>
  <si>
    <t>arachidonoylcarnitine (C20:4)</t>
  </si>
  <si>
    <t>arachidonoylcholine</t>
  </si>
  <si>
    <t>Fatty Acid Metabolism (Acyl Choline)</t>
  </si>
  <si>
    <t>arachidoylcarnitine (C20)*</t>
  </si>
  <si>
    <t>HMDB06460</t>
  </si>
  <si>
    <t>argininate*</t>
  </si>
  <si>
    <t>157-07-3</t>
  </si>
  <si>
    <t>HMDB03148</t>
  </si>
  <si>
    <t>arginine</t>
  </si>
  <si>
    <t>1119-34-2</t>
  </si>
  <si>
    <t>C00062</t>
  </si>
  <si>
    <t>HMDB00517</t>
  </si>
  <si>
    <t>asparagine</t>
  </si>
  <si>
    <t>70-47-3</t>
  </si>
  <si>
    <t>C00152</t>
  </si>
  <si>
    <t>HMDB00168</t>
  </si>
  <si>
    <t>asparaginylalanine</t>
  </si>
  <si>
    <t>HMDB28724</t>
  </si>
  <si>
    <t>asparaginylglutamate</t>
  </si>
  <si>
    <t>20917-58-2</t>
  </si>
  <si>
    <t>aspartate</t>
  </si>
  <si>
    <t>56-84-8</t>
  </si>
  <si>
    <t>C00049</t>
  </si>
  <si>
    <t>HMDB00191</t>
  </si>
  <si>
    <t>aspartylaspartate</t>
  </si>
  <si>
    <t>58471-53-7</t>
  </si>
  <si>
    <t>aspartylisoleucine*</t>
  </si>
  <si>
    <t>aspartylleucine</t>
  </si>
  <si>
    <t>3062-14-4</t>
  </si>
  <si>
    <t>HMDB28757</t>
  </si>
  <si>
    <t>behenoylcarnitine (C22)*</t>
  </si>
  <si>
    <t>benzoate</t>
  </si>
  <si>
    <t>65-85-0</t>
  </si>
  <si>
    <t>C00180</t>
  </si>
  <si>
    <t>HMDB01870</t>
  </si>
  <si>
    <t>beta-alanine</t>
  </si>
  <si>
    <t>56-41-7;107-95-9</t>
  </si>
  <si>
    <t>C00099</t>
  </si>
  <si>
    <t>HMDB00056</t>
  </si>
  <si>
    <t>beta-citrylglutamate</t>
  </si>
  <si>
    <t>73590-26-8</t>
  </si>
  <si>
    <t>C20775</t>
  </si>
  <si>
    <t>beta-cryptoxanthin</t>
  </si>
  <si>
    <t>Vitamin A Metabolism</t>
  </si>
  <si>
    <t>472-70-8</t>
  </si>
  <si>
    <t>HMDB33844</t>
  </si>
  <si>
    <t>beta-hydroxyisovalerate</t>
  </si>
  <si>
    <t>625-08-1</t>
  </si>
  <si>
    <t>HMDB00754</t>
  </si>
  <si>
    <t>beta-sitosterol</t>
  </si>
  <si>
    <t>83-46-5</t>
  </si>
  <si>
    <t>C01753</t>
  </si>
  <si>
    <t>HMDB00852</t>
  </si>
  <si>
    <t>betaine</t>
  </si>
  <si>
    <t>107-43-7</t>
  </si>
  <si>
    <t>C00719</t>
  </si>
  <si>
    <t>HMDB00043</t>
  </si>
  <si>
    <t>betonicine</t>
  </si>
  <si>
    <t>515-25-3</t>
  </si>
  <si>
    <t>C08269</t>
  </si>
  <si>
    <t>HMDB29412</t>
  </si>
  <si>
    <t>bilirubin (E,E)*</t>
  </si>
  <si>
    <t>Hemoglobin and Porphyrin Metabolism</t>
  </si>
  <si>
    <t>114-25-0</t>
  </si>
  <si>
    <t>bilirubin (Z,Z)</t>
  </si>
  <si>
    <t>635-65-4</t>
  </si>
  <si>
    <t>C00486</t>
  </si>
  <si>
    <t>HMDB00054</t>
  </si>
  <si>
    <t>biliverdin</t>
  </si>
  <si>
    <t>55482-27-4;55482-27-4</t>
  </si>
  <si>
    <t>C00500</t>
  </si>
  <si>
    <t>HMDB01008</t>
  </si>
  <si>
    <t>butyrylcarnitine (C4)</t>
  </si>
  <si>
    <t>Fatty Acid Metabolism (also BCAA Metabolism)</t>
  </si>
  <si>
    <t>25576-40-3</t>
  </si>
  <si>
    <t>C02862</t>
  </si>
  <si>
    <t>HMDB02013</t>
  </si>
  <si>
    <t>butyrylglycine</t>
  </si>
  <si>
    <t>20208-73-5</t>
  </si>
  <si>
    <t>HMDB00808</t>
  </si>
  <si>
    <t>C-glycosyltryptophan</t>
  </si>
  <si>
    <t>180509-18-6</t>
  </si>
  <si>
    <t>caffeine</t>
  </si>
  <si>
    <t>58-08-2</t>
  </si>
  <si>
    <t>C07481</t>
  </si>
  <si>
    <t>HMDB01847</t>
  </si>
  <si>
    <t>campesterol</t>
  </si>
  <si>
    <t>474-62-4</t>
  </si>
  <si>
    <t>C01789</t>
  </si>
  <si>
    <t>HMDB02869</t>
  </si>
  <si>
    <t>caprate (10:0)</t>
  </si>
  <si>
    <t>Medium Chain Fatty Acid</t>
  </si>
  <si>
    <t>112-37-8</t>
  </si>
  <si>
    <t>C01571</t>
  </si>
  <si>
    <t>HMDB00511</t>
  </si>
  <si>
    <t>carboxyethyl-GABA</t>
  </si>
  <si>
    <t>HMDB02201</t>
  </si>
  <si>
    <t>carboxyibuprofen</t>
  </si>
  <si>
    <t>15935-54-3</t>
  </si>
  <si>
    <t>HMDB60564</t>
  </si>
  <si>
    <t>carboxyibuprofen glucuronide*</t>
  </si>
  <si>
    <t>carnitine</t>
  </si>
  <si>
    <t>Carnitine Metabolism</t>
  </si>
  <si>
    <t>461-05-2</t>
  </si>
  <si>
    <t>C00318</t>
  </si>
  <si>
    <t>HMDB00062</t>
  </si>
  <si>
    <t>carotene diol (1)</t>
  </si>
  <si>
    <t>carotene diol (2)</t>
  </si>
  <si>
    <t>carotene diol (3)</t>
  </si>
  <si>
    <t>catechol sulfate</t>
  </si>
  <si>
    <t>4918-96-1</t>
  </si>
  <si>
    <t>HMDB59724</t>
  </si>
  <si>
    <t>cerotoylcarnitine (C26)*</t>
  </si>
  <si>
    <t>HMDB06347</t>
  </si>
  <si>
    <t>cetirizine</t>
  </si>
  <si>
    <t>Drug - Respiratory</t>
  </si>
  <si>
    <t>83881-51-0</t>
  </si>
  <si>
    <t>C07778</t>
  </si>
  <si>
    <t>HMDB05032</t>
  </si>
  <si>
    <t>chenodeoxycholate</t>
  </si>
  <si>
    <t>Primary Bile Acid Metabolism</t>
  </si>
  <si>
    <t>474-24-9;474-25-9</t>
  </si>
  <si>
    <t>C02528</t>
  </si>
  <si>
    <t>HMDB00518</t>
  </si>
  <si>
    <t>chiro-inositol</t>
  </si>
  <si>
    <t>Inositol Metabolism</t>
  </si>
  <si>
    <t>643-12-9</t>
  </si>
  <si>
    <t>C19891</t>
  </si>
  <si>
    <t>HMDB34220</t>
  </si>
  <si>
    <t>cholate</t>
  </si>
  <si>
    <t>81-25-4</t>
  </si>
  <si>
    <t>C00695</t>
  </si>
  <si>
    <t>HMDB00619</t>
  </si>
  <si>
    <t>cholesterol</t>
  </si>
  <si>
    <t>57-88-5</t>
  </si>
  <si>
    <t>C00187</t>
  </si>
  <si>
    <t>HMDB00067</t>
  </si>
  <si>
    <t>choline</t>
  </si>
  <si>
    <t>Phospholipid Metabolism</t>
  </si>
  <si>
    <t>67-48-1</t>
  </si>
  <si>
    <t>C00114</t>
  </si>
  <si>
    <t>HMDB00097</t>
  </si>
  <si>
    <t>choline phosphate</t>
  </si>
  <si>
    <t>72556-74-2</t>
  </si>
  <si>
    <t>C00588</t>
  </si>
  <si>
    <t>HMDB01565</t>
  </si>
  <si>
    <t>cinnamoylglycine</t>
  </si>
  <si>
    <t>16534-24-0</t>
  </si>
  <si>
    <t>HMDB11621</t>
  </si>
  <si>
    <t>cis-4-decenoylcarnitine (C10:1)</t>
  </si>
  <si>
    <t>98930-66-6</t>
  </si>
  <si>
    <t>citalopram propionate*</t>
  </si>
  <si>
    <t>Drug - Psychoactive</t>
  </si>
  <si>
    <t>C16610</t>
  </si>
  <si>
    <t>HMDB60463</t>
  </si>
  <si>
    <t>citrate</t>
  </si>
  <si>
    <t>77-92-9</t>
  </si>
  <si>
    <t>C00158</t>
  </si>
  <si>
    <t>HMDB00094</t>
  </si>
  <si>
    <t>citrulline</t>
  </si>
  <si>
    <t>372-75-8</t>
  </si>
  <si>
    <t>C00327</t>
  </si>
  <si>
    <t>HMDB00904</t>
  </si>
  <si>
    <t>cortisol</t>
  </si>
  <si>
    <t>Corticosteroids</t>
  </si>
  <si>
    <t>50-23-7</t>
  </si>
  <si>
    <t>C00735</t>
  </si>
  <si>
    <t>HMDB00063</t>
  </si>
  <si>
    <t>cortisone</t>
  </si>
  <si>
    <t>53-06-5</t>
  </si>
  <si>
    <t>C00762</t>
  </si>
  <si>
    <t>HMDB02802</t>
  </si>
  <si>
    <t>cotinine</t>
  </si>
  <si>
    <t>Tobacco Metabolite</t>
  </si>
  <si>
    <t>486-56-6</t>
  </si>
  <si>
    <t>HMDB01046</t>
  </si>
  <si>
    <t>creatine</t>
  </si>
  <si>
    <t>Creatine Metabolism</t>
  </si>
  <si>
    <t>57-00-1</t>
  </si>
  <si>
    <t>C00300</t>
  </si>
  <si>
    <t>HMDB00064</t>
  </si>
  <si>
    <t>creatinine</t>
  </si>
  <si>
    <t>60-27-5</t>
  </si>
  <si>
    <t>C00791</t>
  </si>
  <si>
    <t>HMDB00562</t>
  </si>
  <si>
    <t>cyclo(pro-val)</t>
  </si>
  <si>
    <t>2854-40-2</t>
  </si>
  <si>
    <t>cysteine</t>
  </si>
  <si>
    <t>52-90-4;56-89-3</t>
  </si>
  <si>
    <t>C00097</t>
  </si>
  <si>
    <t>HMDB00574</t>
  </si>
  <si>
    <t>cysteine sulfinic acid</t>
  </si>
  <si>
    <t>207121-48-0</t>
  </si>
  <si>
    <t>C00606</t>
  </si>
  <si>
    <t>HMDB00996</t>
  </si>
  <si>
    <t>cysteine-glutathione disulfide</t>
  </si>
  <si>
    <t>13081-14-6</t>
  </si>
  <si>
    <t>HMDB00656</t>
  </si>
  <si>
    <t>cysteinylglycine</t>
  </si>
  <si>
    <t>19246-18-5</t>
  </si>
  <si>
    <t>C01419</t>
  </si>
  <si>
    <t>HMDB00078</t>
  </si>
  <si>
    <t>cystine</t>
  </si>
  <si>
    <t>56-89-3</t>
  </si>
  <si>
    <t>C00491</t>
  </si>
  <si>
    <t>HMDB00192</t>
  </si>
  <si>
    <t>decanoylcarnitine (C10)</t>
  </si>
  <si>
    <t>1492-27-9</t>
  </si>
  <si>
    <t>HMDB00651</t>
  </si>
  <si>
    <t>dehydroisoandrosterone sulfate (DHEA-S)</t>
  </si>
  <si>
    <t>651-48-9</t>
  </si>
  <si>
    <t>C04555</t>
  </si>
  <si>
    <t>HMDB01032</t>
  </si>
  <si>
    <t>deoxycarnitine</t>
  </si>
  <si>
    <t>6249-56-5</t>
  </si>
  <si>
    <t>C01181</t>
  </si>
  <si>
    <t>HMDB01161</t>
  </si>
  <si>
    <t>deoxycholate</t>
  </si>
  <si>
    <t>Secondary Bile Acid Metabolism</t>
  </si>
  <si>
    <t>83-44-3</t>
  </si>
  <si>
    <t>C04483</t>
  </si>
  <si>
    <t>HMDB00626</t>
  </si>
  <si>
    <t>desmethylcitalopram*</t>
  </si>
  <si>
    <t>C16608</t>
  </si>
  <si>
    <t>HMDB14021,HMDB60576</t>
  </si>
  <si>
    <t>desmethylnaproxen sulfate</t>
  </si>
  <si>
    <t>didesmethylcitalopram*</t>
  </si>
  <si>
    <t>dihomo-linolenoylcarnitine (C20:3n3 or 6)*</t>
  </si>
  <si>
    <t>dihomo-linoleoylcarnitine (C20:2)*</t>
  </si>
  <si>
    <t>dihydroorotate</t>
  </si>
  <si>
    <t>Pyrimidine Metabolism, Orotate containing</t>
  </si>
  <si>
    <t>155-54-4</t>
  </si>
  <si>
    <t>C00337</t>
  </si>
  <si>
    <t>HMDB03349</t>
  </si>
  <si>
    <t>dimethyl sulfone</t>
  </si>
  <si>
    <t>67-71-0</t>
  </si>
  <si>
    <t>C11142</t>
  </si>
  <si>
    <t>HMDB04983</t>
  </si>
  <si>
    <t>dimethylarginine (SDMA + ADMA)</t>
  </si>
  <si>
    <t>102783-24-4</t>
  </si>
  <si>
    <t>C03626</t>
  </si>
  <si>
    <t>HMDB01539</t>
  </si>
  <si>
    <t>dimethylglycine</t>
  </si>
  <si>
    <t>1118-68-9</t>
  </si>
  <si>
    <t>C01026</t>
  </si>
  <si>
    <t>HMDB00092</t>
  </si>
  <si>
    <t>docosadioate (C22-DC)</t>
  </si>
  <si>
    <t>505-56-6</t>
  </si>
  <si>
    <t>C19625</t>
  </si>
  <si>
    <t>docosapentaenoylcarnitine (C22:5n3)*</t>
  </si>
  <si>
    <t>dodecanedioate (C12-DC)</t>
  </si>
  <si>
    <t>693-23-2</t>
  </si>
  <si>
    <t>C02678</t>
  </si>
  <si>
    <t>HMDB00623</t>
  </si>
  <si>
    <t>dopamine 3-O-sulfate</t>
  </si>
  <si>
    <t>C13690</t>
  </si>
  <si>
    <t>HMDB06275</t>
  </si>
  <si>
    <t>ectoine</t>
  </si>
  <si>
    <t>96702-03-3</t>
  </si>
  <si>
    <t>C06231</t>
  </si>
  <si>
    <t>EDTA</t>
  </si>
  <si>
    <t>60-00-4</t>
  </si>
  <si>
    <t>C00284</t>
  </si>
  <si>
    <t>HMDB15109</t>
  </si>
  <si>
    <t>eicosanodioate (C20-DC)</t>
  </si>
  <si>
    <t>2424-92-2</t>
  </si>
  <si>
    <t>eicosenoylcarnitine (C20:1)*</t>
  </si>
  <si>
    <t>epiandrosterone sulfate</t>
  </si>
  <si>
    <t>22229-22-7</t>
  </si>
  <si>
    <t>ergothioneine</t>
  </si>
  <si>
    <t>58511-63-0</t>
  </si>
  <si>
    <t>C05570</t>
  </si>
  <si>
    <t>HMDB03045</t>
  </si>
  <si>
    <t>erythritol</t>
  </si>
  <si>
    <t>149-32-6</t>
  </si>
  <si>
    <t>C00503</t>
  </si>
  <si>
    <t>HMDB02994</t>
  </si>
  <si>
    <t>erythronate*</t>
  </si>
  <si>
    <t>Aminosugar Metabolism</t>
  </si>
  <si>
    <t>88759-55-1</t>
  </si>
  <si>
    <t>HMDB00613</t>
  </si>
  <si>
    <t>escitalopram</t>
  </si>
  <si>
    <t>219861-08-2</t>
  </si>
  <si>
    <t>D07913</t>
  </si>
  <si>
    <t>HMDB05028</t>
  </si>
  <si>
    <t>ethylmalonate</t>
  </si>
  <si>
    <t>601-75-2</t>
  </si>
  <si>
    <t>HMDB00622</t>
  </si>
  <si>
    <t>etiocholanolone glucuronide</t>
  </si>
  <si>
    <t>HMDB04484</t>
  </si>
  <si>
    <t>eugenol sulfate</t>
  </si>
  <si>
    <t>95480-60-7</t>
  </si>
  <si>
    <t>fructose</t>
  </si>
  <si>
    <t>Fructose, Mannose and Galactose Metabolism</t>
  </si>
  <si>
    <t>57-48-7</t>
  </si>
  <si>
    <t>C00095</t>
  </si>
  <si>
    <t>HMDB00660</t>
  </si>
  <si>
    <t>fructose 1,6-diphosphate/glucose 1,6-diphosphate/myo-inositol diphosphates</t>
  </si>
  <si>
    <t>C00354</t>
  </si>
  <si>
    <t>fumarate</t>
  </si>
  <si>
    <t>100-17-8</t>
  </si>
  <si>
    <t>C00122</t>
  </si>
  <si>
    <t>HMDB00134</t>
  </si>
  <si>
    <t>gabapentin</t>
  </si>
  <si>
    <t>Drug - Neurological</t>
  </si>
  <si>
    <t>60142-96-3</t>
  </si>
  <si>
    <t>D00332</t>
  </si>
  <si>
    <t>HMDB05015</t>
  </si>
  <si>
    <t>galactitol (dulcitol)</t>
  </si>
  <si>
    <t>608-66-2</t>
  </si>
  <si>
    <t>C01697</t>
  </si>
  <si>
    <t>HMDB00107</t>
  </si>
  <si>
    <t>galactonate</t>
  </si>
  <si>
    <t>299-28-5</t>
  </si>
  <si>
    <t>C00880</t>
  </si>
  <si>
    <t>HMDB00565</t>
  </si>
  <si>
    <t>gamma-CEHC</t>
  </si>
  <si>
    <t>178167-75-4</t>
  </si>
  <si>
    <t>HMDB01931</t>
  </si>
  <si>
    <t>gamma-glutamyl-alpha-lysine</t>
  </si>
  <si>
    <t>Gamma-glutamyl Amino Acid</t>
  </si>
  <si>
    <t>gamma-glutamyl-epsilon-lysine</t>
  </si>
  <si>
    <t>17105-15-6</t>
  </si>
  <si>
    <t>HMDB03869</t>
  </si>
  <si>
    <t>gamma-glutamylglutamate</t>
  </si>
  <si>
    <t>1116-22-9</t>
  </si>
  <si>
    <t>C05282</t>
  </si>
  <si>
    <t>HMDB11737</t>
  </si>
  <si>
    <t>gamma-glutamylglutamine</t>
  </si>
  <si>
    <t>10148-81-9</t>
  </si>
  <si>
    <t>C05283</t>
  </si>
  <si>
    <t>HMDB11738</t>
  </si>
  <si>
    <t>gamma-glutamylglycine</t>
  </si>
  <si>
    <t>1948-29-4</t>
  </si>
  <si>
    <t>HMDB11667</t>
  </si>
  <si>
    <t>gamma-glutamylhistidine</t>
  </si>
  <si>
    <t>37460-15-4</t>
  </si>
  <si>
    <t>gamma-glutamylisoleucine*</t>
  </si>
  <si>
    <t>HMDB11170</t>
  </si>
  <si>
    <t>gamma-glutamylleucine</t>
  </si>
  <si>
    <t>2566-39-4</t>
  </si>
  <si>
    <t>HMDB11171</t>
  </si>
  <si>
    <t>gamma-glutamylphenylalanine</t>
  </si>
  <si>
    <t>7432-24-8</t>
  </si>
  <si>
    <t>HMDB00594</t>
  </si>
  <si>
    <t>gamma-glutamylthreonine</t>
  </si>
  <si>
    <t>5652-48-2</t>
  </si>
  <si>
    <t>HMDB29159</t>
  </si>
  <si>
    <t>gamma-glutamyltyrosine</t>
  </si>
  <si>
    <t>7432-23-7</t>
  </si>
  <si>
    <t>HMDB11741</t>
  </si>
  <si>
    <t>gamma-glutamylvaline</t>
  </si>
  <si>
    <t>2746-34-1</t>
  </si>
  <si>
    <t>HMDB11172</t>
  </si>
  <si>
    <t>gamma-tocopherol/beta-tocopherol</t>
  </si>
  <si>
    <t>gentisate</t>
  </si>
  <si>
    <t>490-79-9</t>
  </si>
  <si>
    <t>C00628</t>
  </si>
  <si>
    <t>HMDB00152</t>
  </si>
  <si>
    <t>gluconate</t>
  </si>
  <si>
    <t>527-07-1</t>
  </si>
  <si>
    <t>C00257</t>
  </si>
  <si>
    <t>HMDB00625</t>
  </si>
  <si>
    <t>glucose</t>
  </si>
  <si>
    <t>50-99-7</t>
  </si>
  <si>
    <t>C00031</t>
  </si>
  <si>
    <t>HMDB00122</t>
  </si>
  <si>
    <t>glucuronate</t>
  </si>
  <si>
    <t>207300-70-7</t>
  </si>
  <si>
    <t>C00191</t>
  </si>
  <si>
    <t>HMDB00127</t>
  </si>
  <si>
    <t>glucuronide of piperine metabolite C17H21NO3 (4)*</t>
  </si>
  <si>
    <t>glutamate</t>
  </si>
  <si>
    <t>56-86-0</t>
  </si>
  <si>
    <t>C00025</t>
  </si>
  <si>
    <t>HMDB00148</t>
  </si>
  <si>
    <t>glutamate, gamma-methyl ester</t>
  </si>
  <si>
    <t>1499-55-4;1499-55-4</t>
  </si>
  <si>
    <t>HMDB61715</t>
  </si>
  <si>
    <t>glutamine</t>
  </si>
  <si>
    <t>56-85-9</t>
  </si>
  <si>
    <t>C00064</t>
  </si>
  <si>
    <t>HMDB00641</t>
  </si>
  <si>
    <t>glutaminylglutamate</t>
  </si>
  <si>
    <t>88830-90-4</t>
  </si>
  <si>
    <t>glutaminylthreonine</t>
  </si>
  <si>
    <t>glutarate (C5-DC)</t>
  </si>
  <si>
    <t>110-94-1</t>
  </si>
  <si>
    <t>C00489</t>
  </si>
  <si>
    <t>HMDB00661</t>
  </si>
  <si>
    <t>glutarylcarnitine (C5-DC)</t>
  </si>
  <si>
    <t>102636-82-8</t>
  </si>
  <si>
    <t>HMDB13130</t>
  </si>
  <si>
    <t>glutathione, oxidized (GSSG)</t>
  </si>
  <si>
    <t>103239-24-3</t>
  </si>
  <si>
    <t>C00127</t>
  </si>
  <si>
    <t>HMDB03337</t>
  </si>
  <si>
    <t>glutathione, reduced (GSH)</t>
  </si>
  <si>
    <t>70-18-8</t>
  </si>
  <si>
    <t>C00051</t>
  </si>
  <si>
    <t>HMDB00125</t>
  </si>
  <si>
    <t>glycerate</t>
  </si>
  <si>
    <t>600-19-1</t>
  </si>
  <si>
    <t>C00258</t>
  </si>
  <si>
    <t>HMDB00139</t>
  </si>
  <si>
    <t>glycerol</t>
  </si>
  <si>
    <t>Glycerolipid Metabolism</t>
  </si>
  <si>
    <t>56-81-5</t>
  </si>
  <si>
    <t>C00116</t>
  </si>
  <si>
    <t>HMDB00131</t>
  </si>
  <si>
    <t>glycerol 3-phosphate</t>
  </si>
  <si>
    <t>29849-82-9</t>
  </si>
  <si>
    <t>C00093</t>
  </si>
  <si>
    <t>HMDB00126</t>
  </si>
  <si>
    <t>glycerophosphoethanolamine</t>
  </si>
  <si>
    <t>33049-08-0</t>
  </si>
  <si>
    <t>C01233</t>
  </si>
  <si>
    <t>HMDB00114</t>
  </si>
  <si>
    <t>glycerophosphoglycerol</t>
  </si>
  <si>
    <t>C03274</t>
  </si>
  <si>
    <t>glycerophosphoinositol*</t>
  </si>
  <si>
    <t>16824-65-0</t>
  </si>
  <si>
    <t>glycerophosphorylcholine (GPC)</t>
  </si>
  <si>
    <t>28319-77-9</t>
  </si>
  <si>
    <t>C00670</t>
  </si>
  <si>
    <t>HMDB00086</t>
  </si>
  <si>
    <t>glycine</t>
  </si>
  <si>
    <t>56-40-6</t>
  </si>
  <si>
    <t>C00037</t>
  </si>
  <si>
    <t>HMDB00123</t>
  </si>
  <si>
    <t>glycine conjugate of C10H14O2 (1)*</t>
  </si>
  <si>
    <t>Partially Characterized Molecules</t>
  </si>
  <si>
    <t>glyco-beta-muricholate**</t>
  </si>
  <si>
    <t>glycochenodeoxycholate</t>
  </si>
  <si>
    <t>16564-43-5</t>
  </si>
  <si>
    <t>C05466</t>
  </si>
  <si>
    <t>HMDB00637</t>
  </si>
  <si>
    <t>glycochenodeoxycholate glucuronide (1)</t>
  </si>
  <si>
    <t>glycochenodeoxycholate sulfate</t>
  </si>
  <si>
    <t>glycocholate</t>
  </si>
  <si>
    <t>475-31-0;863-57-0</t>
  </si>
  <si>
    <t>C01921</t>
  </si>
  <si>
    <t>HMDB00138</t>
  </si>
  <si>
    <t>glycocholenate sulfate*</t>
  </si>
  <si>
    <t>glycodeoxycholate</t>
  </si>
  <si>
    <t>360-65-6</t>
  </si>
  <si>
    <t>C05464</t>
  </si>
  <si>
    <t>HMDB00631</t>
  </si>
  <si>
    <t>glycodeoxycholate sulfate</t>
  </si>
  <si>
    <t>glycolithocholate sulfate*</t>
  </si>
  <si>
    <t>15324-64-8</t>
  </si>
  <si>
    <t>C11301</t>
  </si>
  <si>
    <t>HMDB02639</t>
  </si>
  <si>
    <t>glycoursodeoxycholate</t>
  </si>
  <si>
    <t>64480-66-6</t>
  </si>
  <si>
    <t>HMDB00708</t>
  </si>
  <si>
    <t>glycylleucine</t>
  </si>
  <si>
    <t>869-19-2</t>
  </si>
  <si>
    <t>C02155</t>
  </si>
  <si>
    <t>HMDB00759</t>
  </si>
  <si>
    <t>glycylphenylalanine</t>
  </si>
  <si>
    <t>HMDB28848</t>
  </si>
  <si>
    <t>glycylproline</t>
  </si>
  <si>
    <t>704-15-4</t>
  </si>
  <si>
    <t>HMDB00721</t>
  </si>
  <si>
    <t>glycylvaline</t>
  </si>
  <si>
    <t>1963-21-9</t>
  </si>
  <si>
    <t>HMDB28854</t>
  </si>
  <si>
    <t>guaiacol sulfate</t>
  </si>
  <si>
    <t>HMDB60013</t>
  </si>
  <si>
    <t>guanidinoacetate</t>
  </si>
  <si>
    <t>352-97-6</t>
  </si>
  <si>
    <t>C00581</t>
  </si>
  <si>
    <t>HMDB00128</t>
  </si>
  <si>
    <t>guanine</t>
  </si>
  <si>
    <t>73-40-5</t>
  </si>
  <si>
    <t>C00242</t>
  </si>
  <si>
    <t>HMDB00132</t>
  </si>
  <si>
    <t>guanosine</t>
  </si>
  <si>
    <t>118-00-3</t>
  </si>
  <si>
    <t>C00387</t>
  </si>
  <si>
    <t>HMDB00133</t>
  </si>
  <si>
    <t>heme</t>
  </si>
  <si>
    <t>14875-96-8</t>
  </si>
  <si>
    <t>C00032</t>
  </si>
  <si>
    <t>HMDB03178</t>
  </si>
  <si>
    <t>heptenedioate (C7:1-DC)*</t>
  </si>
  <si>
    <t>hexadecanedioate (C16-DC)</t>
  </si>
  <si>
    <t>505-54-4</t>
  </si>
  <si>
    <t>C19615</t>
  </si>
  <si>
    <t>HMDB00672</t>
  </si>
  <si>
    <t>hexadecenedioate (C16:1-DC)*</t>
  </si>
  <si>
    <t>hexanoylcarnitine (C6)</t>
  </si>
  <si>
    <t>6920-35-0</t>
  </si>
  <si>
    <t>HMDB00705</t>
  </si>
  <si>
    <t>hexanoylglutamine</t>
  </si>
  <si>
    <t>Fatty Acid Metabolism (Acyl Glutamine)</t>
  </si>
  <si>
    <t>hexanoylglycine</t>
  </si>
  <si>
    <t>24003-67-6</t>
  </si>
  <si>
    <t>HMDB00701</t>
  </si>
  <si>
    <t>hippurate</t>
  </si>
  <si>
    <t>495-69-2</t>
  </si>
  <si>
    <t>C01586</t>
  </si>
  <si>
    <t>HMDB00714</t>
  </si>
  <si>
    <t>histidine</t>
  </si>
  <si>
    <t>5934-29-2</t>
  </si>
  <si>
    <t>C00135</t>
  </si>
  <si>
    <t>HMDB00177</t>
  </si>
  <si>
    <t>histidine betaine (hercynine)*</t>
  </si>
  <si>
    <t>534-30-5</t>
  </si>
  <si>
    <t>histidylglutamate</t>
  </si>
  <si>
    <t>53634-28-9</t>
  </si>
  <si>
    <t>HMDB28884</t>
  </si>
  <si>
    <t>histidylleucine</t>
  </si>
  <si>
    <t>7763-65-7</t>
  </si>
  <si>
    <t>C05010</t>
  </si>
  <si>
    <t>HMDB28889</t>
  </si>
  <si>
    <t>homoarginine</t>
  </si>
  <si>
    <t>156-86-5</t>
  </si>
  <si>
    <t>C01924</t>
  </si>
  <si>
    <t>HMDB00670</t>
  </si>
  <si>
    <t>homostachydrine*</t>
  </si>
  <si>
    <t>1195-94-4</t>
  </si>
  <si>
    <t>C08283</t>
  </si>
  <si>
    <t>HMDB33433</t>
  </si>
  <si>
    <t>hydantoin-5-propionic acid</t>
  </si>
  <si>
    <t>5624-26-0</t>
  </si>
  <si>
    <t>C05565</t>
  </si>
  <si>
    <t>HMDB01212</t>
  </si>
  <si>
    <t>hydroxy-CMPF*</t>
  </si>
  <si>
    <t>hydroxyasparagine**</t>
  </si>
  <si>
    <t>C03124</t>
  </si>
  <si>
    <t>HMDB32332</t>
  </si>
  <si>
    <t>hydroxycotinine</t>
  </si>
  <si>
    <t>34834-67-8</t>
  </si>
  <si>
    <t>HMDB01390</t>
  </si>
  <si>
    <t>hypotaurine</t>
  </si>
  <si>
    <t>300-84-5</t>
  </si>
  <si>
    <t>C00519</t>
  </si>
  <si>
    <t>HMDB00965</t>
  </si>
  <si>
    <t>hypoxanthine</t>
  </si>
  <si>
    <t>68-94-0</t>
  </si>
  <si>
    <t>C00262</t>
  </si>
  <si>
    <t>HMDB00157</t>
  </si>
  <si>
    <t>ibuprofen</t>
  </si>
  <si>
    <t>15687-27-1</t>
  </si>
  <si>
    <t>D00126</t>
  </si>
  <si>
    <t>HMDB01925</t>
  </si>
  <si>
    <t>ibuprofen acyl glucuronide</t>
  </si>
  <si>
    <t>115075-59-7</t>
  </si>
  <si>
    <t>imidazole lactate</t>
  </si>
  <si>
    <t>14403-45-3</t>
  </si>
  <si>
    <t>C05568</t>
  </si>
  <si>
    <t>HMDB02320</t>
  </si>
  <si>
    <t>iminodiacetate (IDA)</t>
  </si>
  <si>
    <t>142-73-4</t>
  </si>
  <si>
    <t>C19911</t>
  </si>
  <si>
    <t>HMDB11753</t>
  </si>
  <si>
    <t>indoleacetate</t>
  </si>
  <si>
    <t>6505-45-9</t>
  </si>
  <si>
    <t>C00954</t>
  </si>
  <si>
    <t>HMDB00197</t>
  </si>
  <si>
    <t>indolelactate</t>
  </si>
  <si>
    <t>832-97-3</t>
  </si>
  <si>
    <t>C02043</t>
  </si>
  <si>
    <t>HMDB00671</t>
  </si>
  <si>
    <t>indolepropionate</t>
  </si>
  <si>
    <t>830-96-6</t>
  </si>
  <si>
    <t>HMDB02302</t>
  </si>
  <si>
    <t>inosine</t>
  </si>
  <si>
    <t>58-63-9</t>
  </si>
  <si>
    <t>C00294</t>
  </si>
  <si>
    <t>HMDB00195</t>
  </si>
  <si>
    <t>inosine 5'-monophosphate (IMP)</t>
  </si>
  <si>
    <t>4691-65-0</t>
  </si>
  <si>
    <t>C00130</t>
  </si>
  <si>
    <t>HMDB00175</t>
  </si>
  <si>
    <t>isobutyrylcarnitine (C4)</t>
  </si>
  <si>
    <t>25518-49-4</t>
  </si>
  <si>
    <t>HMDB00736</t>
  </si>
  <si>
    <t>isobutyrylglycine</t>
  </si>
  <si>
    <t>15926-18-8</t>
  </si>
  <si>
    <t>HMDB00730</t>
  </si>
  <si>
    <t>isoleucine</t>
  </si>
  <si>
    <t>73-32-5</t>
  </si>
  <si>
    <t>C00407</t>
  </si>
  <si>
    <t>HMDB00172</t>
  </si>
  <si>
    <t>isoleucylalanine</t>
  </si>
  <si>
    <t>24787-73-3</t>
  </si>
  <si>
    <t>HMDB28900</t>
  </si>
  <si>
    <t>isoleucylglycine</t>
  </si>
  <si>
    <t>868-28-0</t>
  </si>
  <si>
    <t>HMDB28907</t>
  </si>
  <si>
    <t>isoleucylleucine/leucylisoleucine</t>
  </si>
  <si>
    <t>isoleucylproline</t>
  </si>
  <si>
    <t>HMDB11174</t>
  </si>
  <si>
    <t>isoleucylserine</t>
  </si>
  <si>
    <t>6403-14-1</t>
  </si>
  <si>
    <t>HMDB28916</t>
  </si>
  <si>
    <t>isoursodeoxycholate</t>
  </si>
  <si>
    <t>78919-26-3</t>
  </si>
  <si>
    <t>C17662</t>
  </si>
  <si>
    <t>HMDB00686</t>
  </si>
  <si>
    <t>isovalerylcarnitine (C5)</t>
  </si>
  <si>
    <t>31023-24-2</t>
  </si>
  <si>
    <t>HMDB00688</t>
  </si>
  <si>
    <t>isovalerylglycine</t>
  </si>
  <si>
    <t>16284-60-9</t>
  </si>
  <si>
    <t>HMDB00678</t>
  </si>
  <si>
    <t>kynurenate</t>
  </si>
  <si>
    <t>492-27-3</t>
  </si>
  <si>
    <t>C01717</t>
  </si>
  <si>
    <t>HMDB00715</t>
  </si>
  <si>
    <t>kynurenine</t>
  </si>
  <si>
    <t>2922-83-0</t>
  </si>
  <si>
    <t>C00328</t>
  </si>
  <si>
    <t>HMDB00684</t>
  </si>
  <si>
    <t>lactate</t>
  </si>
  <si>
    <t>79-33-4</t>
  </si>
  <si>
    <t>C00186</t>
  </si>
  <si>
    <t>HMDB00190</t>
  </si>
  <si>
    <t>lactose</t>
  </si>
  <si>
    <t>Disaccharides and Oligosaccharides</t>
  </si>
  <si>
    <t>5965-66-2</t>
  </si>
  <si>
    <t>C00243</t>
  </si>
  <si>
    <t>HMDB00186</t>
  </si>
  <si>
    <t>laurylcarnitine (C12)</t>
  </si>
  <si>
    <t>25518-54-1</t>
  </si>
  <si>
    <t>HMDB02250</t>
  </si>
  <si>
    <t>leucine</t>
  </si>
  <si>
    <t>61-90-5</t>
  </si>
  <si>
    <t>leucylglutamate</t>
  </si>
  <si>
    <t>16364-31-1</t>
  </si>
  <si>
    <t>leucylglycine</t>
  </si>
  <si>
    <t>686-50-0</t>
  </si>
  <si>
    <t>HMDB28929</t>
  </si>
  <si>
    <t>leucylphenylalanine/isoleucylphenylalanine</t>
  </si>
  <si>
    <t>leucylproline</t>
  </si>
  <si>
    <t>87178-63-0</t>
  </si>
  <si>
    <t>HMDB11175</t>
  </si>
  <si>
    <t>leucylthreonine</t>
  </si>
  <si>
    <t>HMDB28939</t>
  </si>
  <si>
    <t>lignoceroylcarnitine (C24)*</t>
  </si>
  <si>
    <t>linolenoylcarnitine (C18:3)*</t>
  </si>
  <si>
    <t>linoleoyl ethanolamide</t>
  </si>
  <si>
    <t>Endocannabinoid</t>
  </si>
  <si>
    <t>68171-52-8</t>
  </si>
  <si>
    <t>HMDB12252</t>
  </si>
  <si>
    <t>linoleoylcarnitine (C18:2)*</t>
  </si>
  <si>
    <t>36816-10-1</t>
  </si>
  <si>
    <t>HMDB06469</t>
  </si>
  <si>
    <t>linoleoylcholine*</t>
  </si>
  <si>
    <t>lysine</t>
  </si>
  <si>
    <t>56-87-1</t>
  </si>
  <si>
    <t>C00047</t>
  </si>
  <si>
    <t>HMDB00182</t>
  </si>
  <si>
    <t>malate</t>
  </si>
  <si>
    <t>6915-15-7</t>
  </si>
  <si>
    <t>C00149</t>
  </si>
  <si>
    <t>HMDB00156</t>
  </si>
  <si>
    <t>malonate</t>
  </si>
  <si>
    <t>Fatty Acid Synthesis</t>
  </si>
  <si>
    <t>141-82-2;26522-22-85-0</t>
  </si>
  <si>
    <t>C00383</t>
  </si>
  <si>
    <t>HMDB00691</t>
  </si>
  <si>
    <t>malonylcarnitine</t>
  </si>
  <si>
    <t>853728-01-5</t>
  </si>
  <si>
    <t>HMDB02095</t>
  </si>
  <si>
    <t>maltose</t>
  </si>
  <si>
    <t>Glycogen Metabolism</t>
  </si>
  <si>
    <t>6363-53-7</t>
  </si>
  <si>
    <t>C00208</t>
  </si>
  <si>
    <t>HMDB00163</t>
  </si>
  <si>
    <t>maltotriose</t>
  </si>
  <si>
    <t>1109-28-0</t>
  </si>
  <si>
    <t>C01835</t>
  </si>
  <si>
    <t>HMDB01262</t>
  </si>
  <si>
    <t>mannitol/sorbitol</t>
  </si>
  <si>
    <t>C00794</t>
  </si>
  <si>
    <t>HMDB00247</t>
  </si>
  <si>
    <t>mannose</t>
  </si>
  <si>
    <t>3458-28-4</t>
  </si>
  <si>
    <t>C00159</t>
  </si>
  <si>
    <t>HMDB00169</t>
  </si>
  <si>
    <t>margaroylcarnitine (C17)*</t>
  </si>
  <si>
    <t>106182-29-0</t>
  </si>
  <si>
    <t>HMDB06210</t>
  </si>
  <si>
    <t>methionine</t>
  </si>
  <si>
    <t>63-68-3</t>
  </si>
  <si>
    <t>C00073</t>
  </si>
  <si>
    <t>HMDB00696</t>
  </si>
  <si>
    <t>methionine sulfone</t>
  </si>
  <si>
    <t>820-10-0</t>
  </si>
  <si>
    <t>methionine sulfoxide</t>
  </si>
  <si>
    <t>3226-65-1</t>
  </si>
  <si>
    <t>C02989</t>
  </si>
  <si>
    <t>HMDB02005</t>
  </si>
  <si>
    <t>methyl glucopyranoside (alpha + beta)</t>
  </si>
  <si>
    <t>methyl-4-hydroxybenzoate sulfate</t>
  </si>
  <si>
    <t>methylmalonate (MMA)</t>
  </si>
  <si>
    <t>516-05-2</t>
  </si>
  <si>
    <t>C02170</t>
  </si>
  <si>
    <t>HMDB00202</t>
  </si>
  <si>
    <t>methylphosphate</t>
  </si>
  <si>
    <t>Purine and Pyrimidine Metabolism</t>
  </si>
  <si>
    <t>7023-27-0</t>
  </si>
  <si>
    <t>HMDB61711</t>
  </si>
  <si>
    <t>methylsuccinate</t>
  </si>
  <si>
    <t>498-21-5</t>
  </si>
  <si>
    <t>HMDB01844</t>
  </si>
  <si>
    <t>myo-inositol</t>
  </si>
  <si>
    <t>87-89-8</t>
  </si>
  <si>
    <t>C00137</t>
  </si>
  <si>
    <t>HMDB00211</t>
  </si>
  <si>
    <t>myristoleoylcarnitine (C14:1)*</t>
  </si>
  <si>
    <t>889848-55-9</t>
  </si>
  <si>
    <t>myristoylcarnitine (C14)</t>
  </si>
  <si>
    <t>18822-89-4</t>
  </si>
  <si>
    <t>HMDB05066</t>
  </si>
  <si>
    <t>N,O-didesmethylvenlafaxine glucuronide</t>
  </si>
  <si>
    <t>1021933-99-2</t>
  </si>
  <si>
    <t>HMDB61167</t>
  </si>
  <si>
    <t>N-acetyl-2-aminooctanoate*</t>
  </si>
  <si>
    <t>HMDB59745</t>
  </si>
  <si>
    <t>N-acetyl-isoputreanine*</t>
  </si>
  <si>
    <t>N-acetylalanine</t>
  </si>
  <si>
    <t>97-69-8</t>
  </si>
  <si>
    <t>C02847</t>
  </si>
  <si>
    <t>HMDB00766</t>
  </si>
  <si>
    <t>N-acetylalliin</t>
  </si>
  <si>
    <t>N-acetylarginine</t>
  </si>
  <si>
    <t>155-84-0</t>
  </si>
  <si>
    <t>C02562</t>
  </si>
  <si>
    <t>HMDB04620</t>
  </si>
  <si>
    <t>N-acetylasparagine</t>
  </si>
  <si>
    <t>4033-40-3</t>
  </si>
  <si>
    <t>HMDB06028</t>
  </si>
  <si>
    <t>N-acetylaspartate (NAA)</t>
  </si>
  <si>
    <t>997-55-7;997-55-7</t>
  </si>
  <si>
    <t>C01042</t>
  </si>
  <si>
    <t>HMDB00812</t>
  </si>
  <si>
    <t>N-acetylcarnosine</t>
  </si>
  <si>
    <t>56353-15-2</t>
  </si>
  <si>
    <t>HMDB12881</t>
  </si>
  <si>
    <t>N-acetylglucosamine/N-acetylgalactosamine</t>
  </si>
  <si>
    <t>HMDB00215</t>
  </si>
  <si>
    <t>N-acetylglucosaminylasparagine</t>
  </si>
  <si>
    <t>2776-93-4</t>
  </si>
  <si>
    <t>C04540</t>
  </si>
  <si>
    <t>HMDB00489</t>
  </si>
  <si>
    <t>N-acetylglutamate</t>
  </si>
  <si>
    <t>C00624</t>
  </si>
  <si>
    <t>HMDB01138</t>
  </si>
  <si>
    <t>N-acetylglutamine</t>
  </si>
  <si>
    <t>2490-97-3</t>
  </si>
  <si>
    <t>C02716</t>
  </si>
  <si>
    <t>HMDB06029</t>
  </si>
  <si>
    <t>N-acetylglycine</t>
  </si>
  <si>
    <t>543-24-8</t>
  </si>
  <si>
    <t>HMDB00532</t>
  </si>
  <si>
    <t>N-acetylhistidine</t>
  </si>
  <si>
    <t>39145-52-3</t>
  </si>
  <si>
    <t>C02997</t>
  </si>
  <si>
    <t>HMDB32055</t>
  </si>
  <si>
    <t>N-acetylleucine</t>
  </si>
  <si>
    <t>1188-21-2</t>
  </si>
  <si>
    <t>C02710</t>
  </si>
  <si>
    <t>HMDB11756</t>
  </si>
  <si>
    <t>N-acetylmethionine</t>
  </si>
  <si>
    <t>65-82-7</t>
  </si>
  <si>
    <t>C02712</t>
  </si>
  <si>
    <t>HMDB11745</t>
  </si>
  <si>
    <t>N-acetylneuraminate</t>
  </si>
  <si>
    <t>131-48-6</t>
  </si>
  <si>
    <t>C00270</t>
  </si>
  <si>
    <t>HMDB00230</t>
  </si>
  <si>
    <t>N-acetylphenylalanine</t>
  </si>
  <si>
    <t>Phenylalanine Metabolism</t>
  </si>
  <si>
    <t>2018-61-3</t>
  </si>
  <si>
    <t>C03519</t>
  </si>
  <si>
    <t>HMDB00512</t>
  </si>
  <si>
    <t>N-acetylputrescine</t>
  </si>
  <si>
    <t>18233-70-0</t>
  </si>
  <si>
    <t>C02714</t>
  </si>
  <si>
    <t>HMDB02064</t>
  </si>
  <si>
    <t>N-acetylserine</t>
  </si>
  <si>
    <t>97-14-3</t>
  </si>
  <si>
    <t>HMDB02931</t>
  </si>
  <si>
    <t>N-acetyltaurine</t>
  </si>
  <si>
    <t>N-acetylthreonine</t>
  </si>
  <si>
    <t>17093-74-2</t>
  </si>
  <si>
    <t>N-acetylvaline</t>
  </si>
  <si>
    <t>96-81-1</t>
  </si>
  <si>
    <t>HMDB11757</t>
  </si>
  <si>
    <t>N-alpha-acetylornithine</t>
  </si>
  <si>
    <t>C00437</t>
  </si>
  <si>
    <t>HMDB03357</t>
  </si>
  <si>
    <t>N-carbamoylaspartate</t>
  </si>
  <si>
    <t>923-37-5</t>
  </si>
  <si>
    <t>C00438</t>
  </si>
  <si>
    <t>HMDB00828</t>
  </si>
  <si>
    <t>N-delta-acetylornithine</t>
  </si>
  <si>
    <t>N-formylanthranilic acid</t>
  </si>
  <si>
    <t>3342-77-6</t>
  </si>
  <si>
    <t>C05653</t>
  </si>
  <si>
    <t>HMDB04089</t>
  </si>
  <si>
    <t>N-formylmethionine</t>
  </si>
  <si>
    <t>4289-98-9</t>
  </si>
  <si>
    <t>C03145</t>
  </si>
  <si>
    <t>HMDB01015</t>
  </si>
  <si>
    <t>N-formylphenylalanine</t>
  </si>
  <si>
    <t>13200-85-6</t>
  </si>
  <si>
    <t>N-methylpipecolate</t>
  </si>
  <si>
    <t>Bacterial/Fungal</t>
  </si>
  <si>
    <t>41447-17-0</t>
  </si>
  <si>
    <t>N-methylproline</t>
  </si>
  <si>
    <t>475-11-6</t>
  </si>
  <si>
    <t>N-oleoylserine</t>
  </si>
  <si>
    <t>N-oleoyltaurine</t>
  </si>
  <si>
    <t>52514-04-2</t>
  </si>
  <si>
    <t>N-oxalyl glycine (NOG)</t>
  </si>
  <si>
    <t>N-palmitoylglycine</t>
  </si>
  <si>
    <t>2441-41-0</t>
  </si>
  <si>
    <t>HMDB13034</t>
  </si>
  <si>
    <t>N-palmitoylserine</t>
  </si>
  <si>
    <t>58725-46-5;474943-14-1</t>
  </si>
  <si>
    <t>N-stearoyltaurine</t>
  </si>
  <si>
    <t>63155-80-6</t>
  </si>
  <si>
    <t>N-trimethyl 5-aminovalerate</t>
  </si>
  <si>
    <t>N1-Methyl-2-pyridone-5-carboxamide</t>
  </si>
  <si>
    <t>701-44-0</t>
  </si>
  <si>
    <t>C05842</t>
  </si>
  <si>
    <t>HMDB04193</t>
  </si>
  <si>
    <t>N1-Methyl-4-pyridone-3-carboxamide</t>
  </si>
  <si>
    <t>769-49-3</t>
  </si>
  <si>
    <t>C05843</t>
  </si>
  <si>
    <t>HMDB04194</t>
  </si>
  <si>
    <t>N1-methyladenosine</t>
  </si>
  <si>
    <t>15763-06-1</t>
  </si>
  <si>
    <t>C02494</t>
  </si>
  <si>
    <t>HMDB03331</t>
  </si>
  <si>
    <t>N1-methylinosine</t>
  </si>
  <si>
    <t>20245-33-4</t>
  </si>
  <si>
    <t>HMDB02721</t>
  </si>
  <si>
    <t>N2,N2-dimethylguanosine</t>
  </si>
  <si>
    <t>2140-67-2</t>
  </si>
  <si>
    <t>HMDB04824</t>
  </si>
  <si>
    <t>N4-acetylcytidine</t>
  </si>
  <si>
    <t>3768-18-1</t>
  </si>
  <si>
    <t>HMDB05923</t>
  </si>
  <si>
    <t>N6,N6,N6-trimethyllysine</t>
  </si>
  <si>
    <t>23284-33-5</t>
  </si>
  <si>
    <t>C03793</t>
  </si>
  <si>
    <t>HMDB01325</t>
  </si>
  <si>
    <t>N6-acetyllysine</t>
  </si>
  <si>
    <t>692-04-6</t>
  </si>
  <si>
    <t>C02727</t>
  </si>
  <si>
    <t>HMDB00206</t>
  </si>
  <si>
    <t>N6-carbamoylthreonyladenosine</t>
  </si>
  <si>
    <t>24719-82-2</t>
  </si>
  <si>
    <t>HMDB41623</t>
  </si>
  <si>
    <t>N6-carboxymethyllysine</t>
  </si>
  <si>
    <t>Advanced Glycation End-product</t>
  </si>
  <si>
    <t>naproxen</t>
  </si>
  <si>
    <t>22204-53-1</t>
  </si>
  <si>
    <t>C01517</t>
  </si>
  <si>
    <t>HMDB01923</t>
  </si>
  <si>
    <t>nervonoylcarnitine (C24:1)*</t>
  </si>
  <si>
    <t>nicotinamide</t>
  </si>
  <si>
    <t>98-92-0</t>
  </si>
  <si>
    <t>C00153</t>
  </si>
  <si>
    <t>HMDB01406</t>
  </si>
  <si>
    <t>nicotinamide adenine dinucleotide (NAD+)</t>
  </si>
  <si>
    <t>53-84-9</t>
  </si>
  <si>
    <t>C00003</t>
  </si>
  <si>
    <t>HMDB00902</t>
  </si>
  <si>
    <t>O-acetylhomoserine</t>
  </si>
  <si>
    <t>7540-67-2</t>
  </si>
  <si>
    <t>C01077</t>
  </si>
  <si>
    <t>O-desmethylvenlafaxine</t>
  </si>
  <si>
    <t>300827-87-6</t>
  </si>
  <si>
    <t>D07793</t>
  </si>
  <si>
    <t>HMDB60532</t>
  </si>
  <si>
    <t>O-sulfo-L-tyrosine</t>
  </si>
  <si>
    <t>octadecadienedioate (C18:2-DC)*</t>
  </si>
  <si>
    <t>octadecanedioate (C18-DC)</t>
  </si>
  <si>
    <t>871-70-5</t>
  </si>
  <si>
    <t>HMDB00782</t>
  </si>
  <si>
    <t>octadecanedioylcarnitine (C18-DC)*</t>
  </si>
  <si>
    <t>123233-50-1</t>
  </si>
  <si>
    <t>octadecenedioate (C18:1-DC)*</t>
  </si>
  <si>
    <t>octadecenedioylcarnitine (C18:1-DC)*</t>
  </si>
  <si>
    <t>251981-06-3</t>
  </si>
  <si>
    <t>octanoylcarnitine (C8)</t>
  </si>
  <si>
    <t>3671-77-0</t>
  </si>
  <si>
    <t>C02838</t>
  </si>
  <si>
    <t>HMDB00791</t>
  </si>
  <si>
    <t>oleoylcarnitine (C18:1)</t>
  </si>
  <si>
    <t>38677-66-6</t>
  </si>
  <si>
    <t>HMDB05065</t>
  </si>
  <si>
    <t>oleoylcholine</t>
  </si>
  <si>
    <t>ophthalmate</t>
  </si>
  <si>
    <t>495-27-2</t>
  </si>
  <si>
    <t>HMDB05765</t>
  </si>
  <si>
    <t>ornithine</t>
  </si>
  <si>
    <t>3184-13-2</t>
  </si>
  <si>
    <t>C00077</t>
  </si>
  <si>
    <t>HMDB03374</t>
  </si>
  <si>
    <t>orotate</t>
  </si>
  <si>
    <t>50887-69-9</t>
  </si>
  <si>
    <t>C00295</t>
  </si>
  <si>
    <t>HMDB00226</t>
  </si>
  <si>
    <t>orotidine</t>
  </si>
  <si>
    <t>314-50-1</t>
  </si>
  <si>
    <t>HMDB00788</t>
  </si>
  <si>
    <t>oxalate (ethanedioate)</t>
  </si>
  <si>
    <t>Ascorbate and Aldarate Metabolism</t>
  </si>
  <si>
    <t>144-62-7</t>
  </si>
  <si>
    <t>C00209</t>
  </si>
  <si>
    <t>HMDB02329</t>
  </si>
  <si>
    <t>p-cresol glucuronide*</t>
  </si>
  <si>
    <t>17680-99-8</t>
  </si>
  <si>
    <t>HMDB11686</t>
  </si>
  <si>
    <t>p-cresol sulfate</t>
  </si>
  <si>
    <t>3233-57-7</t>
  </si>
  <si>
    <t>HMDB11635</t>
  </si>
  <si>
    <t>palmitoleoylcarnitine (C16:1)*</t>
  </si>
  <si>
    <t>palmitoylcarnitine (C16)</t>
  </si>
  <si>
    <t>6865-14-1</t>
  </si>
  <si>
    <t>C02990</t>
  </si>
  <si>
    <t>HMDB00222</t>
  </si>
  <si>
    <t>palmitoylcholine</t>
  </si>
  <si>
    <t>pantoprazole</t>
  </si>
  <si>
    <t>Drug - Gastrointestinal</t>
  </si>
  <si>
    <t>102625-70-7</t>
  </si>
  <si>
    <t>C11806</t>
  </si>
  <si>
    <t>HMDB05017</t>
  </si>
  <si>
    <t>pantothenate</t>
  </si>
  <si>
    <t>Pantothenate and CoA Metabolism</t>
  </si>
  <si>
    <t>137-08-6</t>
  </si>
  <si>
    <t>C00864</t>
  </si>
  <si>
    <t>HMDB00210</t>
  </si>
  <si>
    <t>paraxanthine</t>
  </si>
  <si>
    <t>611-59-6</t>
  </si>
  <si>
    <t>C13747</t>
  </si>
  <si>
    <t>HMDB01860</t>
  </si>
  <si>
    <t>pelargonate (9:0)</t>
  </si>
  <si>
    <t>112-05-0</t>
  </si>
  <si>
    <t>C01601</t>
  </si>
  <si>
    <t>HMDB00847</t>
  </si>
  <si>
    <t>perfluorooctanesulfonate (PFOS)</t>
  </si>
  <si>
    <t>1763-23-1</t>
  </si>
  <si>
    <t>C18142</t>
  </si>
  <si>
    <t>HMDB59586</t>
  </si>
  <si>
    <t>perfluorooctanoate (PFOA)*</t>
  </si>
  <si>
    <t>HMDB59587</t>
  </si>
  <si>
    <t>phenol sulfate</t>
  </si>
  <si>
    <t>937-34-8</t>
  </si>
  <si>
    <t>C02180</t>
  </si>
  <si>
    <t>HMDB60015</t>
  </si>
  <si>
    <t>phenylacetylglutamine</t>
  </si>
  <si>
    <t>Acetylated Peptides</t>
  </si>
  <si>
    <t>28047-15-6</t>
  </si>
  <si>
    <t>C04148</t>
  </si>
  <si>
    <t>HMDB06344</t>
  </si>
  <si>
    <t>phenylalanine</t>
  </si>
  <si>
    <t>63-91-2</t>
  </si>
  <si>
    <t>C00079</t>
  </si>
  <si>
    <t>HMDB00159</t>
  </si>
  <si>
    <t>phenylalanylglutamate</t>
  </si>
  <si>
    <t>3617-45-6</t>
  </si>
  <si>
    <t>phenylalanylleucine</t>
  </si>
  <si>
    <t>3303-55-7</t>
  </si>
  <si>
    <t>phenylalanylmethionine</t>
  </si>
  <si>
    <t>15080-84-9</t>
  </si>
  <si>
    <t>phenylalanylphenylalanine</t>
  </si>
  <si>
    <t>2577-40-4</t>
  </si>
  <si>
    <t>phenyllactate (PLA)</t>
  </si>
  <si>
    <t>828-01-3</t>
  </si>
  <si>
    <t>C05607</t>
  </si>
  <si>
    <t>HMDB00779</t>
  </si>
  <si>
    <t>phenylpyruvate</t>
  </si>
  <si>
    <t>156-06-9</t>
  </si>
  <si>
    <t>C00166</t>
  </si>
  <si>
    <t>HMDB00205</t>
  </si>
  <si>
    <t>phosphate</t>
  </si>
  <si>
    <t>Oxidative Phosphorylation</t>
  </si>
  <si>
    <t>7664-38-2</t>
  </si>
  <si>
    <t>C00009</t>
  </si>
  <si>
    <t>HMDB01429</t>
  </si>
  <si>
    <t>phosphoenolpyruvate (PEP)</t>
  </si>
  <si>
    <t>10526-80-4</t>
  </si>
  <si>
    <t>C00074</t>
  </si>
  <si>
    <t>HMDB00263</t>
  </si>
  <si>
    <t>phosphoethanolamine</t>
  </si>
  <si>
    <t>1071-23-4</t>
  </si>
  <si>
    <t>C00346</t>
  </si>
  <si>
    <t>HMDB00224</t>
  </si>
  <si>
    <t>pipecolate</t>
  </si>
  <si>
    <t>4043-87-2</t>
  </si>
  <si>
    <t>C00408</t>
  </si>
  <si>
    <t>HMDB00070</t>
  </si>
  <si>
    <t>piperine</t>
  </si>
  <si>
    <t>94-62-2</t>
  </si>
  <si>
    <t>C03882</t>
  </si>
  <si>
    <t>HMDB29377</t>
  </si>
  <si>
    <t>pregnanediol-3-glucuronide</t>
  </si>
  <si>
    <t>1852-49-9</t>
  </si>
  <si>
    <t>HMDB10318</t>
  </si>
  <si>
    <t>pregnenediol disulfate (C21H34O8S2)*</t>
  </si>
  <si>
    <t>pregnenediol sulfate (C21H34O5S)*</t>
  </si>
  <si>
    <t>1247-64-9</t>
  </si>
  <si>
    <t>pregnenolone sulfate</t>
  </si>
  <si>
    <t>HMDB00774</t>
  </si>
  <si>
    <t>pro-hydroxy-pro</t>
  </si>
  <si>
    <t>18684-24-7</t>
  </si>
  <si>
    <t>HMDB06695</t>
  </si>
  <si>
    <t>proline</t>
  </si>
  <si>
    <t>147-85-3</t>
  </si>
  <si>
    <t>C00148</t>
  </si>
  <si>
    <t>HMDB00162</t>
  </si>
  <si>
    <t>prolylalanine</t>
  </si>
  <si>
    <t>6422-36-2</t>
  </si>
  <si>
    <t>HMDB29010</t>
  </si>
  <si>
    <t>prolylglutamate</t>
  </si>
  <si>
    <t>67644-00-2</t>
  </si>
  <si>
    <t>prolylproline</t>
  </si>
  <si>
    <t>20488-28-2</t>
  </si>
  <si>
    <t>HMDB11180</t>
  </si>
  <si>
    <t>prolylvaline</t>
  </si>
  <si>
    <t>52899-09-9</t>
  </si>
  <si>
    <t>propionylcarnitine (C3)</t>
  </si>
  <si>
    <t>17298-37-2</t>
  </si>
  <si>
    <t>C03017</t>
  </si>
  <si>
    <t>HMDB00824</t>
  </si>
  <si>
    <t>propionylglycine</t>
  </si>
  <si>
    <t>21709-90-0</t>
  </si>
  <si>
    <t>HMDB00783</t>
  </si>
  <si>
    <t>protoporphyrin IX</t>
  </si>
  <si>
    <t>553-12-8;50865-10-5</t>
  </si>
  <si>
    <t>C02191</t>
  </si>
  <si>
    <t>HMDB00241</t>
  </si>
  <si>
    <t>pseudouridine</t>
  </si>
  <si>
    <t>1445-07-4</t>
  </si>
  <si>
    <t>C02067</t>
  </si>
  <si>
    <t>HMDB00767</t>
  </si>
  <si>
    <t>pyridoxate</t>
  </si>
  <si>
    <t>Vitamin B6 Metabolism</t>
  </si>
  <si>
    <t>82-82-6</t>
  </si>
  <si>
    <t>C00847</t>
  </si>
  <si>
    <t>HMDB00017</t>
  </si>
  <si>
    <t>pyroglutamine*</t>
  </si>
  <si>
    <t>2353-44-8</t>
  </si>
  <si>
    <t>pyroglutamylglycine</t>
  </si>
  <si>
    <t>Modified Peptides</t>
  </si>
  <si>
    <t>29227-88-1</t>
  </si>
  <si>
    <t>pyroglutamylvaline</t>
  </si>
  <si>
    <t>21282-10-0</t>
  </si>
  <si>
    <t>pyrraline</t>
  </si>
  <si>
    <t>74509-14-1</t>
  </si>
  <si>
    <t>HMDB33143</t>
  </si>
  <si>
    <t>pyruvate</t>
  </si>
  <si>
    <t>127-17-3</t>
  </si>
  <si>
    <t>C00022</t>
  </si>
  <si>
    <t>HMDB00243</t>
  </si>
  <si>
    <t>quinate</t>
  </si>
  <si>
    <t>77-95-2</t>
  </si>
  <si>
    <t>C00296</t>
  </si>
  <si>
    <t>HMDB03072</t>
  </si>
  <si>
    <t>quinolinate</t>
  </si>
  <si>
    <t>89-00-9</t>
  </si>
  <si>
    <t>C03722</t>
  </si>
  <si>
    <t>HMDB00232</t>
  </si>
  <si>
    <t>retinal</t>
  </si>
  <si>
    <t>C00376</t>
  </si>
  <si>
    <t>HMDB01358</t>
  </si>
  <si>
    <t>retinol (Vitamin A)</t>
  </si>
  <si>
    <t>68-26-8</t>
  </si>
  <si>
    <t>C00473</t>
  </si>
  <si>
    <t>HMDB00305</t>
  </si>
  <si>
    <t>ribitol</t>
  </si>
  <si>
    <t>488-81-3</t>
  </si>
  <si>
    <t>C00474</t>
  </si>
  <si>
    <t>HMDB00508</t>
  </si>
  <si>
    <t>ribonate</t>
  </si>
  <si>
    <t>C01685</t>
  </si>
  <si>
    <t>HMDB00867</t>
  </si>
  <si>
    <t>ribulonate/xylulonate*</t>
  </si>
  <si>
    <t>S-1-pyrroline-5-carboxylate</t>
  </si>
  <si>
    <t>2906-39-0</t>
  </si>
  <si>
    <t>C04322</t>
  </si>
  <si>
    <t>HMDB01301</t>
  </si>
  <si>
    <t>S-adenosylhomocysteine (SAH)</t>
  </si>
  <si>
    <t>979-92-0</t>
  </si>
  <si>
    <t>C00021</t>
  </si>
  <si>
    <t>HMDB00939</t>
  </si>
  <si>
    <t>S-allylcysteine</t>
  </si>
  <si>
    <t>21593-77-1</t>
  </si>
  <si>
    <t>HMDB34323</t>
  </si>
  <si>
    <t>S-methylcysteine</t>
  </si>
  <si>
    <t>1187-84-4</t>
  </si>
  <si>
    <t>HMDB02108</t>
  </si>
  <si>
    <t>S-methylcysteine sulfoxide</t>
  </si>
  <si>
    <t>6853-87-8</t>
  </si>
  <si>
    <t>HMDB29432</t>
  </si>
  <si>
    <t>S-methylglutathione</t>
  </si>
  <si>
    <t>2922-56-7</t>
  </si>
  <si>
    <t>C11347</t>
  </si>
  <si>
    <t>saccharin</t>
  </si>
  <si>
    <t>81-07-2</t>
  </si>
  <si>
    <t>D01085</t>
  </si>
  <si>
    <t>HMDB29723</t>
  </si>
  <si>
    <t>salicylate</t>
  </si>
  <si>
    <t>Drug - Topical Agents</t>
  </si>
  <si>
    <t>69-72-7</t>
  </si>
  <si>
    <t>C00805</t>
  </si>
  <si>
    <t>HMDB01895</t>
  </si>
  <si>
    <t>salicyluric glucuronide*</t>
  </si>
  <si>
    <t>sarcosine</t>
  </si>
  <si>
    <t>107-97-1</t>
  </si>
  <si>
    <t>C00213</t>
  </si>
  <si>
    <t>HMDB00271</t>
  </si>
  <si>
    <t>serine</t>
  </si>
  <si>
    <t>56-45-1</t>
  </si>
  <si>
    <t>C00065</t>
  </si>
  <si>
    <t>HMDB00187</t>
  </si>
  <si>
    <t>serotonin</t>
  </si>
  <si>
    <t>153-98-0</t>
  </si>
  <si>
    <t>C00780</t>
  </si>
  <si>
    <t>HMDB00259</t>
  </si>
  <si>
    <t>serylalanine</t>
  </si>
  <si>
    <t>6403-17-4</t>
  </si>
  <si>
    <t>HMDB29032</t>
  </si>
  <si>
    <t>serylleucine</t>
  </si>
  <si>
    <t>6665-16-3</t>
  </si>
  <si>
    <t>HMDB29043</t>
  </si>
  <si>
    <t>serylphenyalanine</t>
  </si>
  <si>
    <t>16875-28-8</t>
  </si>
  <si>
    <t>HMDB29046</t>
  </si>
  <si>
    <t>serylserine</t>
  </si>
  <si>
    <t>6620-95-7</t>
  </si>
  <si>
    <t>serylthreonine</t>
  </si>
  <si>
    <t>HMDB29049</t>
  </si>
  <si>
    <t>solanidine</t>
  </si>
  <si>
    <t>80-78-4</t>
  </si>
  <si>
    <t>C06543</t>
  </si>
  <si>
    <t>HMDB03236</t>
  </si>
  <si>
    <t>spermidine</t>
  </si>
  <si>
    <t>124-20-9</t>
  </si>
  <si>
    <t>C00315</t>
  </si>
  <si>
    <t>HMDB01257</t>
  </si>
  <si>
    <t>spermine</t>
  </si>
  <si>
    <t>71-44-3</t>
  </si>
  <si>
    <t>C00750</t>
  </si>
  <si>
    <t>HMDB01256</t>
  </si>
  <si>
    <t>sphingadienine</t>
  </si>
  <si>
    <t>Sphingolipid Synthesis</t>
  </si>
  <si>
    <t>25696-03-1</t>
  </si>
  <si>
    <t>sphinganine</t>
  </si>
  <si>
    <t>3102-56-5</t>
  </si>
  <si>
    <t>C00836</t>
  </si>
  <si>
    <t>HMDB00269</t>
  </si>
  <si>
    <t>sphinganine-1-phosphate</t>
  </si>
  <si>
    <t>19794-97-9</t>
  </si>
  <si>
    <t>HMDB01383</t>
  </si>
  <si>
    <t>sphingosine</t>
  </si>
  <si>
    <t>Sphingosines</t>
  </si>
  <si>
    <t>123-78-4</t>
  </si>
  <si>
    <t>C00319</t>
  </si>
  <si>
    <t>HMDB00252</t>
  </si>
  <si>
    <t>sphingosine 1-phosphate</t>
  </si>
  <si>
    <t>26993-30-6</t>
  </si>
  <si>
    <t>C06124</t>
  </si>
  <si>
    <t>HMDB00277</t>
  </si>
  <si>
    <t>stachydrine</t>
  </si>
  <si>
    <t>4136-37-2</t>
  </si>
  <si>
    <t>C10172</t>
  </si>
  <si>
    <t>HMDB04827</t>
  </si>
  <si>
    <t>stearoylcarnitine (C18)</t>
  </si>
  <si>
    <t>18822-91-8</t>
  </si>
  <si>
    <t>HMDB00848</t>
  </si>
  <si>
    <t>succinate</t>
  </si>
  <si>
    <t>110-15-6</t>
  </si>
  <si>
    <t>C00042</t>
  </si>
  <si>
    <t>HMDB00254</t>
  </si>
  <si>
    <t>succinimide</t>
  </si>
  <si>
    <t>123-56-8</t>
  </si>
  <si>
    <t>C07273</t>
  </si>
  <si>
    <t>succinylcarnitine (C4-DC)</t>
  </si>
  <si>
    <t>256928-74-2</t>
  </si>
  <si>
    <t>HMDB61717</t>
  </si>
  <si>
    <t>sucralose</t>
  </si>
  <si>
    <t>56038-13-2</t>
  </si>
  <si>
    <t>C12285</t>
  </si>
  <si>
    <t>HMDB31554</t>
  </si>
  <si>
    <t>sulfate of piperine metabolite C16H19NO3 (2)*</t>
  </si>
  <si>
    <t>sulfate of piperine metabolite C16H19NO3 (3)*</t>
  </si>
  <si>
    <t>sulfate*</t>
  </si>
  <si>
    <t>14808-79-8</t>
  </si>
  <si>
    <t>C00059</t>
  </si>
  <si>
    <t>HMDB01448</t>
  </si>
  <si>
    <t>tartarate</t>
  </si>
  <si>
    <t>87-69-4;6106-24-7</t>
  </si>
  <si>
    <t>C00898</t>
  </si>
  <si>
    <t>HMDB00956</t>
  </si>
  <si>
    <t>tartronate (hydroxymalonate)</t>
  </si>
  <si>
    <t>80-69-3</t>
  </si>
  <si>
    <t>C02287</t>
  </si>
  <si>
    <t>HMDB35227</t>
  </si>
  <si>
    <t>taurine</t>
  </si>
  <si>
    <t>107-35-7</t>
  </si>
  <si>
    <t>C00245</t>
  </si>
  <si>
    <t>HMDB00251</t>
  </si>
  <si>
    <t>taurochenodeoxycholate</t>
  </si>
  <si>
    <t>6009-98-9</t>
  </si>
  <si>
    <t>C05465</t>
  </si>
  <si>
    <t>HMDB00951</t>
  </si>
  <si>
    <t>taurocholate</t>
  </si>
  <si>
    <t>145-42-6</t>
  </si>
  <si>
    <t>C05122</t>
  </si>
  <si>
    <t>HMDB00036</t>
  </si>
  <si>
    <t>taurocholenate sulfate*</t>
  </si>
  <si>
    <t>taurodeoxycholate</t>
  </si>
  <si>
    <t>207737-97-1</t>
  </si>
  <si>
    <t>C05463</t>
  </si>
  <si>
    <t>HMDB00896</t>
  </si>
  <si>
    <t>taurolithocholate 3-sulfate</t>
  </si>
  <si>
    <t>64936-83-0</t>
  </si>
  <si>
    <t>C03642</t>
  </si>
  <si>
    <t>HMDB02580</t>
  </si>
  <si>
    <t>tetradecanedioate (C14-DC)</t>
  </si>
  <si>
    <t>821-38-5</t>
  </si>
  <si>
    <t>HMDB00872</t>
  </si>
  <si>
    <t>theobromine</t>
  </si>
  <si>
    <t>83-67-0</t>
  </si>
  <si>
    <t>C07480</t>
  </si>
  <si>
    <t>HMDB02825</t>
  </si>
  <si>
    <t>theophylline</t>
  </si>
  <si>
    <t>58-55-9</t>
  </si>
  <si>
    <t>C07130</t>
  </si>
  <si>
    <t>HMDB01889</t>
  </si>
  <si>
    <t>thioproline</t>
  </si>
  <si>
    <t>34592-47-4</t>
  </si>
  <si>
    <t>threonate</t>
  </si>
  <si>
    <t>70753-61-6</t>
  </si>
  <si>
    <t>C01620</t>
  </si>
  <si>
    <t>HMDB00943</t>
  </si>
  <si>
    <t>threonine</t>
  </si>
  <si>
    <t>72-19-5</t>
  </si>
  <si>
    <t>C00188</t>
  </si>
  <si>
    <t>HMDB00167</t>
  </si>
  <si>
    <t>threonylalanine</t>
  </si>
  <si>
    <t>56217-50-6</t>
  </si>
  <si>
    <t>HMDB29054</t>
  </si>
  <si>
    <t>threonylleucine</t>
  </si>
  <si>
    <t>50299-12-2</t>
  </si>
  <si>
    <t>threonylphenylalanine</t>
  </si>
  <si>
    <t>16875-27-7</t>
  </si>
  <si>
    <t>HMDB29068</t>
  </si>
  <si>
    <t>threonylserine</t>
  </si>
  <si>
    <t>61043-86-5</t>
  </si>
  <si>
    <t>threonylvaline</t>
  </si>
  <si>
    <t>99032-17-4</t>
  </si>
  <si>
    <t>416721;4278432</t>
  </si>
  <si>
    <t>thymol sulfate</t>
  </si>
  <si>
    <t>89-83-8</t>
  </si>
  <si>
    <t>C09908</t>
  </si>
  <si>
    <t>HMDB01878</t>
  </si>
  <si>
    <t>thyroxine</t>
  </si>
  <si>
    <t>51-48-9</t>
  </si>
  <si>
    <t>C01829</t>
  </si>
  <si>
    <t>HMDB01918</t>
  </si>
  <si>
    <t>tiglylcarnitine (C5:1-DC)</t>
  </si>
  <si>
    <t>64191-86-2</t>
  </si>
  <si>
    <t>HMDB02366</t>
  </si>
  <si>
    <t>topiramate</t>
  </si>
  <si>
    <t>97240-79-4</t>
  </si>
  <si>
    <t>C07502</t>
  </si>
  <si>
    <t>HMDB05034</t>
  </si>
  <si>
    <t>trans-2-hexenoylglycine</t>
  </si>
  <si>
    <t>trans-4-hydroxyproline</t>
  </si>
  <si>
    <t>51-35-4</t>
  </si>
  <si>
    <t>C01157</t>
  </si>
  <si>
    <t>HMDB00725</t>
  </si>
  <si>
    <t>trigonelline (N'-methylnicotinate)</t>
  </si>
  <si>
    <t>535-83-1</t>
  </si>
  <si>
    <t>C01004</t>
  </si>
  <si>
    <t>HMDB00875</t>
  </si>
  <si>
    <t>trimethylamine N-oxide</t>
  </si>
  <si>
    <t>1184-78-7</t>
  </si>
  <si>
    <t>C01104</t>
  </si>
  <si>
    <t>HMDB00925</t>
  </si>
  <si>
    <t>tryptophan</t>
  </si>
  <si>
    <t>73-22-3</t>
  </si>
  <si>
    <t>C00078</t>
  </si>
  <si>
    <t>HMDB00929</t>
  </si>
  <si>
    <t>tryptophan betaine</t>
  </si>
  <si>
    <t>20671-76-5</t>
  </si>
  <si>
    <t>C09213</t>
  </si>
  <si>
    <t>HMDB61115</t>
  </si>
  <si>
    <t>tyramine O-sulfate</t>
  </si>
  <si>
    <t>30223-92-8</t>
  </si>
  <si>
    <t>HMDB06409</t>
  </si>
  <si>
    <t>tyrosine</t>
  </si>
  <si>
    <t>60-18-4</t>
  </si>
  <si>
    <t>C00082</t>
  </si>
  <si>
    <t>HMDB00158</t>
  </si>
  <si>
    <t>UDP-glucose/UDP-galactose</t>
  </si>
  <si>
    <t>Nucleotide Sugar</t>
  </si>
  <si>
    <t>C00029</t>
  </si>
  <si>
    <t>HMDB00286</t>
  </si>
  <si>
    <t>UDP-N-acetylglucosamine/galactosamine</t>
  </si>
  <si>
    <t>undecanoate (11:0)</t>
  </si>
  <si>
    <t>334-48-5</t>
  </si>
  <si>
    <t>C17715</t>
  </si>
  <si>
    <t>HMDB00947</t>
  </si>
  <si>
    <t>uracil</t>
  </si>
  <si>
    <t>66-22-8</t>
  </si>
  <si>
    <t>C00106</t>
  </si>
  <si>
    <t>HMDB00300</t>
  </si>
  <si>
    <t>urate</t>
  </si>
  <si>
    <t>69-93-2;120K5305</t>
  </si>
  <si>
    <t>C00366</t>
  </si>
  <si>
    <t>HMDB00289</t>
  </si>
  <si>
    <t>urea</t>
  </si>
  <si>
    <t>57-13-6</t>
  </si>
  <si>
    <t>C00086</t>
  </si>
  <si>
    <t>HMDB00294</t>
  </si>
  <si>
    <t>uridine</t>
  </si>
  <si>
    <t>58-96-8</t>
  </si>
  <si>
    <t>C00299</t>
  </si>
  <si>
    <t>HMDB00296</t>
  </si>
  <si>
    <t>ursodeoxycholate</t>
  </si>
  <si>
    <t>128-13-2</t>
  </si>
  <si>
    <t>C07880</t>
  </si>
  <si>
    <t>HMDB00946</t>
  </si>
  <si>
    <t>valine</t>
  </si>
  <si>
    <t>72-18-4</t>
  </si>
  <si>
    <t>C00183</t>
  </si>
  <si>
    <t>HMDB00883</t>
  </si>
  <si>
    <t>valylglycine</t>
  </si>
  <si>
    <t>686-43-1</t>
  </si>
  <si>
    <t>HMDB29127</t>
  </si>
  <si>
    <t>valylleucine</t>
  </si>
  <si>
    <t>22906-55-4</t>
  </si>
  <si>
    <t>HMDB29131</t>
  </si>
  <si>
    <t>valylproline</t>
  </si>
  <si>
    <t>105931-64-4</t>
  </si>
  <si>
    <t>HMDB29135</t>
  </si>
  <si>
    <t>valylvaline</t>
  </si>
  <si>
    <t>3918-94-3</t>
  </si>
  <si>
    <t>vanillactate</t>
  </si>
  <si>
    <t>2475-56-1</t>
  </si>
  <si>
    <t>HMDB00913</t>
  </si>
  <si>
    <t>vanillylmandelate (VMA)</t>
  </si>
  <si>
    <t>55-10-7</t>
  </si>
  <si>
    <t>C05584</t>
  </si>
  <si>
    <t>HMDB00291</t>
  </si>
  <si>
    <t>venlafaxine</t>
  </si>
  <si>
    <t>93413-69-5</t>
  </si>
  <si>
    <t>C07187</t>
  </si>
  <si>
    <t>HMDB05016</t>
  </si>
  <si>
    <t>xanthine</t>
  </si>
  <si>
    <t>69-89-6</t>
  </si>
  <si>
    <t>C00385</t>
  </si>
  <si>
    <t>HMDB00292</t>
  </si>
  <si>
    <t>ximenoylcarnitine (C26:1)*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</si>
</sst>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 (Body)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 diagonalDown="1">
      <left/>
      <right/>
      <top/>
      <bottom/>
      <diagonal style="thin">
        <color indexed="64"/>
      </diagonal>
    </border>
  </borders>
  <cellStyleXfs count="7">
    <xf numFmtId="0" fontId="0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1" applyFont="1" applyFill="1" applyBorder="1" applyAlignment="1"/>
    <xf numFmtId="0" fontId="4" fillId="0" borderId="0" xfId="1" applyFont="1" applyFill="1" applyBorder="1"/>
    <xf numFmtId="0" fontId="4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ill="1" applyBorder="1"/>
    <xf numFmtId="0" fontId="0" fillId="0" borderId="0" xfId="0" applyBorder="1"/>
    <xf numFmtId="0" fontId="0" fillId="0" borderId="0" xfId="0" applyFill="1" applyBorder="1"/>
    <xf numFmtId="2" fontId="0" fillId="0" borderId="0" xfId="0" applyNumberFormat="1" applyBorder="1"/>
    <xf numFmtId="2" fontId="0" fillId="0" borderId="0" xfId="0" applyNumberFormat="1" applyFill="1" applyBorder="1"/>
    <xf numFmtId="0" fontId="3" fillId="2" borderId="0" xfId="1" applyFont="1" applyFill="1" applyBorder="1" applyAlignment="1"/>
    <xf numFmtId="0" fontId="3" fillId="2" borderId="0" xfId="1" applyFont="1" applyFill="1" applyBorder="1"/>
    <xf numFmtId="2" fontId="3" fillId="2" borderId="0" xfId="1" applyNumberFormat="1" applyFont="1" applyFill="1" applyBorder="1"/>
    <xf numFmtId="0" fontId="3" fillId="2" borderId="0" xfId="1" applyFont="1" applyFill="1" applyBorder="1" applyAlignment="1">
      <alignment horizontal="center"/>
    </xf>
    <xf numFmtId="0" fontId="4" fillId="2" borderId="0" xfId="1" applyFont="1" applyFill="1" applyBorder="1"/>
    <xf numFmtId="0" fontId="6" fillId="0" borderId="0" xfId="2" applyFont="1" applyFill="1" applyBorder="1" applyAlignment="1"/>
    <xf numFmtId="2" fontId="4" fillId="0" borderId="0" xfId="1" applyNumberFormat="1" applyFont="1" applyFill="1" applyBorder="1"/>
    <xf numFmtId="164" fontId="4" fillId="0" borderId="0" xfId="1" applyNumberFormat="1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9" fontId="4" fillId="0" borderId="0" xfId="3" applyFont="1" applyFill="1" applyBorder="1"/>
    <xf numFmtId="0" fontId="1" fillId="2" borderId="0" xfId="0" applyFont="1" applyFill="1" applyBorder="1"/>
    <xf numFmtId="0" fontId="4" fillId="2" borderId="0" xfId="1" applyFont="1" applyFill="1" applyBorder="1" applyAlignment="1"/>
    <xf numFmtId="0" fontId="4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right"/>
    </xf>
    <xf numFmtId="2" fontId="4" fillId="2" borderId="0" xfId="1" applyNumberFormat="1" applyFont="1" applyFill="1" applyBorder="1"/>
    <xf numFmtId="9" fontId="4" fillId="0" borderId="0" xfId="1" applyNumberFormat="1" applyFont="1" applyFill="1" applyBorder="1" applyAlignment="1">
      <alignment horizontal="center"/>
    </xf>
    <xf numFmtId="2" fontId="4" fillId="0" borderId="0" xfId="3" applyNumberFormat="1" applyFont="1" applyFill="1" applyBorder="1"/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Font="1" applyFill="1"/>
    <xf numFmtId="49" fontId="4" fillId="0" borderId="2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3" xfId="0" applyFont="1" applyFill="1" applyBorder="1" applyAlignment="1">
      <alignment wrapText="1"/>
    </xf>
    <xf numFmtId="0" fontId="0" fillId="0" borderId="0" xfId="0" applyFill="1" applyAlignment="1">
      <alignment horizontal="center"/>
    </xf>
    <xf numFmtId="0" fontId="11" fillId="0" borderId="0" xfId="6" applyFill="1" applyAlignment="1"/>
    <xf numFmtId="14" fontId="0" fillId="0" borderId="0" xfId="0" applyNumberFormat="1" applyFill="1"/>
    <xf numFmtId="11" fontId="0" fillId="0" borderId="0" xfId="0" applyNumberFormat="1" applyFill="1"/>
  </cellXfs>
  <cellStyles count="7">
    <cellStyle name="Hyperlink" xfId="6" builtinId="8"/>
    <cellStyle name="Normal" xfId="0" builtinId="0"/>
    <cellStyle name="Normal 2" xfId="1"/>
    <cellStyle name="Normal 2 2" xfId="2"/>
    <cellStyle name="Normal 2 3" xfId="5"/>
    <cellStyle name="Normal 3" xfId="4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0170" TargetMode="External"/><Relationship Id="rId671" Type="http://schemas.openxmlformats.org/officeDocument/2006/relationships/hyperlink" Target="http://www.genome.jp/dbget-bin/www_bget?cpd+C00188" TargetMode="External"/><Relationship Id="rId21" Type="http://schemas.openxmlformats.org/officeDocument/2006/relationships/hyperlink" Target="http://www.hmdb.ca/metabolites/HMDB00012" TargetMode="External"/><Relationship Id="rId324" Type="http://schemas.openxmlformats.org/officeDocument/2006/relationships/hyperlink" Target="http://www.hmdb.ca/metabolites/HMDB61715" TargetMode="External"/><Relationship Id="rId531" Type="http://schemas.openxmlformats.org/officeDocument/2006/relationships/hyperlink" Target="http://www.genome.jp/dbget-bin/www_bget?cpd+C00077" TargetMode="External"/><Relationship Id="rId629" Type="http://schemas.openxmlformats.org/officeDocument/2006/relationships/hyperlink" Target="http://www.hmdb.ca/metabolites/HMDB01257" TargetMode="External"/><Relationship Id="rId170" Type="http://schemas.openxmlformats.org/officeDocument/2006/relationships/hyperlink" Target="http://www.genome.jp/dbget-bin/www_bget?cpd+C11135" TargetMode="External"/><Relationship Id="rId268" Type="http://schemas.openxmlformats.org/officeDocument/2006/relationships/hyperlink" Target="http://www.hmdb.ca/metabolites/HMDB04983" TargetMode="External"/><Relationship Id="rId475" Type="http://schemas.openxmlformats.org/officeDocument/2006/relationships/hyperlink" Target="http://www.genome.jp/dbget-bin/www_bget?cpd+C00624" TargetMode="External"/><Relationship Id="rId682" Type="http://schemas.openxmlformats.org/officeDocument/2006/relationships/hyperlink" Target="http://www.genome.jp/dbget-bin/www_bget?cpd+C01157" TargetMode="External"/><Relationship Id="rId32" Type="http://schemas.openxmlformats.org/officeDocument/2006/relationships/hyperlink" Target="http://www.hmdb.ca/metabolites/HMDB00317" TargetMode="External"/><Relationship Id="rId128" Type="http://schemas.openxmlformats.org/officeDocument/2006/relationships/hyperlink" Target="http://www.genome.jp/dbget-bin/www_bget?cpd+C17337" TargetMode="External"/><Relationship Id="rId335" Type="http://schemas.openxmlformats.org/officeDocument/2006/relationships/hyperlink" Target="http://www.hmdb.ca/metabolites/HMDB00139" TargetMode="External"/><Relationship Id="rId542" Type="http://schemas.openxmlformats.org/officeDocument/2006/relationships/hyperlink" Target="http://www.genome.jp/dbget-bin/www_bget?cpd+C11806" TargetMode="External"/><Relationship Id="rId181" Type="http://schemas.openxmlformats.org/officeDocument/2006/relationships/hyperlink" Target="http://www.genome.jp/dbget-bin/www_bget?cpd+C00049" TargetMode="External"/><Relationship Id="rId402" Type="http://schemas.openxmlformats.org/officeDocument/2006/relationships/hyperlink" Target="http://www.genome.jp/dbget-bin/www_bget?cpd+C02043" TargetMode="External"/><Relationship Id="rId279" Type="http://schemas.openxmlformats.org/officeDocument/2006/relationships/hyperlink" Target="http://www.genome.jp/dbget-bin/www_bget?cpd+C00284" TargetMode="External"/><Relationship Id="rId486" Type="http://schemas.openxmlformats.org/officeDocument/2006/relationships/hyperlink" Target="http://www.genome.jp/dbget-bin/www_bget?cpd+C00270" TargetMode="External"/><Relationship Id="rId693" Type="http://schemas.openxmlformats.org/officeDocument/2006/relationships/hyperlink" Target="http://www.genome.jp/dbget-bin/www_bget?cpd+C00082" TargetMode="External"/><Relationship Id="rId707" Type="http://schemas.openxmlformats.org/officeDocument/2006/relationships/hyperlink" Target="http://www.genome.jp/dbget-bin/www_bget?cpd+C07880" TargetMode="External"/><Relationship Id="rId43" Type="http://schemas.openxmlformats.org/officeDocument/2006/relationships/hyperlink" Target="http://www.genome.jp/dbget-bin/www_bget?cpd+C00204" TargetMode="External"/><Relationship Id="rId139" Type="http://schemas.openxmlformats.org/officeDocument/2006/relationships/hyperlink" Target="http://www.hmdb.ca/metabolites/HMDB00034" TargetMode="External"/><Relationship Id="rId346" Type="http://schemas.openxmlformats.org/officeDocument/2006/relationships/hyperlink" Target="http://www.hmdb.ca/metabolites/HMDB00123" TargetMode="External"/><Relationship Id="rId553" Type="http://schemas.openxmlformats.org/officeDocument/2006/relationships/hyperlink" Target="http://www.genome.jp/dbget-bin/www_bget?cpd+C02180" TargetMode="External"/><Relationship Id="rId192" Type="http://schemas.openxmlformats.org/officeDocument/2006/relationships/hyperlink" Target="http://www.hmdb.ca/metabolites/HMDB00852" TargetMode="External"/><Relationship Id="rId206" Type="http://schemas.openxmlformats.org/officeDocument/2006/relationships/hyperlink" Target="http://www.genome.jp/dbget-bin/www_bget?cpd+C01789" TargetMode="External"/><Relationship Id="rId413" Type="http://schemas.openxmlformats.org/officeDocument/2006/relationships/hyperlink" Target="http://www.hmdb.ca/metabolites/HMDB28900" TargetMode="External"/><Relationship Id="rId497" Type="http://schemas.openxmlformats.org/officeDocument/2006/relationships/hyperlink" Target="http://www.hmdb.ca/metabolites/HMDB00828" TargetMode="External"/><Relationship Id="rId620" Type="http://schemas.openxmlformats.org/officeDocument/2006/relationships/hyperlink" Target="http://www.genome.jp/dbget-bin/www_bget?cpd+C00780" TargetMode="External"/><Relationship Id="rId718" Type="http://schemas.openxmlformats.org/officeDocument/2006/relationships/hyperlink" Target="http://www.hmdb.ca/metabolites/HMDB05016" TargetMode="External"/><Relationship Id="rId357" Type="http://schemas.openxmlformats.org/officeDocument/2006/relationships/hyperlink" Target="http://www.hmdb.ca/metabolites/HMDB00759" TargetMode="External"/><Relationship Id="rId54" Type="http://schemas.openxmlformats.org/officeDocument/2006/relationships/hyperlink" Target="http://www.hmdb.ca/metabolites/HMDB03911" TargetMode="External"/><Relationship Id="rId217" Type="http://schemas.openxmlformats.org/officeDocument/2006/relationships/hyperlink" Target="http://www.genome.jp/dbget-bin/www_bget?cpd+C07778" TargetMode="External"/><Relationship Id="rId564" Type="http://schemas.openxmlformats.org/officeDocument/2006/relationships/hyperlink" Target="http://www.hmdb.ca/metabolites/HMDB01429" TargetMode="External"/><Relationship Id="rId424" Type="http://schemas.openxmlformats.org/officeDocument/2006/relationships/hyperlink" Target="http://www.hmdb.ca/metabolites/HMDB00684" TargetMode="External"/><Relationship Id="rId631" Type="http://schemas.openxmlformats.org/officeDocument/2006/relationships/hyperlink" Target="http://www.hmdb.ca/metabolites/HMDB01256" TargetMode="External"/><Relationship Id="rId270" Type="http://schemas.openxmlformats.org/officeDocument/2006/relationships/hyperlink" Target="http://www.hmdb.ca/metabolites/HMDB01539" TargetMode="External"/><Relationship Id="rId65" Type="http://schemas.openxmlformats.org/officeDocument/2006/relationships/hyperlink" Target="http://www.hmdb.ca/metabolites/HMDB06116" TargetMode="External"/><Relationship Id="rId130" Type="http://schemas.openxmlformats.org/officeDocument/2006/relationships/hyperlink" Target="http://www.hmdb.ca/metabolites/HMDB06119" TargetMode="External"/><Relationship Id="rId368" Type="http://schemas.openxmlformats.org/officeDocument/2006/relationships/hyperlink" Target="http://www.genome.jp/dbget-bin/www_bget?cpd+C00032" TargetMode="External"/><Relationship Id="rId575" Type="http://schemas.openxmlformats.org/officeDocument/2006/relationships/hyperlink" Target="http://www.hmdb.ca/metabolites/HMDB06695" TargetMode="External"/><Relationship Id="rId228" Type="http://schemas.openxmlformats.org/officeDocument/2006/relationships/hyperlink" Target="http://www.hmdb.ca/metabolites/HMDB00097" TargetMode="External"/><Relationship Id="rId435" Type="http://schemas.openxmlformats.org/officeDocument/2006/relationships/hyperlink" Target="http://www.genome.jp/dbget-bin/www_bget?cpd+C00047" TargetMode="External"/><Relationship Id="rId642" Type="http://schemas.openxmlformats.org/officeDocument/2006/relationships/hyperlink" Target="http://www.genome.jp/dbget-bin/www_bget?cpd+C00042" TargetMode="External"/><Relationship Id="rId281" Type="http://schemas.openxmlformats.org/officeDocument/2006/relationships/hyperlink" Target="http://www.genome.jp/dbget-bin/www_bget?cpd+C05570" TargetMode="External"/><Relationship Id="rId502" Type="http://schemas.openxmlformats.org/officeDocument/2006/relationships/hyperlink" Target="http://www.hmdb.ca/metabolites/HMDB13034" TargetMode="External"/><Relationship Id="rId76" Type="http://schemas.openxmlformats.org/officeDocument/2006/relationships/hyperlink" Target="http://www.hmdb.ca/metabolites/HMDB03736" TargetMode="External"/><Relationship Id="rId141" Type="http://schemas.openxmlformats.org/officeDocument/2006/relationships/hyperlink" Target="http://www.hmdb.ca/metabolites/HMDB00050" TargetMode="External"/><Relationship Id="rId379" Type="http://schemas.openxmlformats.org/officeDocument/2006/relationships/hyperlink" Target="http://www.genome.jp/dbget-bin/www_bget?cpd+C05010" TargetMode="External"/><Relationship Id="rId586" Type="http://schemas.openxmlformats.org/officeDocument/2006/relationships/hyperlink" Target="http://www.hmdb.ca/metabolites/HMDB00767" TargetMode="External"/><Relationship Id="rId7" Type="http://schemas.openxmlformats.org/officeDocument/2006/relationships/hyperlink" Target="http://www.hmdb.ca/metabolites/HMDB02820" TargetMode="External"/><Relationship Id="rId239" Type="http://schemas.openxmlformats.org/officeDocument/2006/relationships/hyperlink" Target="http://www.hmdb.ca/metabolites/HMDB00063" TargetMode="External"/><Relationship Id="rId446" Type="http://schemas.openxmlformats.org/officeDocument/2006/relationships/hyperlink" Target="http://www.genome.jp/dbget-bin/www_bget?cpd+C00794" TargetMode="External"/><Relationship Id="rId653" Type="http://schemas.openxmlformats.org/officeDocument/2006/relationships/hyperlink" Target="http://www.hmdb.ca/metabolites/HMDB35227" TargetMode="External"/><Relationship Id="rId292" Type="http://schemas.openxmlformats.org/officeDocument/2006/relationships/hyperlink" Target="http://www.genome.jp/dbget-bin/www_bget?cpd+C00354" TargetMode="External"/><Relationship Id="rId306" Type="http://schemas.openxmlformats.org/officeDocument/2006/relationships/hyperlink" Target="http://www.hmdb.ca/metabolites/HMDB11738" TargetMode="External"/><Relationship Id="rId87" Type="http://schemas.openxmlformats.org/officeDocument/2006/relationships/hyperlink" Target="http://www.genome.jp/dbget-bin/www_bget?cpd+C00506" TargetMode="External"/><Relationship Id="rId513" Type="http://schemas.openxmlformats.org/officeDocument/2006/relationships/hyperlink" Target="http://www.hmdb.ca/metabolites/HMDB01325" TargetMode="External"/><Relationship Id="rId597" Type="http://schemas.openxmlformats.org/officeDocument/2006/relationships/hyperlink" Target="http://www.hmdb.ca/metabolites/HMDB01358" TargetMode="External"/><Relationship Id="rId720" Type="http://schemas.openxmlformats.org/officeDocument/2006/relationships/hyperlink" Target="http://www.hmdb.ca/metabolites/HMDB00292" TargetMode="External"/><Relationship Id="rId152" Type="http://schemas.openxmlformats.org/officeDocument/2006/relationships/hyperlink" Target="http://www.hmdb.ca/metabolites/HMDB00462" TargetMode="External"/><Relationship Id="rId457" Type="http://schemas.openxmlformats.org/officeDocument/2006/relationships/hyperlink" Target="http://www.hmdb.ca/metabolites/HMDB61711" TargetMode="External"/><Relationship Id="rId664" Type="http://schemas.openxmlformats.org/officeDocument/2006/relationships/hyperlink" Target="http://www.hmdb.ca/metabolites/HMDB00872" TargetMode="External"/><Relationship Id="rId14" Type="http://schemas.openxmlformats.org/officeDocument/2006/relationships/hyperlink" Target="http://www.genome.jp/dbget-bin/www_bget?cpd+C16358" TargetMode="External"/><Relationship Id="rId317" Type="http://schemas.openxmlformats.org/officeDocument/2006/relationships/hyperlink" Target="http://www.hmdb.ca/metabolites/HMDB00625" TargetMode="External"/><Relationship Id="rId524" Type="http://schemas.openxmlformats.org/officeDocument/2006/relationships/hyperlink" Target="http://www.genome.jp/dbget-bin/www_bget?cpd+D07793" TargetMode="External"/><Relationship Id="rId98" Type="http://schemas.openxmlformats.org/officeDocument/2006/relationships/hyperlink" Target="http://www.hmdb.ca/metabolites/HMDB59911" TargetMode="External"/><Relationship Id="rId163" Type="http://schemas.openxmlformats.org/officeDocument/2006/relationships/hyperlink" Target="http://www.genome.jp/dbget-bin/www_bget?cpd+C02477" TargetMode="External"/><Relationship Id="rId370" Type="http://schemas.openxmlformats.org/officeDocument/2006/relationships/hyperlink" Target="http://www.genome.jp/dbget-bin/www_bget?cpd+C19615" TargetMode="External"/><Relationship Id="rId230" Type="http://schemas.openxmlformats.org/officeDocument/2006/relationships/hyperlink" Target="http://www.hmdb.ca/metabolites/HMDB01565" TargetMode="External"/><Relationship Id="rId468" Type="http://schemas.openxmlformats.org/officeDocument/2006/relationships/hyperlink" Target="http://www.hmdb.ca/metabolites/HMDB06028" TargetMode="External"/><Relationship Id="rId675" Type="http://schemas.openxmlformats.org/officeDocument/2006/relationships/hyperlink" Target="http://www.genome.jp/dbget-bin/www_bget?cpd+C09908" TargetMode="External"/><Relationship Id="rId25" Type="http://schemas.openxmlformats.org/officeDocument/2006/relationships/hyperlink" Target="http://www.hmdb.ca/metabolites/HMDB01294" TargetMode="External"/><Relationship Id="rId328" Type="http://schemas.openxmlformats.org/officeDocument/2006/relationships/hyperlink" Target="http://www.hmdb.ca/metabolites/HMDB00661" TargetMode="External"/><Relationship Id="rId535" Type="http://schemas.openxmlformats.org/officeDocument/2006/relationships/hyperlink" Target="http://www.hmdb.ca/metabolites/HMDB00788" TargetMode="External"/><Relationship Id="rId174" Type="http://schemas.openxmlformats.org/officeDocument/2006/relationships/hyperlink" Target="http://www.hmdb.ca/metabolites/HMDB06460" TargetMode="External"/><Relationship Id="rId381" Type="http://schemas.openxmlformats.org/officeDocument/2006/relationships/hyperlink" Target="http://www.genome.jp/dbget-bin/www_bget?cpd+C01924" TargetMode="External"/><Relationship Id="rId602" Type="http://schemas.openxmlformats.org/officeDocument/2006/relationships/hyperlink" Target="http://www.genome.jp/dbget-bin/www_bget?cpd+C01685" TargetMode="External"/><Relationship Id="rId241" Type="http://schemas.openxmlformats.org/officeDocument/2006/relationships/hyperlink" Target="http://www.hmdb.ca/metabolites/HMDB02802" TargetMode="External"/><Relationship Id="rId479" Type="http://schemas.openxmlformats.org/officeDocument/2006/relationships/hyperlink" Target="http://www.hmdb.ca/metabolites/HMDB00532" TargetMode="External"/><Relationship Id="rId686" Type="http://schemas.openxmlformats.org/officeDocument/2006/relationships/hyperlink" Target="http://www.genome.jp/dbget-bin/www_bget?cpd+C01104" TargetMode="External"/><Relationship Id="rId36" Type="http://schemas.openxmlformats.org/officeDocument/2006/relationships/hyperlink" Target="http://www.hmdb.ca/metabolites/HMDB00840" TargetMode="External"/><Relationship Id="rId339" Type="http://schemas.openxmlformats.org/officeDocument/2006/relationships/hyperlink" Target="http://www.hmdb.ca/metabolites/HMDB00126" TargetMode="External"/><Relationship Id="rId546" Type="http://schemas.openxmlformats.org/officeDocument/2006/relationships/hyperlink" Target="http://www.genome.jp/dbget-bin/www_bget?cpd+C13747" TargetMode="External"/><Relationship Id="rId101" Type="http://schemas.openxmlformats.org/officeDocument/2006/relationships/hyperlink" Target="http://www.genome.jp/dbget-bin/www_bget?cpd+C13637" TargetMode="External"/><Relationship Id="rId185" Type="http://schemas.openxmlformats.org/officeDocument/2006/relationships/hyperlink" Target="http://www.hmdb.ca/metabolites/HMDB01870" TargetMode="External"/><Relationship Id="rId406" Type="http://schemas.openxmlformats.org/officeDocument/2006/relationships/hyperlink" Target="http://www.hmdb.ca/metabolites/HMDB00195" TargetMode="External"/><Relationship Id="rId392" Type="http://schemas.openxmlformats.org/officeDocument/2006/relationships/hyperlink" Target="http://www.genome.jp/dbget-bin/www_bget?cpd+C00262" TargetMode="External"/><Relationship Id="rId613" Type="http://schemas.openxmlformats.org/officeDocument/2006/relationships/hyperlink" Target="http://www.hmdb.ca/metabolites/HMDB29723" TargetMode="External"/><Relationship Id="rId697" Type="http://schemas.openxmlformats.org/officeDocument/2006/relationships/hyperlink" Target="http://www.genome.jp/dbget-bin/www_bget?cpd+C17715" TargetMode="External"/><Relationship Id="rId252" Type="http://schemas.openxmlformats.org/officeDocument/2006/relationships/hyperlink" Target="http://www.genome.jp/dbget-bin/www_bget?cpd+C01419" TargetMode="External"/><Relationship Id="rId47" Type="http://schemas.openxmlformats.org/officeDocument/2006/relationships/hyperlink" Target="http://www.hmdb.ca/metabolites/HMDB04225" TargetMode="External"/><Relationship Id="rId112" Type="http://schemas.openxmlformats.org/officeDocument/2006/relationships/hyperlink" Target="http://www.hmdb.ca/metabolites/HMDB00079" TargetMode="External"/><Relationship Id="rId557" Type="http://schemas.openxmlformats.org/officeDocument/2006/relationships/hyperlink" Target="http://www.genome.jp/dbget-bin/www_bget?cpd+C00079" TargetMode="External"/><Relationship Id="rId196" Type="http://schemas.openxmlformats.org/officeDocument/2006/relationships/hyperlink" Target="http://www.hmdb.ca/metabolites/HMDB29412" TargetMode="External"/><Relationship Id="rId417" Type="http://schemas.openxmlformats.org/officeDocument/2006/relationships/hyperlink" Target="http://www.genome.jp/dbget-bin/www_bget?cpd+C17662" TargetMode="External"/><Relationship Id="rId624" Type="http://schemas.openxmlformats.org/officeDocument/2006/relationships/hyperlink" Target="http://www.hmdb.ca/metabolites/HMDB29046" TargetMode="External"/><Relationship Id="rId263" Type="http://schemas.openxmlformats.org/officeDocument/2006/relationships/hyperlink" Target="http://www.genome.jp/dbget-bin/www_bget?cpd+C16608" TargetMode="External"/><Relationship Id="rId470" Type="http://schemas.openxmlformats.org/officeDocument/2006/relationships/hyperlink" Target="http://www.hmdb.ca/metabolites/HMDB00812" TargetMode="External"/><Relationship Id="rId58" Type="http://schemas.openxmlformats.org/officeDocument/2006/relationships/hyperlink" Target="http://www.hmdb.ca/metabolites/HMDB00355" TargetMode="External"/><Relationship Id="rId123" Type="http://schemas.openxmlformats.org/officeDocument/2006/relationships/hyperlink" Target="http://www.genome.jp/dbget-bin/www_bget?cpd+C12525" TargetMode="External"/><Relationship Id="rId330" Type="http://schemas.openxmlformats.org/officeDocument/2006/relationships/hyperlink" Target="http://www.genome.jp/dbget-bin/www_bget?cpd+C00127" TargetMode="External"/><Relationship Id="rId568" Type="http://schemas.openxmlformats.org/officeDocument/2006/relationships/hyperlink" Target="http://www.hmdb.ca/metabolites/HMDB00224" TargetMode="External"/><Relationship Id="rId428" Type="http://schemas.openxmlformats.org/officeDocument/2006/relationships/hyperlink" Target="http://www.hmdb.ca/metabolites/HMDB00186" TargetMode="External"/><Relationship Id="rId635" Type="http://schemas.openxmlformats.org/officeDocument/2006/relationships/hyperlink" Target="http://www.genome.jp/dbget-bin/www_bget?cpd+C00319" TargetMode="External"/><Relationship Id="rId274" Type="http://schemas.openxmlformats.org/officeDocument/2006/relationships/hyperlink" Target="http://www.genome.jp/dbget-bin/www_bget?cpd+C02678" TargetMode="External"/><Relationship Id="rId481" Type="http://schemas.openxmlformats.org/officeDocument/2006/relationships/hyperlink" Target="http://www.hmdb.ca/metabolites/HMDB32055" TargetMode="External"/><Relationship Id="rId702" Type="http://schemas.openxmlformats.org/officeDocument/2006/relationships/hyperlink" Target="http://www.hmdb.ca/metabolites/HMDB00289" TargetMode="External"/><Relationship Id="rId69" Type="http://schemas.openxmlformats.org/officeDocument/2006/relationships/hyperlink" Target="http://www.hmdb.ca/metabolites/HMDB01954" TargetMode="External"/><Relationship Id="rId134" Type="http://schemas.openxmlformats.org/officeDocument/2006/relationships/hyperlink" Target="http://www.hmdb.ca/metabolites/HMDB01991" TargetMode="External"/><Relationship Id="rId579" Type="http://schemas.openxmlformats.org/officeDocument/2006/relationships/hyperlink" Target="http://www.hmdb.ca/metabolites/HMDB11180" TargetMode="External"/><Relationship Id="rId341" Type="http://schemas.openxmlformats.org/officeDocument/2006/relationships/hyperlink" Target="http://www.hmdb.ca/metabolites/HMDB00114" TargetMode="External"/><Relationship Id="rId439" Type="http://schemas.openxmlformats.org/officeDocument/2006/relationships/hyperlink" Target="http://www.genome.jp/dbget-bin/www_bget?cpd+C00383" TargetMode="External"/><Relationship Id="rId646" Type="http://schemas.openxmlformats.org/officeDocument/2006/relationships/hyperlink" Target="http://www.genome.jp/dbget-bin/www_bget?cpd+C12285" TargetMode="External"/><Relationship Id="rId201" Type="http://schemas.openxmlformats.org/officeDocument/2006/relationships/hyperlink" Target="http://www.genome.jp/dbget-bin/www_bget?cpd+C02862" TargetMode="External"/><Relationship Id="rId285" Type="http://schemas.openxmlformats.org/officeDocument/2006/relationships/hyperlink" Target="http://www.hmdb.ca/metabolites/HMDB00613" TargetMode="External"/><Relationship Id="rId506" Type="http://schemas.openxmlformats.org/officeDocument/2006/relationships/hyperlink" Target="http://www.hmdb.ca/metabolites/HMDB04194" TargetMode="External"/><Relationship Id="rId492" Type="http://schemas.openxmlformats.org/officeDocument/2006/relationships/hyperlink" Target="http://www.hmdb.ca/metabolites/HMDB02931" TargetMode="External"/><Relationship Id="rId713" Type="http://schemas.openxmlformats.org/officeDocument/2006/relationships/hyperlink" Target="http://www.hmdb.ca/metabolites/HMDB29135" TargetMode="External"/><Relationship Id="rId145" Type="http://schemas.openxmlformats.org/officeDocument/2006/relationships/hyperlink" Target="http://www.hmdb.ca/metabolites/HMDB01178" TargetMode="External"/><Relationship Id="rId352" Type="http://schemas.openxmlformats.org/officeDocument/2006/relationships/hyperlink" Target="http://www.hmdb.ca/metabolites/HMDB00631" TargetMode="External"/><Relationship Id="rId212" Type="http://schemas.openxmlformats.org/officeDocument/2006/relationships/hyperlink" Target="http://www.hmdb.ca/metabolites/HMDB60564" TargetMode="External"/><Relationship Id="rId657" Type="http://schemas.openxmlformats.org/officeDocument/2006/relationships/hyperlink" Target="http://www.hmdb.ca/metabolites/HMDB00951" TargetMode="External"/><Relationship Id="rId296" Type="http://schemas.openxmlformats.org/officeDocument/2006/relationships/hyperlink" Target="http://www.hmdb.ca/metabolites/HMDB05015" TargetMode="External"/><Relationship Id="rId517" Type="http://schemas.openxmlformats.org/officeDocument/2006/relationships/hyperlink" Target="http://www.genome.jp/dbget-bin/www_bget?cpd+C01517" TargetMode="External"/><Relationship Id="rId60" Type="http://schemas.openxmlformats.org/officeDocument/2006/relationships/hyperlink" Target="http://www.genome.jp/dbget-bin/www_bget?cpd+C01089" TargetMode="External"/><Relationship Id="rId156" Type="http://schemas.openxmlformats.org/officeDocument/2006/relationships/hyperlink" Target="http://www.genome.jp/dbget-bin/www_bget?cpd+C03264" TargetMode="External"/><Relationship Id="rId363" Type="http://schemas.openxmlformats.org/officeDocument/2006/relationships/hyperlink" Target="http://www.hmdb.ca/metabolites/HMDB00128" TargetMode="External"/><Relationship Id="rId570" Type="http://schemas.openxmlformats.org/officeDocument/2006/relationships/hyperlink" Target="http://www.hmdb.ca/metabolites/HMDB00070" TargetMode="External"/><Relationship Id="rId223" Type="http://schemas.openxmlformats.org/officeDocument/2006/relationships/hyperlink" Target="http://www.genome.jp/dbget-bin/www_bget?cpd+C00695" TargetMode="External"/><Relationship Id="rId430" Type="http://schemas.openxmlformats.org/officeDocument/2006/relationships/hyperlink" Target="http://www.hmdb.ca/metabolites/HMDB28929" TargetMode="External"/><Relationship Id="rId668" Type="http://schemas.openxmlformats.org/officeDocument/2006/relationships/hyperlink" Target="http://www.hmdb.ca/metabolites/HMDB01889" TargetMode="External"/><Relationship Id="rId18" Type="http://schemas.openxmlformats.org/officeDocument/2006/relationships/hyperlink" Target="http://www.genome.jp/dbget-bin/www_bget?cpd+C18218" TargetMode="External"/><Relationship Id="rId528" Type="http://schemas.openxmlformats.org/officeDocument/2006/relationships/hyperlink" Target="http://www.hmdb.ca/metabolites/HMDB00791" TargetMode="External"/><Relationship Id="rId167" Type="http://schemas.openxmlformats.org/officeDocument/2006/relationships/hyperlink" Target="http://www.genome.jp/dbget-bin/www_bget?cpd+C04295" TargetMode="External"/><Relationship Id="rId374" Type="http://schemas.openxmlformats.org/officeDocument/2006/relationships/hyperlink" Target="http://www.genome.jp/dbget-bin/www_bget?cpd+C01586" TargetMode="External"/><Relationship Id="rId581" Type="http://schemas.openxmlformats.org/officeDocument/2006/relationships/hyperlink" Target="http://www.hmdb.ca/metabolites/HMDB00824" TargetMode="External"/><Relationship Id="rId71" Type="http://schemas.openxmlformats.org/officeDocument/2006/relationships/hyperlink" Target="http://www.hmdb.ca/metabolites/HMDB00682" TargetMode="External"/><Relationship Id="rId234" Type="http://schemas.openxmlformats.org/officeDocument/2006/relationships/hyperlink" Target="http://www.genome.jp/dbget-bin/www_bget?cpd+C00158" TargetMode="External"/><Relationship Id="rId679" Type="http://schemas.openxmlformats.org/officeDocument/2006/relationships/hyperlink" Target="http://www.hmdb.ca/metabolites/HMDB02366" TargetMode="External"/><Relationship Id="rId2" Type="http://schemas.openxmlformats.org/officeDocument/2006/relationships/hyperlink" Target="http://www.genome.jp/dbget-bin/www_bget?cpd+C07326" TargetMode="External"/><Relationship Id="rId29" Type="http://schemas.openxmlformats.org/officeDocument/2006/relationships/hyperlink" Target="http://www.hmdb.ca/metabolites/HMDB00650" TargetMode="External"/><Relationship Id="rId441" Type="http://schemas.openxmlformats.org/officeDocument/2006/relationships/hyperlink" Target="http://www.hmdb.ca/metabolites/HMDB02095" TargetMode="External"/><Relationship Id="rId539" Type="http://schemas.openxmlformats.org/officeDocument/2006/relationships/hyperlink" Target="http://www.hmdb.ca/metabolites/HMDB11635" TargetMode="External"/><Relationship Id="rId178" Type="http://schemas.openxmlformats.org/officeDocument/2006/relationships/hyperlink" Target="http://www.genome.jp/dbget-bin/www_bget?cpd+C00152" TargetMode="External"/><Relationship Id="rId301" Type="http://schemas.openxmlformats.org/officeDocument/2006/relationships/hyperlink" Target="http://www.hmdb.ca/metabolites/HMDB01931" TargetMode="External"/><Relationship Id="rId82" Type="http://schemas.openxmlformats.org/officeDocument/2006/relationships/hyperlink" Target="http://www.hmdb.ca/metabolites/HMDB01886" TargetMode="External"/><Relationship Id="rId203" Type="http://schemas.openxmlformats.org/officeDocument/2006/relationships/hyperlink" Target="http://www.hmdb.ca/metabolites/HMDB00808" TargetMode="External"/><Relationship Id="rId385" Type="http://schemas.openxmlformats.org/officeDocument/2006/relationships/hyperlink" Target="http://www.genome.jp/dbget-bin/www_bget?cpd+C05565" TargetMode="External"/><Relationship Id="rId592" Type="http://schemas.openxmlformats.org/officeDocument/2006/relationships/hyperlink" Target="http://www.genome.jp/dbget-bin/www_bget?cpd+C00296" TargetMode="External"/><Relationship Id="rId606" Type="http://schemas.openxmlformats.org/officeDocument/2006/relationships/hyperlink" Target="http://www.genome.jp/dbget-bin/www_bget?cpd+C00021" TargetMode="External"/><Relationship Id="rId648" Type="http://schemas.openxmlformats.org/officeDocument/2006/relationships/hyperlink" Target="http://www.genome.jp/dbget-bin/www_bget?cpd+C00059" TargetMode="External"/><Relationship Id="rId245" Type="http://schemas.openxmlformats.org/officeDocument/2006/relationships/hyperlink" Target="http://www.genome.jp/dbget-bin/www_bget?cpd+C00791" TargetMode="External"/><Relationship Id="rId287" Type="http://schemas.openxmlformats.org/officeDocument/2006/relationships/hyperlink" Target="http://www.hmdb.ca/metabolites/HMDB05028" TargetMode="External"/><Relationship Id="rId410" Type="http://schemas.openxmlformats.org/officeDocument/2006/relationships/hyperlink" Target="http://www.hmdb.ca/metabolites/HMDB00730" TargetMode="External"/><Relationship Id="rId452" Type="http://schemas.openxmlformats.org/officeDocument/2006/relationships/hyperlink" Target="http://www.hmdb.ca/metabolites/HMDB00696" TargetMode="External"/><Relationship Id="rId494" Type="http://schemas.openxmlformats.org/officeDocument/2006/relationships/hyperlink" Target="http://www.genome.jp/dbget-bin/www_bget?cpd+C00437" TargetMode="External"/><Relationship Id="rId508" Type="http://schemas.openxmlformats.org/officeDocument/2006/relationships/hyperlink" Target="http://www.hmdb.ca/metabolites/HMDB03331" TargetMode="External"/><Relationship Id="rId715" Type="http://schemas.openxmlformats.org/officeDocument/2006/relationships/hyperlink" Target="http://www.genome.jp/dbget-bin/www_bget?cpd+C05584" TargetMode="External"/><Relationship Id="rId105" Type="http://schemas.openxmlformats.org/officeDocument/2006/relationships/hyperlink" Target="http://www.genome.jp/dbget-bin/www_bget?cpd+C01179" TargetMode="External"/><Relationship Id="rId147" Type="http://schemas.openxmlformats.org/officeDocument/2006/relationships/hyperlink" Target="http://www.hmdb.ca/metabolites/HMDB00045" TargetMode="External"/><Relationship Id="rId312" Type="http://schemas.openxmlformats.org/officeDocument/2006/relationships/hyperlink" Target="http://www.hmdb.ca/metabolites/HMDB11741" TargetMode="External"/><Relationship Id="rId354" Type="http://schemas.openxmlformats.org/officeDocument/2006/relationships/hyperlink" Target="http://www.hmdb.ca/metabolites/HMDB02639" TargetMode="External"/><Relationship Id="rId51" Type="http://schemas.openxmlformats.org/officeDocument/2006/relationships/hyperlink" Target="http://www.genome.jp/dbget-bin/www_bget?cpd+C03672" TargetMode="External"/><Relationship Id="rId93" Type="http://schemas.openxmlformats.org/officeDocument/2006/relationships/hyperlink" Target="http://www.hmdb.ca/metabolites/HMDB03681" TargetMode="External"/><Relationship Id="rId189" Type="http://schemas.openxmlformats.org/officeDocument/2006/relationships/hyperlink" Target="http://www.hmdb.ca/metabolites/HMDB33844" TargetMode="External"/><Relationship Id="rId396" Type="http://schemas.openxmlformats.org/officeDocument/2006/relationships/hyperlink" Target="http://www.genome.jp/dbget-bin/www_bget?cpd+C05568" TargetMode="External"/><Relationship Id="rId561" Type="http://schemas.openxmlformats.org/officeDocument/2006/relationships/hyperlink" Target="http://www.genome.jp/dbget-bin/www_bget?cpd+C00166" TargetMode="External"/><Relationship Id="rId617" Type="http://schemas.openxmlformats.org/officeDocument/2006/relationships/hyperlink" Target="http://www.hmdb.ca/metabolites/HMDB00271" TargetMode="External"/><Relationship Id="rId659" Type="http://schemas.openxmlformats.org/officeDocument/2006/relationships/hyperlink" Target="http://www.hmdb.ca/metabolites/HMDB00036" TargetMode="External"/><Relationship Id="rId214" Type="http://schemas.openxmlformats.org/officeDocument/2006/relationships/hyperlink" Target="http://www.hmdb.ca/metabolites/HMDB00062" TargetMode="External"/><Relationship Id="rId256" Type="http://schemas.openxmlformats.org/officeDocument/2006/relationships/hyperlink" Target="http://www.hmdb.ca/metabolites/HMDB00651" TargetMode="External"/><Relationship Id="rId298" Type="http://schemas.openxmlformats.org/officeDocument/2006/relationships/hyperlink" Target="http://www.hmdb.ca/metabolites/HMDB00107" TargetMode="External"/><Relationship Id="rId421" Type="http://schemas.openxmlformats.org/officeDocument/2006/relationships/hyperlink" Target="http://www.genome.jp/dbget-bin/www_bget?cpd+C01717" TargetMode="External"/><Relationship Id="rId463" Type="http://schemas.openxmlformats.org/officeDocument/2006/relationships/hyperlink" Target="http://www.hmdb.ca/metabolites/HMDB59745" TargetMode="External"/><Relationship Id="rId519" Type="http://schemas.openxmlformats.org/officeDocument/2006/relationships/hyperlink" Target="http://www.genome.jp/dbget-bin/www_bget?cpd+C00153" TargetMode="External"/><Relationship Id="rId670" Type="http://schemas.openxmlformats.org/officeDocument/2006/relationships/hyperlink" Target="http://www.hmdb.ca/metabolites/HMDB00943" TargetMode="External"/><Relationship Id="rId116" Type="http://schemas.openxmlformats.org/officeDocument/2006/relationships/hyperlink" Target="http://www.hmdb.ca/metabolites/HMDB11105" TargetMode="External"/><Relationship Id="rId158" Type="http://schemas.openxmlformats.org/officeDocument/2006/relationships/hyperlink" Target="http://www.hmdb.ca/metabolites/HMDB00407" TargetMode="External"/><Relationship Id="rId323" Type="http://schemas.openxmlformats.org/officeDocument/2006/relationships/hyperlink" Target="http://www.hmdb.ca/metabolites/HMDB00148" TargetMode="External"/><Relationship Id="rId530" Type="http://schemas.openxmlformats.org/officeDocument/2006/relationships/hyperlink" Target="http://www.hmdb.ca/metabolites/HMDB05765" TargetMode="External"/><Relationship Id="rId20" Type="http://schemas.openxmlformats.org/officeDocument/2006/relationships/hyperlink" Target="http://www.genome.jp/dbget-bin/www_bget?cpd+C00526" TargetMode="External"/><Relationship Id="rId62" Type="http://schemas.openxmlformats.org/officeDocument/2006/relationships/hyperlink" Target="http://www.hmdb.ca/metabolites/HMDB13127" TargetMode="External"/><Relationship Id="rId365" Type="http://schemas.openxmlformats.org/officeDocument/2006/relationships/hyperlink" Target="http://www.hmdb.ca/metabolites/HMDB00132" TargetMode="External"/><Relationship Id="rId572" Type="http://schemas.openxmlformats.org/officeDocument/2006/relationships/hyperlink" Target="http://www.hmdb.ca/metabolites/HMDB29377" TargetMode="External"/><Relationship Id="rId628" Type="http://schemas.openxmlformats.org/officeDocument/2006/relationships/hyperlink" Target="http://www.genome.jp/dbget-bin/www_bget?cpd+C00315" TargetMode="External"/><Relationship Id="rId225" Type="http://schemas.openxmlformats.org/officeDocument/2006/relationships/hyperlink" Target="http://www.genome.jp/dbget-bin/www_bget?cpd+C00187" TargetMode="External"/><Relationship Id="rId267" Type="http://schemas.openxmlformats.org/officeDocument/2006/relationships/hyperlink" Target="http://www.genome.jp/dbget-bin/www_bget?cpd+C11142" TargetMode="External"/><Relationship Id="rId432" Type="http://schemas.openxmlformats.org/officeDocument/2006/relationships/hyperlink" Target="http://www.hmdb.ca/metabolites/HMDB28939" TargetMode="External"/><Relationship Id="rId474" Type="http://schemas.openxmlformats.org/officeDocument/2006/relationships/hyperlink" Target="http://www.hmdb.ca/metabolites/HMDB00489" TargetMode="External"/><Relationship Id="rId127" Type="http://schemas.openxmlformats.org/officeDocument/2006/relationships/hyperlink" Target="http://www.hmdb.ca/metabolites/HMDB01316" TargetMode="External"/><Relationship Id="rId681" Type="http://schemas.openxmlformats.org/officeDocument/2006/relationships/hyperlink" Target="http://www.hmdb.ca/metabolites/HMDB05034" TargetMode="External"/><Relationship Id="rId31" Type="http://schemas.openxmlformats.org/officeDocument/2006/relationships/hyperlink" Target="http://www.hmdb.ca/metabolites/HMDB61116" TargetMode="External"/><Relationship Id="rId73" Type="http://schemas.openxmlformats.org/officeDocument/2006/relationships/hyperlink" Target="http://www.genome.jp/dbget-bin/www_bget?cpd+C00141" TargetMode="External"/><Relationship Id="rId169" Type="http://schemas.openxmlformats.org/officeDocument/2006/relationships/hyperlink" Target="http://www.hmdb.ca/metabolites/HMDB03818" TargetMode="External"/><Relationship Id="rId334" Type="http://schemas.openxmlformats.org/officeDocument/2006/relationships/hyperlink" Target="http://www.genome.jp/dbget-bin/www_bget?cpd+C00258" TargetMode="External"/><Relationship Id="rId376" Type="http://schemas.openxmlformats.org/officeDocument/2006/relationships/hyperlink" Target="http://www.genome.jp/dbget-bin/www_bget?cpd+C00135" TargetMode="External"/><Relationship Id="rId541" Type="http://schemas.openxmlformats.org/officeDocument/2006/relationships/hyperlink" Target="http://www.hmdb.ca/metabolites/HMDB00222" TargetMode="External"/><Relationship Id="rId583" Type="http://schemas.openxmlformats.org/officeDocument/2006/relationships/hyperlink" Target="http://www.genome.jp/dbget-bin/www_bget?cpd+C02191" TargetMode="External"/><Relationship Id="rId639" Type="http://schemas.openxmlformats.org/officeDocument/2006/relationships/hyperlink" Target="http://www.genome.jp/dbget-bin/www_bget?cpd+C10172" TargetMode="External"/><Relationship Id="rId4" Type="http://schemas.openxmlformats.org/officeDocument/2006/relationships/hyperlink" Target="http://www.genome.jp/dbget-bin/www_bget?cpd+C16356" TargetMode="External"/><Relationship Id="rId180" Type="http://schemas.openxmlformats.org/officeDocument/2006/relationships/hyperlink" Target="http://www.hmdb.ca/metabolites/HMDB28724" TargetMode="External"/><Relationship Id="rId236" Type="http://schemas.openxmlformats.org/officeDocument/2006/relationships/hyperlink" Target="http://www.genome.jp/dbget-bin/www_bget?cpd+C00327" TargetMode="External"/><Relationship Id="rId278" Type="http://schemas.openxmlformats.org/officeDocument/2006/relationships/hyperlink" Target="http://www.genome.jp/dbget-bin/www_bget?cpd+C06231" TargetMode="External"/><Relationship Id="rId401" Type="http://schemas.openxmlformats.org/officeDocument/2006/relationships/hyperlink" Target="http://www.hmdb.ca/metabolites/HMDB00197" TargetMode="External"/><Relationship Id="rId443" Type="http://schemas.openxmlformats.org/officeDocument/2006/relationships/hyperlink" Target="http://www.hmdb.ca/metabolites/HMDB00163" TargetMode="External"/><Relationship Id="rId650" Type="http://schemas.openxmlformats.org/officeDocument/2006/relationships/hyperlink" Target="http://www.genome.jp/dbget-bin/www_bget?cpd+C00898" TargetMode="External"/><Relationship Id="rId303" Type="http://schemas.openxmlformats.org/officeDocument/2006/relationships/hyperlink" Target="http://www.genome.jp/dbget-bin/www_bget?cpd+C05282" TargetMode="External"/><Relationship Id="rId485" Type="http://schemas.openxmlformats.org/officeDocument/2006/relationships/hyperlink" Target="http://www.hmdb.ca/metabolites/HMDB11745" TargetMode="External"/><Relationship Id="rId692" Type="http://schemas.openxmlformats.org/officeDocument/2006/relationships/hyperlink" Target="http://www.hmdb.ca/metabolites/HMDB06409" TargetMode="External"/><Relationship Id="rId706" Type="http://schemas.openxmlformats.org/officeDocument/2006/relationships/hyperlink" Target="http://www.hmdb.ca/metabolites/HMDB00296" TargetMode="External"/><Relationship Id="rId42" Type="http://schemas.openxmlformats.org/officeDocument/2006/relationships/hyperlink" Target="http://www.genome.jp/dbget-bin/www_bget?cpd+C03045" TargetMode="External"/><Relationship Id="rId84" Type="http://schemas.openxmlformats.org/officeDocument/2006/relationships/hyperlink" Target="http://www.hmdb.ca/metabolites/HMDB00764" TargetMode="External"/><Relationship Id="rId138" Type="http://schemas.openxmlformats.org/officeDocument/2006/relationships/hyperlink" Target="http://www.genome.jp/dbget-bin/www_bget?cpd+C00147" TargetMode="External"/><Relationship Id="rId345" Type="http://schemas.openxmlformats.org/officeDocument/2006/relationships/hyperlink" Target="http://www.genome.jp/dbget-bin/www_bget?cpd+C00037" TargetMode="External"/><Relationship Id="rId387" Type="http://schemas.openxmlformats.org/officeDocument/2006/relationships/hyperlink" Target="http://www.genome.jp/dbget-bin/www_bget?cpd+C03124" TargetMode="External"/><Relationship Id="rId510" Type="http://schemas.openxmlformats.org/officeDocument/2006/relationships/hyperlink" Target="http://www.hmdb.ca/metabolites/HMDB04824" TargetMode="External"/><Relationship Id="rId552" Type="http://schemas.openxmlformats.org/officeDocument/2006/relationships/hyperlink" Target="http://www.hmdb.ca/metabolites/HMDB59587" TargetMode="External"/><Relationship Id="rId594" Type="http://schemas.openxmlformats.org/officeDocument/2006/relationships/hyperlink" Target="http://www.genome.jp/dbget-bin/www_bget?cpd+C03722" TargetMode="External"/><Relationship Id="rId608" Type="http://schemas.openxmlformats.org/officeDocument/2006/relationships/hyperlink" Target="http://www.hmdb.ca/metabolites/HMDB34323" TargetMode="External"/><Relationship Id="rId191" Type="http://schemas.openxmlformats.org/officeDocument/2006/relationships/hyperlink" Target="http://www.genome.jp/dbget-bin/www_bget?cpd+C01753" TargetMode="External"/><Relationship Id="rId205" Type="http://schemas.openxmlformats.org/officeDocument/2006/relationships/hyperlink" Target="http://www.hmdb.ca/metabolites/HMDB01847" TargetMode="External"/><Relationship Id="rId247" Type="http://schemas.openxmlformats.org/officeDocument/2006/relationships/hyperlink" Target="http://www.genome.jp/dbget-bin/www_bget?cpd+C00097" TargetMode="External"/><Relationship Id="rId412" Type="http://schemas.openxmlformats.org/officeDocument/2006/relationships/hyperlink" Target="http://www.hmdb.ca/metabolites/HMDB00172" TargetMode="External"/><Relationship Id="rId107" Type="http://schemas.openxmlformats.org/officeDocument/2006/relationships/hyperlink" Target="http://www.genome.jp/dbget-bin/www_bget?cpd+C00233" TargetMode="External"/><Relationship Id="rId289" Type="http://schemas.openxmlformats.org/officeDocument/2006/relationships/hyperlink" Target="http://www.hmdb.ca/metabolites/HMDB04484" TargetMode="External"/><Relationship Id="rId454" Type="http://schemas.openxmlformats.org/officeDocument/2006/relationships/hyperlink" Target="http://www.hmdb.ca/metabolites/HMDB02005" TargetMode="External"/><Relationship Id="rId496" Type="http://schemas.openxmlformats.org/officeDocument/2006/relationships/hyperlink" Target="http://www.genome.jp/dbget-bin/www_bget?cpd+C00438" TargetMode="External"/><Relationship Id="rId661" Type="http://schemas.openxmlformats.org/officeDocument/2006/relationships/hyperlink" Target="http://www.hmdb.ca/metabolites/HMDB00896" TargetMode="External"/><Relationship Id="rId717" Type="http://schemas.openxmlformats.org/officeDocument/2006/relationships/hyperlink" Target="http://www.genome.jp/dbget-bin/www_bget?cpd+C07187" TargetMode="External"/><Relationship Id="rId11" Type="http://schemas.openxmlformats.org/officeDocument/2006/relationships/hyperlink" Target="http://www.hmdb.ca/metabolites/HMDB00699" TargetMode="External"/><Relationship Id="rId53" Type="http://schemas.openxmlformats.org/officeDocument/2006/relationships/hyperlink" Target="http://www.genome.jp/dbget-bin/www_bget?cpd+C05145" TargetMode="External"/><Relationship Id="rId149" Type="http://schemas.openxmlformats.org/officeDocument/2006/relationships/hyperlink" Target="http://www.hmdb.ca/metabolites/HMDB00161" TargetMode="External"/><Relationship Id="rId314" Type="http://schemas.openxmlformats.org/officeDocument/2006/relationships/hyperlink" Target="http://www.genome.jp/dbget-bin/www_bget?cpd+C00628" TargetMode="External"/><Relationship Id="rId356" Type="http://schemas.openxmlformats.org/officeDocument/2006/relationships/hyperlink" Target="http://www.genome.jp/dbget-bin/www_bget?cpd+C02155" TargetMode="External"/><Relationship Id="rId398" Type="http://schemas.openxmlformats.org/officeDocument/2006/relationships/hyperlink" Target="http://www.genome.jp/dbget-bin/www_bget?cpd+C19911" TargetMode="External"/><Relationship Id="rId521" Type="http://schemas.openxmlformats.org/officeDocument/2006/relationships/hyperlink" Target="http://www.genome.jp/dbget-bin/www_bget?cpd+C00003" TargetMode="External"/><Relationship Id="rId563" Type="http://schemas.openxmlformats.org/officeDocument/2006/relationships/hyperlink" Target="http://www.genome.jp/dbget-bin/www_bget?cpd+C00009" TargetMode="External"/><Relationship Id="rId619" Type="http://schemas.openxmlformats.org/officeDocument/2006/relationships/hyperlink" Target="http://www.hmdb.ca/metabolites/HMDB00187" TargetMode="External"/><Relationship Id="rId95" Type="http://schemas.openxmlformats.org/officeDocument/2006/relationships/hyperlink" Target="http://www.hmdb.ca/metabolites/HMDB01859" TargetMode="External"/><Relationship Id="rId160" Type="http://schemas.openxmlformats.org/officeDocument/2006/relationships/hyperlink" Target="http://www.hmdb.ca/metabolites/HMDB00005" TargetMode="External"/><Relationship Id="rId216" Type="http://schemas.openxmlformats.org/officeDocument/2006/relationships/hyperlink" Target="http://www.hmdb.ca/metabolites/HMDB06347" TargetMode="External"/><Relationship Id="rId423" Type="http://schemas.openxmlformats.org/officeDocument/2006/relationships/hyperlink" Target="http://www.genome.jp/dbget-bin/www_bget?cpd+C00328" TargetMode="External"/><Relationship Id="rId258" Type="http://schemas.openxmlformats.org/officeDocument/2006/relationships/hyperlink" Target="http://www.hmdb.ca/metabolites/HMDB01032" TargetMode="External"/><Relationship Id="rId465" Type="http://schemas.openxmlformats.org/officeDocument/2006/relationships/hyperlink" Target="http://www.hmdb.ca/metabolites/HMDB00766" TargetMode="External"/><Relationship Id="rId630" Type="http://schemas.openxmlformats.org/officeDocument/2006/relationships/hyperlink" Target="http://www.genome.jp/dbget-bin/www_bget?cpd+C00750" TargetMode="External"/><Relationship Id="rId672" Type="http://schemas.openxmlformats.org/officeDocument/2006/relationships/hyperlink" Target="http://www.hmdb.ca/metabolites/HMDB00167" TargetMode="External"/><Relationship Id="rId22" Type="http://schemas.openxmlformats.org/officeDocument/2006/relationships/hyperlink" Target="http://www.genome.jp/dbget-bin/www_bget?cpd+C04039" TargetMode="External"/><Relationship Id="rId64" Type="http://schemas.openxmlformats.org/officeDocument/2006/relationships/hyperlink" Target="http://www.hmdb.ca/metabolites/HMDB02203" TargetMode="External"/><Relationship Id="rId118" Type="http://schemas.openxmlformats.org/officeDocument/2006/relationships/hyperlink" Target="http://www.hmdb.ca/metabolites/HMDB01173" TargetMode="External"/><Relationship Id="rId325" Type="http://schemas.openxmlformats.org/officeDocument/2006/relationships/hyperlink" Target="http://www.genome.jp/dbget-bin/www_bget?cpd+C00064" TargetMode="External"/><Relationship Id="rId367" Type="http://schemas.openxmlformats.org/officeDocument/2006/relationships/hyperlink" Target="http://www.hmdb.ca/metabolites/HMDB00133" TargetMode="External"/><Relationship Id="rId532" Type="http://schemas.openxmlformats.org/officeDocument/2006/relationships/hyperlink" Target="http://www.hmdb.ca/metabolites/HMDB03374" TargetMode="External"/><Relationship Id="rId574" Type="http://schemas.openxmlformats.org/officeDocument/2006/relationships/hyperlink" Target="http://www.hmdb.ca/metabolites/HMDB00774" TargetMode="External"/><Relationship Id="rId171" Type="http://schemas.openxmlformats.org/officeDocument/2006/relationships/hyperlink" Target="http://www.hmdb.ca/metabolites/HMDB02829" TargetMode="External"/><Relationship Id="rId227" Type="http://schemas.openxmlformats.org/officeDocument/2006/relationships/hyperlink" Target="http://www.genome.jp/dbget-bin/www_bget?cpd+C00114" TargetMode="External"/><Relationship Id="rId269" Type="http://schemas.openxmlformats.org/officeDocument/2006/relationships/hyperlink" Target="http://www.genome.jp/dbget-bin/www_bget?cpd+C03626" TargetMode="External"/><Relationship Id="rId434" Type="http://schemas.openxmlformats.org/officeDocument/2006/relationships/hyperlink" Target="http://www.hmdb.ca/metabolites/HMDB06469" TargetMode="External"/><Relationship Id="rId476" Type="http://schemas.openxmlformats.org/officeDocument/2006/relationships/hyperlink" Target="http://www.hmdb.ca/metabolites/HMDB01138" TargetMode="External"/><Relationship Id="rId641" Type="http://schemas.openxmlformats.org/officeDocument/2006/relationships/hyperlink" Target="http://www.hmdb.ca/metabolites/HMDB00848" TargetMode="External"/><Relationship Id="rId683" Type="http://schemas.openxmlformats.org/officeDocument/2006/relationships/hyperlink" Target="http://www.hmdb.ca/metabolites/HMDB00725" TargetMode="External"/><Relationship Id="rId33" Type="http://schemas.openxmlformats.org/officeDocument/2006/relationships/hyperlink" Target="http://www.genome.jp/dbget-bin/www_bget?cpd+C02630" TargetMode="External"/><Relationship Id="rId129" Type="http://schemas.openxmlformats.org/officeDocument/2006/relationships/hyperlink" Target="http://www.hmdb.ca/metabolites/HMDB12458" TargetMode="External"/><Relationship Id="rId280" Type="http://schemas.openxmlformats.org/officeDocument/2006/relationships/hyperlink" Target="http://www.hmdb.ca/metabolites/HMDB15109" TargetMode="External"/><Relationship Id="rId336" Type="http://schemas.openxmlformats.org/officeDocument/2006/relationships/hyperlink" Target="http://www.genome.jp/dbget-bin/www_bget?cpd+C00116" TargetMode="External"/><Relationship Id="rId501" Type="http://schemas.openxmlformats.org/officeDocument/2006/relationships/hyperlink" Target="http://www.hmdb.ca/metabolites/HMDB01015" TargetMode="External"/><Relationship Id="rId543" Type="http://schemas.openxmlformats.org/officeDocument/2006/relationships/hyperlink" Target="http://www.hmdb.ca/metabolites/HMDB05017" TargetMode="External"/><Relationship Id="rId75" Type="http://schemas.openxmlformats.org/officeDocument/2006/relationships/hyperlink" Target="http://www.genome.jp/dbget-bin/www_bget?cpd+C00671" TargetMode="External"/><Relationship Id="rId140" Type="http://schemas.openxmlformats.org/officeDocument/2006/relationships/hyperlink" Target="http://www.genome.jp/dbget-bin/www_bget?cpd+C00212" TargetMode="External"/><Relationship Id="rId182" Type="http://schemas.openxmlformats.org/officeDocument/2006/relationships/hyperlink" Target="http://www.hmdb.ca/metabolites/HMDB00191" TargetMode="External"/><Relationship Id="rId378" Type="http://schemas.openxmlformats.org/officeDocument/2006/relationships/hyperlink" Target="http://www.hmdb.ca/metabolites/HMDB28884" TargetMode="External"/><Relationship Id="rId403" Type="http://schemas.openxmlformats.org/officeDocument/2006/relationships/hyperlink" Target="http://www.hmdb.ca/metabolites/HMDB00671" TargetMode="External"/><Relationship Id="rId585" Type="http://schemas.openxmlformats.org/officeDocument/2006/relationships/hyperlink" Target="http://www.genome.jp/dbget-bin/www_bget?cpd+C02067" TargetMode="External"/><Relationship Id="rId6" Type="http://schemas.openxmlformats.org/officeDocument/2006/relationships/hyperlink" Target="http://www.genome.jp/dbget-bin/www_bget?cpd+C05828" TargetMode="External"/><Relationship Id="rId238" Type="http://schemas.openxmlformats.org/officeDocument/2006/relationships/hyperlink" Target="http://www.genome.jp/dbget-bin/www_bget?cpd+C00735" TargetMode="External"/><Relationship Id="rId445" Type="http://schemas.openxmlformats.org/officeDocument/2006/relationships/hyperlink" Target="http://www.hmdb.ca/metabolites/HMDB01262" TargetMode="External"/><Relationship Id="rId487" Type="http://schemas.openxmlformats.org/officeDocument/2006/relationships/hyperlink" Target="http://www.hmdb.ca/metabolites/HMDB00230" TargetMode="External"/><Relationship Id="rId610" Type="http://schemas.openxmlformats.org/officeDocument/2006/relationships/hyperlink" Target="http://www.hmdb.ca/metabolites/HMDB29432" TargetMode="External"/><Relationship Id="rId652" Type="http://schemas.openxmlformats.org/officeDocument/2006/relationships/hyperlink" Target="http://www.genome.jp/dbget-bin/www_bget?cpd+C02287" TargetMode="External"/><Relationship Id="rId694" Type="http://schemas.openxmlformats.org/officeDocument/2006/relationships/hyperlink" Target="http://www.hmdb.ca/metabolites/HMDB00158" TargetMode="External"/><Relationship Id="rId708" Type="http://schemas.openxmlformats.org/officeDocument/2006/relationships/hyperlink" Target="http://www.hmdb.ca/metabolites/HMDB00946" TargetMode="External"/><Relationship Id="rId291" Type="http://schemas.openxmlformats.org/officeDocument/2006/relationships/hyperlink" Target="http://www.hmdb.ca/metabolites/HMDB00660" TargetMode="External"/><Relationship Id="rId305" Type="http://schemas.openxmlformats.org/officeDocument/2006/relationships/hyperlink" Target="http://www.genome.jp/dbget-bin/www_bget?cpd+C05283" TargetMode="External"/><Relationship Id="rId347" Type="http://schemas.openxmlformats.org/officeDocument/2006/relationships/hyperlink" Target="http://www.genome.jp/dbget-bin/www_bget?cpd+C05466" TargetMode="External"/><Relationship Id="rId512" Type="http://schemas.openxmlformats.org/officeDocument/2006/relationships/hyperlink" Target="http://www.genome.jp/dbget-bin/www_bget?cpd+C03793" TargetMode="External"/><Relationship Id="rId44" Type="http://schemas.openxmlformats.org/officeDocument/2006/relationships/hyperlink" Target="http://www.hmdb.ca/metabolites/HMDB01353" TargetMode="External"/><Relationship Id="rId86" Type="http://schemas.openxmlformats.org/officeDocument/2006/relationships/hyperlink" Target="http://www.hmdb.ca/metabolites/HMDB00807" TargetMode="External"/><Relationship Id="rId151" Type="http://schemas.openxmlformats.org/officeDocument/2006/relationships/hyperlink" Target="http://www.genome.jp/dbget-bin/www_bget?cpd+C02350" TargetMode="External"/><Relationship Id="rId389" Type="http://schemas.openxmlformats.org/officeDocument/2006/relationships/hyperlink" Target="http://www.hmdb.ca/metabolites/HMDB01390" TargetMode="External"/><Relationship Id="rId554" Type="http://schemas.openxmlformats.org/officeDocument/2006/relationships/hyperlink" Target="http://www.hmdb.ca/metabolites/HMDB60015" TargetMode="External"/><Relationship Id="rId596" Type="http://schemas.openxmlformats.org/officeDocument/2006/relationships/hyperlink" Target="http://www.genome.jp/dbget-bin/www_bget?cpd+C00376" TargetMode="External"/><Relationship Id="rId193" Type="http://schemas.openxmlformats.org/officeDocument/2006/relationships/hyperlink" Target="http://www.genome.jp/dbget-bin/www_bget?cpd+C00719" TargetMode="External"/><Relationship Id="rId207" Type="http://schemas.openxmlformats.org/officeDocument/2006/relationships/hyperlink" Target="http://www.hmdb.ca/metabolites/HMDB02869" TargetMode="External"/><Relationship Id="rId249" Type="http://schemas.openxmlformats.org/officeDocument/2006/relationships/hyperlink" Target="http://www.genome.jp/dbget-bin/www_bget?cpd+C00606" TargetMode="External"/><Relationship Id="rId414" Type="http://schemas.openxmlformats.org/officeDocument/2006/relationships/hyperlink" Target="http://www.hmdb.ca/metabolites/HMDB28907" TargetMode="External"/><Relationship Id="rId456" Type="http://schemas.openxmlformats.org/officeDocument/2006/relationships/hyperlink" Target="http://www.hmdb.ca/metabolites/HMDB00202" TargetMode="External"/><Relationship Id="rId498" Type="http://schemas.openxmlformats.org/officeDocument/2006/relationships/hyperlink" Target="http://www.genome.jp/dbget-bin/www_bget?cpd+C05653" TargetMode="External"/><Relationship Id="rId621" Type="http://schemas.openxmlformats.org/officeDocument/2006/relationships/hyperlink" Target="http://www.hmdb.ca/metabolites/HMDB00259" TargetMode="External"/><Relationship Id="rId663" Type="http://schemas.openxmlformats.org/officeDocument/2006/relationships/hyperlink" Target="http://www.hmdb.ca/metabolites/HMDB02580" TargetMode="External"/><Relationship Id="rId13" Type="http://schemas.openxmlformats.org/officeDocument/2006/relationships/hyperlink" Target="http://www.hmdb.ca/metabolites/HMDB03099" TargetMode="External"/><Relationship Id="rId109" Type="http://schemas.openxmlformats.org/officeDocument/2006/relationships/hyperlink" Target="http://www.genome.jp/dbget-bin/www_bget?cpd+C05627" TargetMode="External"/><Relationship Id="rId260" Type="http://schemas.openxmlformats.org/officeDocument/2006/relationships/hyperlink" Target="http://www.hmdb.ca/metabolites/HMDB01161" TargetMode="External"/><Relationship Id="rId316" Type="http://schemas.openxmlformats.org/officeDocument/2006/relationships/hyperlink" Target="http://www.genome.jp/dbget-bin/www_bget?cpd+C00257" TargetMode="External"/><Relationship Id="rId523" Type="http://schemas.openxmlformats.org/officeDocument/2006/relationships/hyperlink" Target="http://www.genome.jp/dbget-bin/www_bget?cpd+C01077" TargetMode="External"/><Relationship Id="rId719" Type="http://schemas.openxmlformats.org/officeDocument/2006/relationships/hyperlink" Target="http://www.genome.jp/dbget-bin/www_bget?cpd+C00385" TargetMode="External"/><Relationship Id="rId55" Type="http://schemas.openxmlformats.org/officeDocument/2006/relationships/hyperlink" Target="http://www.hmdb.ca/metabolites/HMDB61112" TargetMode="External"/><Relationship Id="rId97" Type="http://schemas.openxmlformats.org/officeDocument/2006/relationships/hyperlink" Target="http://www.genome.jp/dbget-bin/www_bget?cpd+C06804" TargetMode="External"/><Relationship Id="rId120" Type="http://schemas.openxmlformats.org/officeDocument/2006/relationships/hyperlink" Target="http://www.hmdb.ca/metabolites/HMDB00884" TargetMode="External"/><Relationship Id="rId358" Type="http://schemas.openxmlformats.org/officeDocument/2006/relationships/hyperlink" Target="http://www.hmdb.ca/metabolites/HMDB28848" TargetMode="External"/><Relationship Id="rId565" Type="http://schemas.openxmlformats.org/officeDocument/2006/relationships/hyperlink" Target="http://www.genome.jp/dbget-bin/www_bget?cpd+C00074" TargetMode="External"/><Relationship Id="rId162" Type="http://schemas.openxmlformats.org/officeDocument/2006/relationships/hyperlink" Target="http://www.hmdb.ca/metabolites/HMDB00208" TargetMode="External"/><Relationship Id="rId218" Type="http://schemas.openxmlformats.org/officeDocument/2006/relationships/hyperlink" Target="http://www.hmdb.ca/metabolites/HMDB05032" TargetMode="External"/><Relationship Id="rId425" Type="http://schemas.openxmlformats.org/officeDocument/2006/relationships/hyperlink" Target="http://www.genome.jp/dbget-bin/www_bget?cpd+C00186" TargetMode="External"/><Relationship Id="rId467" Type="http://schemas.openxmlformats.org/officeDocument/2006/relationships/hyperlink" Target="http://www.hmdb.ca/metabolites/HMDB04620" TargetMode="External"/><Relationship Id="rId632" Type="http://schemas.openxmlformats.org/officeDocument/2006/relationships/hyperlink" Target="http://www.genome.jp/dbget-bin/www_bget?cpd+C00836" TargetMode="External"/><Relationship Id="rId271" Type="http://schemas.openxmlformats.org/officeDocument/2006/relationships/hyperlink" Target="http://www.genome.jp/dbget-bin/www_bget?cpd+C01026" TargetMode="External"/><Relationship Id="rId674" Type="http://schemas.openxmlformats.org/officeDocument/2006/relationships/hyperlink" Target="http://www.hmdb.ca/metabolites/HMDB29068" TargetMode="External"/><Relationship Id="rId24" Type="http://schemas.openxmlformats.org/officeDocument/2006/relationships/hyperlink" Target="http://www.genome.jp/dbget-bin/www_bget?cpd+C01159" TargetMode="External"/><Relationship Id="rId66" Type="http://schemas.openxmlformats.org/officeDocument/2006/relationships/hyperlink" Target="http://www.genome.jp/dbget-bin/www_bget?cpd+C06001" TargetMode="External"/><Relationship Id="rId131" Type="http://schemas.openxmlformats.org/officeDocument/2006/relationships/hyperlink" Target="http://www.genome.jp/dbget-bin/www_bget?cpd+C02242" TargetMode="External"/><Relationship Id="rId327" Type="http://schemas.openxmlformats.org/officeDocument/2006/relationships/hyperlink" Target="http://www.genome.jp/dbget-bin/www_bget?cpd+C00489" TargetMode="External"/><Relationship Id="rId369" Type="http://schemas.openxmlformats.org/officeDocument/2006/relationships/hyperlink" Target="http://www.hmdb.ca/metabolites/HMDB03178" TargetMode="External"/><Relationship Id="rId534" Type="http://schemas.openxmlformats.org/officeDocument/2006/relationships/hyperlink" Target="http://www.hmdb.ca/metabolites/HMDB00226" TargetMode="External"/><Relationship Id="rId576" Type="http://schemas.openxmlformats.org/officeDocument/2006/relationships/hyperlink" Target="http://www.genome.jp/dbget-bin/www_bget?cpd+C00148" TargetMode="External"/><Relationship Id="rId173" Type="http://schemas.openxmlformats.org/officeDocument/2006/relationships/hyperlink" Target="http://www.genome.jp/dbget-bin/www_bget?cpd+C01904" TargetMode="External"/><Relationship Id="rId229" Type="http://schemas.openxmlformats.org/officeDocument/2006/relationships/hyperlink" Target="http://www.genome.jp/dbget-bin/www_bget?cpd+C00588" TargetMode="External"/><Relationship Id="rId380" Type="http://schemas.openxmlformats.org/officeDocument/2006/relationships/hyperlink" Target="http://www.hmdb.ca/metabolites/HMDB28889" TargetMode="External"/><Relationship Id="rId436" Type="http://schemas.openxmlformats.org/officeDocument/2006/relationships/hyperlink" Target="http://www.hmdb.ca/metabolites/HMDB00182" TargetMode="External"/><Relationship Id="rId601" Type="http://schemas.openxmlformats.org/officeDocument/2006/relationships/hyperlink" Target="http://www.hmdb.ca/metabolites/HMDB00508" TargetMode="External"/><Relationship Id="rId643" Type="http://schemas.openxmlformats.org/officeDocument/2006/relationships/hyperlink" Target="http://www.hmdb.ca/metabolites/HMDB00254" TargetMode="External"/><Relationship Id="rId240" Type="http://schemas.openxmlformats.org/officeDocument/2006/relationships/hyperlink" Target="http://www.genome.jp/dbget-bin/www_bget?cpd+C00762" TargetMode="External"/><Relationship Id="rId478" Type="http://schemas.openxmlformats.org/officeDocument/2006/relationships/hyperlink" Target="http://www.hmdb.ca/metabolites/HMDB06029" TargetMode="External"/><Relationship Id="rId685" Type="http://schemas.openxmlformats.org/officeDocument/2006/relationships/hyperlink" Target="http://www.hmdb.ca/metabolites/HMDB00875" TargetMode="External"/><Relationship Id="rId35" Type="http://schemas.openxmlformats.org/officeDocument/2006/relationships/hyperlink" Target="http://www.genome.jp/dbget-bin/www_bget?cpd+C07588" TargetMode="External"/><Relationship Id="rId77" Type="http://schemas.openxmlformats.org/officeDocument/2006/relationships/hyperlink" Target="http://www.hmdb.ca/metabolites/HMDB00522" TargetMode="External"/><Relationship Id="rId100" Type="http://schemas.openxmlformats.org/officeDocument/2006/relationships/hyperlink" Target="http://www.hmdb.ca/metabolites/HMDB00921" TargetMode="External"/><Relationship Id="rId282" Type="http://schemas.openxmlformats.org/officeDocument/2006/relationships/hyperlink" Target="http://www.hmdb.ca/metabolites/HMDB03045" TargetMode="External"/><Relationship Id="rId338" Type="http://schemas.openxmlformats.org/officeDocument/2006/relationships/hyperlink" Target="http://www.genome.jp/dbget-bin/www_bget?cpd+C00093" TargetMode="External"/><Relationship Id="rId503" Type="http://schemas.openxmlformats.org/officeDocument/2006/relationships/hyperlink" Target="http://www.genome.jp/dbget-bin/www_bget?cpd+C05842" TargetMode="External"/><Relationship Id="rId545" Type="http://schemas.openxmlformats.org/officeDocument/2006/relationships/hyperlink" Target="http://www.hmdb.ca/metabolites/HMDB00210" TargetMode="External"/><Relationship Id="rId587" Type="http://schemas.openxmlformats.org/officeDocument/2006/relationships/hyperlink" Target="http://www.genome.jp/dbget-bin/www_bget?cpd+C00847" TargetMode="External"/><Relationship Id="rId710" Type="http://schemas.openxmlformats.org/officeDocument/2006/relationships/hyperlink" Target="http://www.hmdb.ca/metabolites/HMDB00883" TargetMode="External"/><Relationship Id="rId8" Type="http://schemas.openxmlformats.org/officeDocument/2006/relationships/hyperlink" Target="http://www.genome.jp/dbget-bin/www_bget?cpd+C01152" TargetMode="External"/><Relationship Id="rId142" Type="http://schemas.openxmlformats.org/officeDocument/2006/relationships/hyperlink" Target="http://www.genome.jp/dbget-bin/www_bget?cpd+C00008" TargetMode="External"/><Relationship Id="rId184" Type="http://schemas.openxmlformats.org/officeDocument/2006/relationships/hyperlink" Target="http://www.genome.jp/dbget-bin/www_bget?cpd+C00180" TargetMode="External"/><Relationship Id="rId391" Type="http://schemas.openxmlformats.org/officeDocument/2006/relationships/hyperlink" Target="http://www.hmdb.ca/metabolites/HMDB00965" TargetMode="External"/><Relationship Id="rId405" Type="http://schemas.openxmlformats.org/officeDocument/2006/relationships/hyperlink" Target="http://www.genome.jp/dbget-bin/www_bget?cpd+C00294" TargetMode="External"/><Relationship Id="rId447" Type="http://schemas.openxmlformats.org/officeDocument/2006/relationships/hyperlink" Target="http://www.hmdb.ca/metabolites/HMDB00247" TargetMode="External"/><Relationship Id="rId612" Type="http://schemas.openxmlformats.org/officeDocument/2006/relationships/hyperlink" Target="http://www.genome.jp/dbget-bin/www_bget?cpd+D01085" TargetMode="External"/><Relationship Id="rId251" Type="http://schemas.openxmlformats.org/officeDocument/2006/relationships/hyperlink" Target="http://www.hmdb.ca/metabolites/HMDB00656" TargetMode="External"/><Relationship Id="rId489" Type="http://schemas.openxmlformats.org/officeDocument/2006/relationships/hyperlink" Target="http://www.hmdb.ca/metabolites/HMDB00512" TargetMode="External"/><Relationship Id="rId654" Type="http://schemas.openxmlformats.org/officeDocument/2006/relationships/hyperlink" Target="http://www.genome.jp/dbget-bin/www_bget?cpd+C00245" TargetMode="External"/><Relationship Id="rId696" Type="http://schemas.openxmlformats.org/officeDocument/2006/relationships/hyperlink" Target="http://www.hmdb.ca/metabolites/HMDB00286" TargetMode="External"/><Relationship Id="rId46" Type="http://schemas.openxmlformats.org/officeDocument/2006/relationships/hyperlink" Target="http://www.genome.jp/dbget-bin/www_bget?cpd+C03771" TargetMode="External"/><Relationship Id="rId293" Type="http://schemas.openxmlformats.org/officeDocument/2006/relationships/hyperlink" Target="http://www.genome.jp/dbget-bin/www_bget?cpd+C00122" TargetMode="External"/><Relationship Id="rId307" Type="http://schemas.openxmlformats.org/officeDocument/2006/relationships/hyperlink" Target="http://www.hmdb.ca/metabolites/HMDB11667" TargetMode="External"/><Relationship Id="rId349" Type="http://schemas.openxmlformats.org/officeDocument/2006/relationships/hyperlink" Target="http://www.genome.jp/dbget-bin/www_bget?cpd+C01921" TargetMode="External"/><Relationship Id="rId514" Type="http://schemas.openxmlformats.org/officeDocument/2006/relationships/hyperlink" Target="http://www.genome.jp/dbget-bin/www_bget?cpd+C02727" TargetMode="External"/><Relationship Id="rId556" Type="http://schemas.openxmlformats.org/officeDocument/2006/relationships/hyperlink" Target="http://www.hmdb.ca/metabolites/HMDB06344" TargetMode="External"/><Relationship Id="rId721" Type="http://schemas.openxmlformats.org/officeDocument/2006/relationships/printerSettings" Target="../printerSettings/printerSettings3.bin"/><Relationship Id="rId88" Type="http://schemas.openxmlformats.org/officeDocument/2006/relationships/hyperlink" Target="http://www.hmdb.ca/metabolites/HMDB02757" TargetMode="External"/><Relationship Id="rId111" Type="http://schemas.openxmlformats.org/officeDocument/2006/relationships/hyperlink" Target="http://www.genome.jp/dbget-bin/www_bget?cpd+C00906" TargetMode="External"/><Relationship Id="rId153" Type="http://schemas.openxmlformats.org/officeDocument/2006/relationships/hyperlink" Target="http://www.genome.jp/dbget-bin/www_bget?cpd+C05519" TargetMode="External"/><Relationship Id="rId195" Type="http://schemas.openxmlformats.org/officeDocument/2006/relationships/hyperlink" Target="http://www.genome.jp/dbget-bin/www_bget?cpd+C08269" TargetMode="External"/><Relationship Id="rId209" Type="http://schemas.openxmlformats.org/officeDocument/2006/relationships/hyperlink" Target="http://www.hmdb.ca/metabolites/HMDB00511" TargetMode="External"/><Relationship Id="rId360" Type="http://schemas.openxmlformats.org/officeDocument/2006/relationships/hyperlink" Target="http://www.hmdb.ca/metabolites/HMDB28854" TargetMode="External"/><Relationship Id="rId416" Type="http://schemas.openxmlformats.org/officeDocument/2006/relationships/hyperlink" Target="http://www.hmdb.ca/metabolites/HMDB28916" TargetMode="External"/><Relationship Id="rId598" Type="http://schemas.openxmlformats.org/officeDocument/2006/relationships/hyperlink" Target="http://www.genome.jp/dbget-bin/www_bget?cpd+C00473" TargetMode="External"/><Relationship Id="rId220" Type="http://schemas.openxmlformats.org/officeDocument/2006/relationships/hyperlink" Target="http://www.hmdb.ca/metabolites/HMDB00518" TargetMode="External"/><Relationship Id="rId458" Type="http://schemas.openxmlformats.org/officeDocument/2006/relationships/hyperlink" Target="http://www.hmdb.ca/metabolites/HMDB01844" TargetMode="External"/><Relationship Id="rId623" Type="http://schemas.openxmlformats.org/officeDocument/2006/relationships/hyperlink" Target="http://www.hmdb.ca/metabolites/HMDB29043" TargetMode="External"/><Relationship Id="rId665" Type="http://schemas.openxmlformats.org/officeDocument/2006/relationships/hyperlink" Target="http://www.genome.jp/dbget-bin/www_bget?cpd+C07480" TargetMode="External"/><Relationship Id="rId15" Type="http://schemas.openxmlformats.org/officeDocument/2006/relationships/hyperlink" Target="http://www.hmdb.ca/metabolites/HMDB10738" TargetMode="External"/><Relationship Id="rId57" Type="http://schemas.openxmlformats.org/officeDocument/2006/relationships/hyperlink" Target="http://www.genome.jp/dbget-bin/www_bget?cpd+C03761" TargetMode="External"/><Relationship Id="rId262" Type="http://schemas.openxmlformats.org/officeDocument/2006/relationships/hyperlink" Target="http://www.hmdb.ca/metabolites/HMDB00626" TargetMode="External"/><Relationship Id="rId318" Type="http://schemas.openxmlformats.org/officeDocument/2006/relationships/hyperlink" Target="http://www.genome.jp/dbget-bin/www_bget?cpd+C00031" TargetMode="External"/><Relationship Id="rId525" Type="http://schemas.openxmlformats.org/officeDocument/2006/relationships/hyperlink" Target="http://www.hmdb.ca/metabolites/HMDB60532" TargetMode="External"/><Relationship Id="rId567" Type="http://schemas.openxmlformats.org/officeDocument/2006/relationships/hyperlink" Target="http://www.genome.jp/dbget-bin/www_bget?cpd+C00346" TargetMode="External"/><Relationship Id="rId99" Type="http://schemas.openxmlformats.org/officeDocument/2006/relationships/hyperlink" Target="http://www.genome.jp/dbget-bin/www_bget?cpd+C00599" TargetMode="External"/><Relationship Id="rId122" Type="http://schemas.openxmlformats.org/officeDocument/2006/relationships/hyperlink" Target="http://www.hmdb.ca/metabolites/HMDB00267" TargetMode="External"/><Relationship Id="rId164" Type="http://schemas.openxmlformats.org/officeDocument/2006/relationships/hyperlink" Target="http://www.hmdb.ca/metabolites/HMDB01893" TargetMode="External"/><Relationship Id="rId371" Type="http://schemas.openxmlformats.org/officeDocument/2006/relationships/hyperlink" Target="http://www.hmdb.ca/metabolites/HMDB00672" TargetMode="External"/><Relationship Id="rId427" Type="http://schemas.openxmlformats.org/officeDocument/2006/relationships/hyperlink" Target="http://www.genome.jp/dbget-bin/www_bget?cpd+C00243" TargetMode="External"/><Relationship Id="rId469" Type="http://schemas.openxmlformats.org/officeDocument/2006/relationships/hyperlink" Target="http://www.genome.jp/dbget-bin/www_bget?cpd+C01042" TargetMode="External"/><Relationship Id="rId634" Type="http://schemas.openxmlformats.org/officeDocument/2006/relationships/hyperlink" Target="http://www.hmdb.ca/metabolites/HMDB01383" TargetMode="External"/><Relationship Id="rId676" Type="http://schemas.openxmlformats.org/officeDocument/2006/relationships/hyperlink" Target="http://www.hmdb.ca/metabolites/HMDB01878" TargetMode="External"/><Relationship Id="rId26" Type="http://schemas.openxmlformats.org/officeDocument/2006/relationships/hyperlink" Target="http://www.genome.jp/dbget-bin/www_bget?cpd+C00956" TargetMode="External"/><Relationship Id="rId231" Type="http://schemas.openxmlformats.org/officeDocument/2006/relationships/hyperlink" Target="http://www.hmdb.ca/metabolites/HMDB11621" TargetMode="External"/><Relationship Id="rId273" Type="http://schemas.openxmlformats.org/officeDocument/2006/relationships/hyperlink" Target="http://www.genome.jp/dbget-bin/www_bget?cpd+C19625" TargetMode="External"/><Relationship Id="rId329" Type="http://schemas.openxmlformats.org/officeDocument/2006/relationships/hyperlink" Target="http://www.hmdb.ca/metabolites/HMDB13130" TargetMode="External"/><Relationship Id="rId480" Type="http://schemas.openxmlformats.org/officeDocument/2006/relationships/hyperlink" Target="http://www.genome.jp/dbget-bin/www_bget?cpd+C02997" TargetMode="External"/><Relationship Id="rId536" Type="http://schemas.openxmlformats.org/officeDocument/2006/relationships/hyperlink" Target="http://www.genome.jp/dbget-bin/www_bget?cpd+C00209" TargetMode="External"/><Relationship Id="rId701" Type="http://schemas.openxmlformats.org/officeDocument/2006/relationships/hyperlink" Target="http://www.genome.jp/dbget-bin/www_bget?cpd+C00366" TargetMode="External"/><Relationship Id="rId68" Type="http://schemas.openxmlformats.org/officeDocument/2006/relationships/hyperlink" Target="http://www.hmdb.ca/metabolites/HMDB00387" TargetMode="External"/><Relationship Id="rId133" Type="http://schemas.openxmlformats.org/officeDocument/2006/relationships/hyperlink" Target="http://www.genome.jp/dbget-bin/www_bget?cpd+C16353" TargetMode="External"/><Relationship Id="rId175" Type="http://schemas.openxmlformats.org/officeDocument/2006/relationships/hyperlink" Target="http://www.hmdb.ca/metabolites/HMDB03148" TargetMode="External"/><Relationship Id="rId340" Type="http://schemas.openxmlformats.org/officeDocument/2006/relationships/hyperlink" Target="http://www.genome.jp/dbget-bin/www_bget?cpd+C01233" TargetMode="External"/><Relationship Id="rId578" Type="http://schemas.openxmlformats.org/officeDocument/2006/relationships/hyperlink" Target="http://www.hmdb.ca/metabolites/HMDB29010" TargetMode="External"/><Relationship Id="rId200" Type="http://schemas.openxmlformats.org/officeDocument/2006/relationships/hyperlink" Target="http://www.hmdb.ca/metabolites/HMDB01008" TargetMode="External"/><Relationship Id="rId382" Type="http://schemas.openxmlformats.org/officeDocument/2006/relationships/hyperlink" Target="http://www.hmdb.ca/metabolites/HMDB00670" TargetMode="External"/><Relationship Id="rId438" Type="http://schemas.openxmlformats.org/officeDocument/2006/relationships/hyperlink" Target="http://www.hmdb.ca/metabolites/HMDB00156" TargetMode="External"/><Relationship Id="rId603" Type="http://schemas.openxmlformats.org/officeDocument/2006/relationships/hyperlink" Target="http://www.hmdb.ca/metabolites/HMDB00867" TargetMode="External"/><Relationship Id="rId645" Type="http://schemas.openxmlformats.org/officeDocument/2006/relationships/hyperlink" Target="http://www.hmdb.ca/metabolites/HMDB61717" TargetMode="External"/><Relationship Id="rId687" Type="http://schemas.openxmlformats.org/officeDocument/2006/relationships/hyperlink" Target="http://www.hmdb.ca/metabolites/HMDB00925" TargetMode="External"/><Relationship Id="rId242" Type="http://schemas.openxmlformats.org/officeDocument/2006/relationships/hyperlink" Target="http://www.hmdb.ca/metabolites/HMDB01046" TargetMode="External"/><Relationship Id="rId284" Type="http://schemas.openxmlformats.org/officeDocument/2006/relationships/hyperlink" Target="http://www.hmdb.ca/metabolites/HMDB02994" TargetMode="External"/><Relationship Id="rId491" Type="http://schemas.openxmlformats.org/officeDocument/2006/relationships/hyperlink" Target="http://www.hmdb.ca/metabolites/HMDB02064" TargetMode="External"/><Relationship Id="rId505" Type="http://schemas.openxmlformats.org/officeDocument/2006/relationships/hyperlink" Target="http://www.genome.jp/dbget-bin/www_bget?cpd+C05843" TargetMode="External"/><Relationship Id="rId712" Type="http://schemas.openxmlformats.org/officeDocument/2006/relationships/hyperlink" Target="http://www.hmdb.ca/metabolites/HMDB29131" TargetMode="External"/><Relationship Id="rId37" Type="http://schemas.openxmlformats.org/officeDocument/2006/relationships/hyperlink" Target="http://www.hmdb.ca/metabolites/HMDB60920" TargetMode="External"/><Relationship Id="rId79" Type="http://schemas.openxmlformats.org/officeDocument/2006/relationships/hyperlink" Target="http://www.genome.jp/dbget-bin/www_bget?cpd+C01152" TargetMode="External"/><Relationship Id="rId102" Type="http://schemas.openxmlformats.org/officeDocument/2006/relationships/hyperlink" Target="http://www.genome.jp/dbget-bin/www_bget?cpd+C01127" TargetMode="External"/><Relationship Id="rId144" Type="http://schemas.openxmlformats.org/officeDocument/2006/relationships/hyperlink" Target="http://www.genome.jp/dbget-bin/www_bget?cpd+C00301" TargetMode="External"/><Relationship Id="rId547" Type="http://schemas.openxmlformats.org/officeDocument/2006/relationships/hyperlink" Target="http://www.hmdb.ca/metabolites/HMDB01860" TargetMode="External"/><Relationship Id="rId589" Type="http://schemas.openxmlformats.org/officeDocument/2006/relationships/hyperlink" Target="http://www.hmdb.ca/metabolites/HMDB33143" TargetMode="External"/><Relationship Id="rId90" Type="http://schemas.openxmlformats.org/officeDocument/2006/relationships/hyperlink" Target="http://www.hmdb.ca/metabolites/HMDB00026" TargetMode="External"/><Relationship Id="rId186" Type="http://schemas.openxmlformats.org/officeDocument/2006/relationships/hyperlink" Target="http://www.genome.jp/dbget-bin/www_bget?cpd+C00099" TargetMode="External"/><Relationship Id="rId351" Type="http://schemas.openxmlformats.org/officeDocument/2006/relationships/hyperlink" Target="http://www.genome.jp/dbget-bin/www_bget?cpd+C05464" TargetMode="External"/><Relationship Id="rId393" Type="http://schemas.openxmlformats.org/officeDocument/2006/relationships/hyperlink" Target="http://www.hmdb.ca/metabolites/HMDB00157" TargetMode="External"/><Relationship Id="rId407" Type="http://schemas.openxmlformats.org/officeDocument/2006/relationships/hyperlink" Target="http://www.genome.jp/dbget-bin/www_bget?cpd+C00130" TargetMode="External"/><Relationship Id="rId449" Type="http://schemas.openxmlformats.org/officeDocument/2006/relationships/hyperlink" Target="http://www.hmdb.ca/metabolites/HMDB00169" TargetMode="External"/><Relationship Id="rId614" Type="http://schemas.openxmlformats.org/officeDocument/2006/relationships/hyperlink" Target="http://www.genome.jp/dbget-bin/www_bget?cpd+C00805" TargetMode="External"/><Relationship Id="rId656" Type="http://schemas.openxmlformats.org/officeDocument/2006/relationships/hyperlink" Target="http://www.genome.jp/dbget-bin/www_bget?cpd+C05465" TargetMode="External"/><Relationship Id="rId211" Type="http://schemas.openxmlformats.org/officeDocument/2006/relationships/hyperlink" Target="http://www.hmdb.ca/metabolites/HMDB60564" TargetMode="External"/><Relationship Id="rId253" Type="http://schemas.openxmlformats.org/officeDocument/2006/relationships/hyperlink" Target="http://www.hmdb.ca/metabolites/HMDB00078" TargetMode="External"/><Relationship Id="rId295" Type="http://schemas.openxmlformats.org/officeDocument/2006/relationships/hyperlink" Target="http://www.genome.jp/dbget-bin/www_bget?cpd+D00332" TargetMode="External"/><Relationship Id="rId309" Type="http://schemas.openxmlformats.org/officeDocument/2006/relationships/hyperlink" Target="http://www.hmdb.ca/metabolites/HMDB11171" TargetMode="External"/><Relationship Id="rId460" Type="http://schemas.openxmlformats.org/officeDocument/2006/relationships/hyperlink" Target="http://www.hmdb.ca/metabolites/HMDB00211" TargetMode="External"/><Relationship Id="rId516" Type="http://schemas.openxmlformats.org/officeDocument/2006/relationships/hyperlink" Target="http://www.hmdb.ca/metabolites/HMDB41623" TargetMode="External"/><Relationship Id="rId698" Type="http://schemas.openxmlformats.org/officeDocument/2006/relationships/hyperlink" Target="http://www.hmdb.ca/metabolites/HMDB00947" TargetMode="External"/><Relationship Id="rId48" Type="http://schemas.openxmlformats.org/officeDocument/2006/relationships/hyperlink" Target="http://www.hmdb.ca/metabolites/HMDB11749" TargetMode="External"/><Relationship Id="rId113" Type="http://schemas.openxmlformats.org/officeDocument/2006/relationships/hyperlink" Target="http://www.genome.jp/dbget-bin/www_bget?cpd+C16366" TargetMode="External"/><Relationship Id="rId320" Type="http://schemas.openxmlformats.org/officeDocument/2006/relationships/hyperlink" Target="http://www.genome.jp/dbget-bin/www_bget?cpd+C00191" TargetMode="External"/><Relationship Id="rId558" Type="http://schemas.openxmlformats.org/officeDocument/2006/relationships/hyperlink" Target="http://www.hmdb.ca/metabolites/HMDB00159" TargetMode="External"/><Relationship Id="rId155" Type="http://schemas.openxmlformats.org/officeDocument/2006/relationships/hyperlink" Target="http://www.hmdb.ca/metabolites/HMDB03764" TargetMode="External"/><Relationship Id="rId197" Type="http://schemas.openxmlformats.org/officeDocument/2006/relationships/hyperlink" Target="http://www.genome.jp/dbget-bin/www_bget?cpd+C00486" TargetMode="External"/><Relationship Id="rId362" Type="http://schemas.openxmlformats.org/officeDocument/2006/relationships/hyperlink" Target="http://www.genome.jp/dbget-bin/www_bget?cpd+C00581" TargetMode="External"/><Relationship Id="rId418" Type="http://schemas.openxmlformats.org/officeDocument/2006/relationships/hyperlink" Target="http://www.hmdb.ca/metabolites/HMDB00686" TargetMode="External"/><Relationship Id="rId625" Type="http://schemas.openxmlformats.org/officeDocument/2006/relationships/hyperlink" Target="http://www.hmdb.ca/metabolites/HMDB29049" TargetMode="External"/><Relationship Id="rId222" Type="http://schemas.openxmlformats.org/officeDocument/2006/relationships/hyperlink" Target="http://www.hmdb.ca/metabolites/HMDB34220" TargetMode="External"/><Relationship Id="rId264" Type="http://schemas.openxmlformats.org/officeDocument/2006/relationships/hyperlink" Target="http://www.hmdb.ca/metabolites/HMDB14021,HMDB60576" TargetMode="External"/><Relationship Id="rId471" Type="http://schemas.openxmlformats.org/officeDocument/2006/relationships/hyperlink" Target="http://www.hmdb.ca/metabolites/HMDB12881" TargetMode="External"/><Relationship Id="rId667" Type="http://schemas.openxmlformats.org/officeDocument/2006/relationships/hyperlink" Target="http://www.genome.jp/dbget-bin/www_bget?cpd+C07130" TargetMode="External"/><Relationship Id="rId17" Type="http://schemas.openxmlformats.org/officeDocument/2006/relationships/hyperlink" Target="http://www.hmdb.ca/metabolites/HMDB02331" TargetMode="External"/><Relationship Id="rId59" Type="http://schemas.openxmlformats.org/officeDocument/2006/relationships/hyperlink" Target="http://www.hmdb.ca/metabolites/HMDB00345" TargetMode="External"/><Relationship Id="rId124" Type="http://schemas.openxmlformats.org/officeDocument/2006/relationships/hyperlink" Target="http://www.hmdb.ca/metabolites/HMDB00493" TargetMode="External"/><Relationship Id="rId527" Type="http://schemas.openxmlformats.org/officeDocument/2006/relationships/hyperlink" Target="http://www.genome.jp/dbget-bin/www_bget?cpd+C02838" TargetMode="External"/><Relationship Id="rId569" Type="http://schemas.openxmlformats.org/officeDocument/2006/relationships/hyperlink" Target="http://www.genome.jp/dbget-bin/www_bget?cpd+C00408" TargetMode="External"/><Relationship Id="rId70" Type="http://schemas.openxmlformats.org/officeDocument/2006/relationships/hyperlink" Target="http://www.hmdb.ca/metabolites/HMDB00350" TargetMode="External"/><Relationship Id="rId166" Type="http://schemas.openxmlformats.org/officeDocument/2006/relationships/hyperlink" Target="http://www.hmdb.ca/metabolites/HMDB03818" TargetMode="External"/><Relationship Id="rId331" Type="http://schemas.openxmlformats.org/officeDocument/2006/relationships/hyperlink" Target="http://www.hmdb.ca/metabolites/HMDB03337" TargetMode="External"/><Relationship Id="rId373" Type="http://schemas.openxmlformats.org/officeDocument/2006/relationships/hyperlink" Target="http://www.hmdb.ca/metabolites/HMDB00701" TargetMode="External"/><Relationship Id="rId429" Type="http://schemas.openxmlformats.org/officeDocument/2006/relationships/hyperlink" Target="http://www.hmdb.ca/metabolites/HMDB02250" TargetMode="External"/><Relationship Id="rId580" Type="http://schemas.openxmlformats.org/officeDocument/2006/relationships/hyperlink" Target="http://www.genome.jp/dbget-bin/www_bget?cpd+C03017" TargetMode="External"/><Relationship Id="rId636" Type="http://schemas.openxmlformats.org/officeDocument/2006/relationships/hyperlink" Target="http://www.hmdb.ca/metabolites/HMDB00252" TargetMode="External"/><Relationship Id="rId1" Type="http://schemas.openxmlformats.org/officeDocument/2006/relationships/hyperlink" Target="http://www.hmdb.ca/metabolites/HMDB01857" TargetMode="External"/><Relationship Id="rId233" Type="http://schemas.openxmlformats.org/officeDocument/2006/relationships/hyperlink" Target="http://www.hmdb.ca/metabolites/HMDB60463" TargetMode="External"/><Relationship Id="rId440" Type="http://schemas.openxmlformats.org/officeDocument/2006/relationships/hyperlink" Target="http://www.hmdb.ca/metabolites/HMDB00691" TargetMode="External"/><Relationship Id="rId678" Type="http://schemas.openxmlformats.org/officeDocument/2006/relationships/hyperlink" Target="http://www.hmdb.ca/metabolites/HMDB01918" TargetMode="External"/><Relationship Id="rId28" Type="http://schemas.openxmlformats.org/officeDocument/2006/relationships/hyperlink" Target="http://www.genome.jp/dbget-bin/www_bget?cpd+C02261" TargetMode="External"/><Relationship Id="rId275" Type="http://schemas.openxmlformats.org/officeDocument/2006/relationships/hyperlink" Target="http://www.hmdb.ca/metabolites/HMDB00623" TargetMode="External"/><Relationship Id="rId300" Type="http://schemas.openxmlformats.org/officeDocument/2006/relationships/hyperlink" Target="http://www.hmdb.ca/metabolites/HMDB00565" TargetMode="External"/><Relationship Id="rId482" Type="http://schemas.openxmlformats.org/officeDocument/2006/relationships/hyperlink" Target="http://www.genome.jp/dbget-bin/www_bget?cpd+C02710" TargetMode="External"/><Relationship Id="rId538" Type="http://schemas.openxmlformats.org/officeDocument/2006/relationships/hyperlink" Target="http://www.hmdb.ca/metabolites/HMDB11686" TargetMode="External"/><Relationship Id="rId703" Type="http://schemas.openxmlformats.org/officeDocument/2006/relationships/hyperlink" Target="http://www.genome.jp/dbget-bin/www_bget?cpd+C00086" TargetMode="External"/><Relationship Id="rId81" Type="http://schemas.openxmlformats.org/officeDocument/2006/relationships/hyperlink" Target="http://www.genome.jp/dbget-bin/www_bget?cpd+C16357" TargetMode="External"/><Relationship Id="rId135" Type="http://schemas.openxmlformats.org/officeDocument/2006/relationships/hyperlink" Target="http://www.hmdb.ca/metabolites/HMDB33585" TargetMode="External"/><Relationship Id="rId177" Type="http://schemas.openxmlformats.org/officeDocument/2006/relationships/hyperlink" Target="http://www.hmdb.ca/metabolites/HMDB00517" TargetMode="External"/><Relationship Id="rId342" Type="http://schemas.openxmlformats.org/officeDocument/2006/relationships/hyperlink" Target="http://www.genome.jp/dbget-bin/www_bget?cpd+C03274" TargetMode="External"/><Relationship Id="rId384" Type="http://schemas.openxmlformats.org/officeDocument/2006/relationships/hyperlink" Target="http://www.hmdb.ca/metabolites/HMDB33433" TargetMode="External"/><Relationship Id="rId591" Type="http://schemas.openxmlformats.org/officeDocument/2006/relationships/hyperlink" Target="http://www.hmdb.ca/metabolites/HMDB00243" TargetMode="External"/><Relationship Id="rId605" Type="http://schemas.openxmlformats.org/officeDocument/2006/relationships/hyperlink" Target="http://www.hmdb.ca/metabolites/HMDB01301" TargetMode="External"/><Relationship Id="rId202" Type="http://schemas.openxmlformats.org/officeDocument/2006/relationships/hyperlink" Target="http://www.hmdb.ca/metabolites/HMDB02013" TargetMode="External"/><Relationship Id="rId244" Type="http://schemas.openxmlformats.org/officeDocument/2006/relationships/hyperlink" Target="http://www.hmdb.ca/metabolites/HMDB00064" TargetMode="External"/><Relationship Id="rId647" Type="http://schemas.openxmlformats.org/officeDocument/2006/relationships/hyperlink" Target="http://www.hmdb.ca/metabolites/HMDB31554" TargetMode="External"/><Relationship Id="rId689" Type="http://schemas.openxmlformats.org/officeDocument/2006/relationships/hyperlink" Target="http://www.hmdb.ca/metabolites/HMDB00929" TargetMode="External"/><Relationship Id="rId39" Type="http://schemas.openxmlformats.org/officeDocument/2006/relationships/hyperlink" Target="http://www.hmdb.ca/metabolites/HMDB31057" TargetMode="External"/><Relationship Id="rId286" Type="http://schemas.openxmlformats.org/officeDocument/2006/relationships/hyperlink" Target="http://www.genome.jp/dbget-bin/www_bget?cpd+D07913" TargetMode="External"/><Relationship Id="rId451" Type="http://schemas.openxmlformats.org/officeDocument/2006/relationships/hyperlink" Target="http://www.genome.jp/dbget-bin/www_bget?cpd+C00073" TargetMode="External"/><Relationship Id="rId493" Type="http://schemas.openxmlformats.org/officeDocument/2006/relationships/hyperlink" Target="http://www.hmdb.ca/metabolites/HMDB11757" TargetMode="External"/><Relationship Id="rId507" Type="http://schemas.openxmlformats.org/officeDocument/2006/relationships/hyperlink" Target="http://www.genome.jp/dbget-bin/www_bget?cpd+C02494" TargetMode="External"/><Relationship Id="rId549" Type="http://schemas.openxmlformats.org/officeDocument/2006/relationships/hyperlink" Target="http://www.hmdb.ca/metabolites/HMDB00847" TargetMode="External"/><Relationship Id="rId714" Type="http://schemas.openxmlformats.org/officeDocument/2006/relationships/hyperlink" Target="http://www.hmdb.ca/metabolites/HMDB00913" TargetMode="External"/><Relationship Id="rId50" Type="http://schemas.openxmlformats.org/officeDocument/2006/relationships/hyperlink" Target="http://www.hmdb.ca/metabolites/HMDB00375" TargetMode="External"/><Relationship Id="rId104" Type="http://schemas.openxmlformats.org/officeDocument/2006/relationships/hyperlink" Target="http://www.hmdb.ca/metabolites/HMDB13678" TargetMode="External"/><Relationship Id="rId146" Type="http://schemas.openxmlformats.org/officeDocument/2006/relationships/hyperlink" Target="http://www.genome.jp/dbget-bin/www_bget?cpd+C00020" TargetMode="External"/><Relationship Id="rId188" Type="http://schemas.openxmlformats.org/officeDocument/2006/relationships/hyperlink" Target="http://www.genome.jp/dbget-bin/www_bget?cpd+C20775" TargetMode="External"/><Relationship Id="rId311" Type="http://schemas.openxmlformats.org/officeDocument/2006/relationships/hyperlink" Target="http://www.hmdb.ca/metabolites/HMDB29159" TargetMode="External"/><Relationship Id="rId353" Type="http://schemas.openxmlformats.org/officeDocument/2006/relationships/hyperlink" Target="http://www.genome.jp/dbget-bin/www_bget?cpd+C11301" TargetMode="External"/><Relationship Id="rId395" Type="http://schemas.openxmlformats.org/officeDocument/2006/relationships/hyperlink" Target="http://www.hmdb.ca/metabolites/HMDB01925" TargetMode="External"/><Relationship Id="rId409" Type="http://schemas.openxmlformats.org/officeDocument/2006/relationships/hyperlink" Target="http://www.hmdb.ca/metabolites/HMDB00736" TargetMode="External"/><Relationship Id="rId560" Type="http://schemas.openxmlformats.org/officeDocument/2006/relationships/hyperlink" Target="http://www.hmdb.ca/metabolites/HMDB00779" TargetMode="External"/><Relationship Id="rId92" Type="http://schemas.openxmlformats.org/officeDocument/2006/relationships/hyperlink" Target="http://www.genome.jp/dbget-bin/www_bget?cpd+C02946" TargetMode="External"/><Relationship Id="rId213" Type="http://schemas.openxmlformats.org/officeDocument/2006/relationships/hyperlink" Target="http://www.genome.jp/dbget-bin/www_bget?cpd+C00318" TargetMode="External"/><Relationship Id="rId420" Type="http://schemas.openxmlformats.org/officeDocument/2006/relationships/hyperlink" Target="http://www.hmdb.ca/metabolites/HMDB00678" TargetMode="External"/><Relationship Id="rId616" Type="http://schemas.openxmlformats.org/officeDocument/2006/relationships/hyperlink" Target="http://www.genome.jp/dbget-bin/www_bget?cpd+C00213" TargetMode="External"/><Relationship Id="rId658" Type="http://schemas.openxmlformats.org/officeDocument/2006/relationships/hyperlink" Target="http://www.genome.jp/dbget-bin/www_bget?cpd+C05122" TargetMode="External"/><Relationship Id="rId255" Type="http://schemas.openxmlformats.org/officeDocument/2006/relationships/hyperlink" Target="http://www.hmdb.ca/metabolites/HMDB00192" TargetMode="External"/><Relationship Id="rId297" Type="http://schemas.openxmlformats.org/officeDocument/2006/relationships/hyperlink" Target="http://www.genome.jp/dbget-bin/www_bget?cpd+C01697" TargetMode="External"/><Relationship Id="rId462" Type="http://schemas.openxmlformats.org/officeDocument/2006/relationships/hyperlink" Target="http://www.hmdb.ca/metabolites/HMDB61167" TargetMode="External"/><Relationship Id="rId518" Type="http://schemas.openxmlformats.org/officeDocument/2006/relationships/hyperlink" Target="http://www.hmdb.ca/metabolites/HMDB01923" TargetMode="External"/><Relationship Id="rId115" Type="http://schemas.openxmlformats.org/officeDocument/2006/relationships/hyperlink" Target="http://www.genome.jp/dbget-bin/www_bget?cpd+C16365" TargetMode="External"/><Relationship Id="rId157" Type="http://schemas.openxmlformats.org/officeDocument/2006/relationships/hyperlink" Target="http://www.hmdb.ca/metabolites/HMDB00746" TargetMode="External"/><Relationship Id="rId322" Type="http://schemas.openxmlformats.org/officeDocument/2006/relationships/hyperlink" Target="http://www.genome.jp/dbget-bin/www_bget?cpd+C00025" TargetMode="External"/><Relationship Id="rId364" Type="http://schemas.openxmlformats.org/officeDocument/2006/relationships/hyperlink" Target="http://www.genome.jp/dbget-bin/www_bget?cpd+C00242" TargetMode="External"/><Relationship Id="rId61" Type="http://schemas.openxmlformats.org/officeDocument/2006/relationships/hyperlink" Target="http://www.hmdb.ca/metabolites/HMDB00357" TargetMode="External"/><Relationship Id="rId199" Type="http://schemas.openxmlformats.org/officeDocument/2006/relationships/hyperlink" Target="http://www.genome.jp/dbget-bin/www_bget?cpd+C00500" TargetMode="External"/><Relationship Id="rId571" Type="http://schemas.openxmlformats.org/officeDocument/2006/relationships/hyperlink" Target="http://www.genome.jp/dbget-bin/www_bget?cpd+C03882" TargetMode="External"/><Relationship Id="rId627" Type="http://schemas.openxmlformats.org/officeDocument/2006/relationships/hyperlink" Target="http://www.hmdb.ca/metabolites/HMDB03236" TargetMode="External"/><Relationship Id="rId669" Type="http://schemas.openxmlformats.org/officeDocument/2006/relationships/hyperlink" Target="http://www.genome.jp/dbget-bin/www_bget?cpd+C01620" TargetMode="External"/><Relationship Id="rId19" Type="http://schemas.openxmlformats.org/officeDocument/2006/relationships/hyperlink" Target="http://www.hmdb.ca/metabolites/HMDB06294" TargetMode="External"/><Relationship Id="rId224" Type="http://schemas.openxmlformats.org/officeDocument/2006/relationships/hyperlink" Target="http://www.hmdb.ca/metabolites/HMDB00619" TargetMode="External"/><Relationship Id="rId266" Type="http://schemas.openxmlformats.org/officeDocument/2006/relationships/hyperlink" Target="http://www.hmdb.ca/metabolites/HMDB03349" TargetMode="External"/><Relationship Id="rId431" Type="http://schemas.openxmlformats.org/officeDocument/2006/relationships/hyperlink" Target="http://www.hmdb.ca/metabolites/HMDB11175" TargetMode="External"/><Relationship Id="rId473" Type="http://schemas.openxmlformats.org/officeDocument/2006/relationships/hyperlink" Target="http://www.genome.jp/dbget-bin/www_bget?cpd+C04540" TargetMode="External"/><Relationship Id="rId529" Type="http://schemas.openxmlformats.org/officeDocument/2006/relationships/hyperlink" Target="http://www.hmdb.ca/metabolites/HMDB05065" TargetMode="External"/><Relationship Id="rId680" Type="http://schemas.openxmlformats.org/officeDocument/2006/relationships/hyperlink" Target="http://www.genome.jp/dbget-bin/www_bget?cpd+C07502" TargetMode="External"/><Relationship Id="rId30" Type="http://schemas.openxmlformats.org/officeDocument/2006/relationships/hyperlink" Target="http://www.hmdb.ca/metabolites/HMDB00991" TargetMode="External"/><Relationship Id="rId126" Type="http://schemas.openxmlformats.org/officeDocument/2006/relationships/hyperlink" Target="http://www.genome.jp/dbget-bin/www_bget?cpd+C00345" TargetMode="External"/><Relationship Id="rId168" Type="http://schemas.openxmlformats.org/officeDocument/2006/relationships/hyperlink" Target="http://www.hmdb.ca/metabolites/HMDB03818" TargetMode="External"/><Relationship Id="rId333" Type="http://schemas.openxmlformats.org/officeDocument/2006/relationships/hyperlink" Target="http://www.hmdb.ca/metabolites/HMDB00125" TargetMode="External"/><Relationship Id="rId540" Type="http://schemas.openxmlformats.org/officeDocument/2006/relationships/hyperlink" Target="http://www.genome.jp/dbget-bin/www_bget?cpd+C02990" TargetMode="External"/><Relationship Id="rId72" Type="http://schemas.openxmlformats.org/officeDocument/2006/relationships/hyperlink" Target="http://www.hmdb.ca/metabolites/HMDB01434" TargetMode="External"/><Relationship Id="rId375" Type="http://schemas.openxmlformats.org/officeDocument/2006/relationships/hyperlink" Target="http://www.hmdb.ca/metabolites/HMDB00714" TargetMode="External"/><Relationship Id="rId582" Type="http://schemas.openxmlformats.org/officeDocument/2006/relationships/hyperlink" Target="http://www.hmdb.ca/metabolites/HMDB00783" TargetMode="External"/><Relationship Id="rId638" Type="http://schemas.openxmlformats.org/officeDocument/2006/relationships/hyperlink" Target="http://www.hmdb.ca/metabolites/HMDB00277" TargetMode="External"/><Relationship Id="rId3" Type="http://schemas.openxmlformats.org/officeDocument/2006/relationships/hyperlink" Target="http://www.hmdb.ca/metabolites/HMDB02712" TargetMode="External"/><Relationship Id="rId235" Type="http://schemas.openxmlformats.org/officeDocument/2006/relationships/hyperlink" Target="http://www.hmdb.ca/metabolites/HMDB00094" TargetMode="External"/><Relationship Id="rId277" Type="http://schemas.openxmlformats.org/officeDocument/2006/relationships/hyperlink" Target="http://www.hmdb.ca/metabolites/HMDB06275" TargetMode="External"/><Relationship Id="rId400" Type="http://schemas.openxmlformats.org/officeDocument/2006/relationships/hyperlink" Target="http://www.genome.jp/dbget-bin/www_bget?cpd+C00954" TargetMode="External"/><Relationship Id="rId442" Type="http://schemas.openxmlformats.org/officeDocument/2006/relationships/hyperlink" Target="http://www.genome.jp/dbget-bin/www_bget?cpd+C00208" TargetMode="External"/><Relationship Id="rId484" Type="http://schemas.openxmlformats.org/officeDocument/2006/relationships/hyperlink" Target="http://www.genome.jp/dbget-bin/www_bget?cpd+C02712" TargetMode="External"/><Relationship Id="rId705" Type="http://schemas.openxmlformats.org/officeDocument/2006/relationships/hyperlink" Target="http://www.genome.jp/dbget-bin/www_bget?cpd+C00299" TargetMode="External"/><Relationship Id="rId137" Type="http://schemas.openxmlformats.org/officeDocument/2006/relationships/hyperlink" Target="http://www.hmdb.ca/metabolites/HMDB00201" TargetMode="External"/><Relationship Id="rId302" Type="http://schemas.openxmlformats.org/officeDocument/2006/relationships/hyperlink" Target="http://www.hmdb.ca/metabolites/HMDB03869" TargetMode="External"/><Relationship Id="rId344" Type="http://schemas.openxmlformats.org/officeDocument/2006/relationships/hyperlink" Target="http://www.hmdb.ca/metabolites/HMDB00086" TargetMode="External"/><Relationship Id="rId691" Type="http://schemas.openxmlformats.org/officeDocument/2006/relationships/hyperlink" Target="http://www.hmdb.ca/metabolites/HMDB61115" TargetMode="External"/><Relationship Id="rId41" Type="http://schemas.openxmlformats.org/officeDocument/2006/relationships/hyperlink" Target="http://www.hmdb.ca/metabolites/HMDB00669" TargetMode="External"/><Relationship Id="rId83" Type="http://schemas.openxmlformats.org/officeDocument/2006/relationships/hyperlink" Target="http://www.genome.jp/dbget-bin/www_bget?cpd+C05629" TargetMode="External"/><Relationship Id="rId179" Type="http://schemas.openxmlformats.org/officeDocument/2006/relationships/hyperlink" Target="http://www.hmdb.ca/metabolites/HMDB00168" TargetMode="External"/><Relationship Id="rId386" Type="http://schemas.openxmlformats.org/officeDocument/2006/relationships/hyperlink" Target="http://www.hmdb.ca/metabolites/HMDB01212" TargetMode="External"/><Relationship Id="rId551" Type="http://schemas.openxmlformats.org/officeDocument/2006/relationships/hyperlink" Target="http://www.hmdb.ca/metabolites/HMDB59586" TargetMode="External"/><Relationship Id="rId593" Type="http://schemas.openxmlformats.org/officeDocument/2006/relationships/hyperlink" Target="http://www.hmdb.ca/metabolites/HMDB03072" TargetMode="External"/><Relationship Id="rId607" Type="http://schemas.openxmlformats.org/officeDocument/2006/relationships/hyperlink" Target="http://www.hmdb.ca/metabolites/HMDB00939" TargetMode="External"/><Relationship Id="rId649" Type="http://schemas.openxmlformats.org/officeDocument/2006/relationships/hyperlink" Target="http://www.hmdb.ca/metabolites/HMDB01448" TargetMode="External"/><Relationship Id="rId190" Type="http://schemas.openxmlformats.org/officeDocument/2006/relationships/hyperlink" Target="http://www.hmdb.ca/metabolites/HMDB00754" TargetMode="External"/><Relationship Id="rId204" Type="http://schemas.openxmlformats.org/officeDocument/2006/relationships/hyperlink" Target="http://www.genome.jp/dbget-bin/www_bget?cpd+C07481" TargetMode="External"/><Relationship Id="rId246" Type="http://schemas.openxmlformats.org/officeDocument/2006/relationships/hyperlink" Target="http://www.hmdb.ca/metabolites/HMDB00562" TargetMode="External"/><Relationship Id="rId288" Type="http://schemas.openxmlformats.org/officeDocument/2006/relationships/hyperlink" Target="http://www.hmdb.ca/metabolites/HMDB00622" TargetMode="External"/><Relationship Id="rId411" Type="http://schemas.openxmlformats.org/officeDocument/2006/relationships/hyperlink" Target="http://www.genome.jp/dbget-bin/www_bget?cpd+C00407" TargetMode="External"/><Relationship Id="rId453" Type="http://schemas.openxmlformats.org/officeDocument/2006/relationships/hyperlink" Target="http://www.genome.jp/dbget-bin/www_bget?cpd+C02989" TargetMode="External"/><Relationship Id="rId509" Type="http://schemas.openxmlformats.org/officeDocument/2006/relationships/hyperlink" Target="http://www.hmdb.ca/metabolites/HMDB02721" TargetMode="External"/><Relationship Id="rId660" Type="http://schemas.openxmlformats.org/officeDocument/2006/relationships/hyperlink" Target="http://www.genome.jp/dbget-bin/www_bget?cpd+C05463" TargetMode="External"/><Relationship Id="rId106" Type="http://schemas.openxmlformats.org/officeDocument/2006/relationships/hyperlink" Target="http://www.hmdb.ca/metabolites/HMDB00707" TargetMode="External"/><Relationship Id="rId313" Type="http://schemas.openxmlformats.org/officeDocument/2006/relationships/hyperlink" Target="http://www.hmdb.ca/metabolites/HMDB11172" TargetMode="External"/><Relationship Id="rId495" Type="http://schemas.openxmlformats.org/officeDocument/2006/relationships/hyperlink" Target="http://www.hmdb.ca/metabolites/HMDB03357" TargetMode="External"/><Relationship Id="rId716" Type="http://schemas.openxmlformats.org/officeDocument/2006/relationships/hyperlink" Target="http://www.hmdb.ca/metabolites/HMDB00291" TargetMode="External"/><Relationship Id="rId10" Type="http://schemas.openxmlformats.org/officeDocument/2006/relationships/hyperlink" Target="http://www.genome.jp/dbget-bin/www_bget?cpd+C02918" TargetMode="External"/><Relationship Id="rId52" Type="http://schemas.openxmlformats.org/officeDocument/2006/relationships/hyperlink" Target="http://www.hmdb.ca/metabolites/HMDB00755" TargetMode="External"/><Relationship Id="rId94" Type="http://schemas.openxmlformats.org/officeDocument/2006/relationships/hyperlink" Target="http://www.genome.jp/dbget-bin/www_bget?cpd+C06804" TargetMode="External"/><Relationship Id="rId148" Type="http://schemas.openxmlformats.org/officeDocument/2006/relationships/hyperlink" Target="http://www.genome.jp/dbget-bin/www_bget?cpd+C00041" TargetMode="External"/><Relationship Id="rId355" Type="http://schemas.openxmlformats.org/officeDocument/2006/relationships/hyperlink" Target="http://www.hmdb.ca/metabolites/HMDB00708" TargetMode="External"/><Relationship Id="rId397" Type="http://schemas.openxmlformats.org/officeDocument/2006/relationships/hyperlink" Target="http://www.hmdb.ca/metabolites/HMDB02320" TargetMode="External"/><Relationship Id="rId520" Type="http://schemas.openxmlformats.org/officeDocument/2006/relationships/hyperlink" Target="http://www.hmdb.ca/metabolites/HMDB01406" TargetMode="External"/><Relationship Id="rId562" Type="http://schemas.openxmlformats.org/officeDocument/2006/relationships/hyperlink" Target="http://www.hmdb.ca/metabolites/HMDB00205" TargetMode="External"/><Relationship Id="rId618" Type="http://schemas.openxmlformats.org/officeDocument/2006/relationships/hyperlink" Target="http://www.genome.jp/dbget-bin/www_bget?cpd+C00065" TargetMode="External"/><Relationship Id="rId215" Type="http://schemas.openxmlformats.org/officeDocument/2006/relationships/hyperlink" Target="http://www.hmdb.ca/metabolites/HMDB59724" TargetMode="External"/><Relationship Id="rId257" Type="http://schemas.openxmlformats.org/officeDocument/2006/relationships/hyperlink" Target="http://www.genome.jp/dbget-bin/www_bget?cpd+C04555" TargetMode="External"/><Relationship Id="rId422" Type="http://schemas.openxmlformats.org/officeDocument/2006/relationships/hyperlink" Target="http://www.hmdb.ca/metabolites/HMDB00715" TargetMode="External"/><Relationship Id="rId464" Type="http://schemas.openxmlformats.org/officeDocument/2006/relationships/hyperlink" Target="http://www.genome.jp/dbget-bin/www_bget?cpd+C02847" TargetMode="External"/><Relationship Id="rId299" Type="http://schemas.openxmlformats.org/officeDocument/2006/relationships/hyperlink" Target="http://www.genome.jp/dbget-bin/www_bget?cpd+C00880" TargetMode="External"/><Relationship Id="rId63" Type="http://schemas.openxmlformats.org/officeDocument/2006/relationships/hyperlink" Target="http://www.hmdb.ca/metabolites/HMDB13127" TargetMode="External"/><Relationship Id="rId159" Type="http://schemas.openxmlformats.org/officeDocument/2006/relationships/hyperlink" Target="http://www.genome.jp/dbget-bin/www_bget?cpd+C00109" TargetMode="External"/><Relationship Id="rId366" Type="http://schemas.openxmlformats.org/officeDocument/2006/relationships/hyperlink" Target="http://www.genome.jp/dbget-bin/www_bget?cpd+C00387" TargetMode="External"/><Relationship Id="rId573" Type="http://schemas.openxmlformats.org/officeDocument/2006/relationships/hyperlink" Target="http://www.hmdb.ca/metabolites/HMDB10318" TargetMode="External"/><Relationship Id="rId226" Type="http://schemas.openxmlformats.org/officeDocument/2006/relationships/hyperlink" Target="http://www.hmdb.ca/metabolites/HMDB00067" TargetMode="External"/><Relationship Id="rId433" Type="http://schemas.openxmlformats.org/officeDocument/2006/relationships/hyperlink" Target="http://www.hmdb.ca/metabolites/HMDB12252" TargetMode="External"/><Relationship Id="rId640" Type="http://schemas.openxmlformats.org/officeDocument/2006/relationships/hyperlink" Target="http://www.hmdb.ca/metabolites/HMDB04827" TargetMode="External"/><Relationship Id="rId74" Type="http://schemas.openxmlformats.org/officeDocument/2006/relationships/hyperlink" Target="http://www.hmdb.ca/metabolites/HMDB00019" TargetMode="External"/><Relationship Id="rId377" Type="http://schemas.openxmlformats.org/officeDocument/2006/relationships/hyperlink" Target="http://www.hmdb.ca/metabolites/HMDB00177" TargetMode="External"/><Relationship Id="rId500" Type="http://schemas.openxmlformats.org/officeDocument/2006/relationships/hyperlink" Target="http://www.genome.jp/dbget-bin/www_bget?cpd+C03145" TargetMode="External"/><Relationship Id="rId584" Type="http://schemas.openxmlformats.org/officeDocument/2006/relationships/hyperlink" Target="http://www.hmdb.ca/metabolites/HMDB00241" TargetMode="External"/><Relationship Id="rId5" Type="http://schemas.openxmlformats.org/officeDocument/2006/relationships/hyperlink" Target="http://www.hmdb.ca/metabolites/HMDB11103" TargetMode="External"/><Relationship Id="rId237" Type="http://schemas.openxmlformats.org/officeDocument/2006/relationships/hyperlink" Target="http://www.hmdb.ca/metabolites/HMDB00904" TargetMode="External"/><Relationship Id="rId444" Type="http://schemas.openxmlformats.org/officeDocument/2006/relationships/hyperlink" Target="http://www.genome.jp/dbget-bin/www_bget?cpd+C01835" TargetMode="External"/><Relationship Id="rId651" Type="http://schemas.openxmlformats.org/officeDocument/2006/relationships/hyperlink" Target="http://www.hmdb.ca/metabolites/HMDB00956" TargetMode="External"/><Relationship Id="rId290" Type="http://schemas.openxmlformats.org/officeDocument/2006/relationships/hyperlink" Target="http://www.genome.jp/dbget-bin/www_bget?cpd+C00095" TargetMode="External"/><Relationship Id="rId304" Type="http://schemas.openxmlformats.org/officeDocument/2006/relationships/hyperlink" Target="http://www.hmdb.ca/metabolites/HMDB11737" TargetMode="External"/><Relationship Id="rId388" Type="http://schemas.openxmlformats.org/officeDocument/2006/relationships/hyperlink" Target="http://www.hmdb.ca/metabolites/HMDB32332" TargetMode="External"/><Relationship Id="rId511" Type="http://schemas.openxmlformats.org/officeDocument/2006/relationships/hyperlink" Target="http://www.hmdb.ca/metabolites/HMDB05923" TargetMode="External"/><Relationship Id="rId609" Type="http://schemas.openxmlformats.org/officeDocument/2006/relationships/hyperlink" Target="http://www.hmdb.ca/metabolites/HMDB02108" TargetMode="External"/><Relationship Id="rId85" Type="http://schemas.openxmlformats.org/officeDocument/2006/relationships/hyperlink" Target="http://www.genome.jp/dbget-bin/www_bget?cpd+C00597" TargetMode="External"/><Relationship Id="rId150" Type="http://schemas.openxmlformats.org/officeDocument/2006/relationships/hyperlink" Target="http://www.hmdb.ca/metabolites/HMDB28680" TargetMode="External"/><Relationship Id="rId595" Type="http://schemas.openxmlformats.org/officeDocument/2006/relationships/hyperlink" Target="http://www.hmdb.ca/metabolites/HMDB00232" TargetMode="External"/><Relationship Id="rId248" Type="http://schemas.openxmlformats.org/officeDocument/2006/relationships/hyperlink" Target="http://www.hmdb.ca/metabolites/HMDB00574" TargetMode="External"/><Relationship Id="rId455" Type="http://schemas.openxmlformats.org/officeDocument/2006/relationships/hyperlink" Target="http://www.genome.jp/dbget-bin/www_bget?cpd+C02170" TargetMode="External"/><Relationship Id="rId662" Type="http://schemas.openxmlformats.org/officeDocument/2006/relationships/hyperlink" Target="http://www.genome.jp/dbget-bin/www_bget?cpd+C03642" TargetMode="External"/><Relationship Id="rId12" Type="http://schemas.openxmlformats.org/officeDocument/2006/relationships/hyperlink" Target="http://www.genome.jp/dbget-bin/www_bget?cpd+C16359" TargetMode="External"/><Relationship Id="rId108" Type="http://schemas.openxmlformats.org/officeDocument/2006/relationships/hyperlink" Target="http://www.hmdb.ca/metabolites/HMDB00695" TargetMode="External"/><Relationship Id="rId315" Type="http://schemas.openxmlformats.org/officeDocument/2006/relationships/hyperlink" Target="http://www.hmdb.ca/metabolites/HMDB00152" TargetMode="External"/><Relationship Id="rId522" Type="http://schemas.openxmlformats.org/officeDocument/2006/relationships/hyperlink" Target="http://www.hmdb.ca/metabolites/HMDB00902" TargetMode="External"/><Relationship Id="rId96" Type="http://schemas.openxmlformats.org/officeDocument/2006/relationships/hyperlink" Target="http://www.hmdb.ca/metabolites/HMDB10316" TargetMode="External"/><Relationship Id="rId161" Type="http://schemas.openxmlformats.org/officeDocument/2006/relationships/hyperlink" Target="http://www.genome.jp/dbget-bin/www_bget?cpd+C00026" TargetMode="External"/><Relationship Id="rId399" Type="http://schemas.openxmlformats.org/officeDocument/2006/relationships/hyperlink" Target="http://www.hmdb.ca/metabolites/HMDB11753" TargetMode="External"/><Relationship Id="rId259" Type="http://schemas.openxmlformats.org/officeDocument/2006/relationships/hyperlink" Target="http://www.genome.jp/dbget-bin/www_bget?cpd+C01181" TargetMode="External"/><Relationship Id="rId466" Type="http://schemas.openxmlformats.org/officeDocument/2006/relationships/hyperlink" Target="http://www.genome.jp/dbget-bin/www_bget?cpd+C02562" TargetMode="External"/><Relationship Id="rId673" Type="http://schemas.openxmlformats.org/officeDocument/2006/relationships/hyperlink" Target="http://www.hmdb.ca/metabolites/HMDB29054" TargetMode="External"/><Relationship Id="rId23" Type="http://schemas.openxmlformats.org/officeDocument/2006/relationships/hyperlink" Target="http://www.hmdb.ca/metabolites/HMDB12141" TargetMode="External"/><Relationship Id="rId119" Type="http://schemas.openxmlformats.org/officeDocument/2006/relationships/hyperlink" Target="http://www.hmdb.ca/metabolites/HMDB01087" TargetMode="External"/><Relationship Id="rId326" Type="http://schemas.openxmlformats.org/officeDocument/2006/relationships/hyperlink" Target="http://www.hmdb.ca/metabolites/HMDB00641" TargetMode="External"/><Relationship Id="rId533" Type="http://schemas.openxmlformats.org/officeDocument/2006/relationships/hyperlink" Target="http://www.genome.jp/dbget-bin/www_bget?cpd+C00295" TargetMode="External"/><Relationship Id="rId172" Type="http://schemas.openxmlformats.org/officeDocument/2006/relationships/hyperlink" Target="http://www.hmdb.ca/metabolites/HMDB02759" TargetMode="External"/><Relationship Id="rId477" Type="http://schemas.openxmlformats.org/officeDocument/2006/relationships/hyperlink" Target="http://www.genome.jp/dbget-bin/www_bget?cpd+C02716" TargetMode="External"/><Relationship Id="rId600" Type="http://schemas.openxmlformats.org/officeDocument/2006/relationships/hyperlink" Target="http://www.genome.jp/dbget-bin/www_bget?cpd+C00474" TargetMode="External"/><Relationship Id="rId684" Type="http://schemas.openxmlformats.org/officeDocument/2006/relationships/hyperlink" Target="http://www.genome.jp/dbget-bin/www_bget?cpd+C01004" TargetMode="External"/><Relationship Id="rId337" Type="http://schemas.openxmlformats.org/officeDocument/2006/relationships/hyperlink" Target="http://www.hmdb.ca/metabolites/HMDB00131" TargetMode="External"/><Relationship Id="rId34" Type="http://schemas.openxmlformats.org/officeDocument/2006/relationships/hyperlink" Target="http://www.hmdb.ca/metabolites/HMDB00606" TargetMode="External"/><Relationship Id="rId544" Type="http://schemas.openxmlformats.org/officeDocument/2006/relationships/hyperlink" Target="http://www.genome.jp/dbget-bin/www_bget?cpd+C00864" TargetMode="External"/><Relationship Id="rId183" Type="http://schemas.openxmlformats.org/officeDocument/2006/relationships/hyperlink" Target="http://www.hmdb.ca/metabolites/HMDB28757" TargetMode="External"/><Relationship Id="rId390" Type="http://schemas.openxmlformats.org/officeDocument/2006/relationships/hyperlink" Target="http://www.genome.jp/dbget-bin/www_bget?cpd+C00519" TargetMode="External"/><Relationship Id="rId404" Type="http://schemas.openxmlformats.org/officeDocument/2006/relationships/hyperlink" Target="http://www.hmdb.ca/metabolites/HMDB02302" TargetMode="External"/><Relationship Id="rId611" Type="http://schemas.openxmlformats.org/officeDocument/2006/relationships/hyperlink" Target="http://www.genome.jp/dbget-bin/www_bget?cpd+C11347" TargetMode="External"/><Relationship Id="rId250" Type="http://schemas.openxmlformats.org/officeDocument/2006/relationships/hyperlink" Target="http://www.hmdb.ca/metabolites/HMDB00996" TargetMode="External"/><Relationship Id="rId488" Type="http://schemas.openxmlformats.org/officeDocument/2006/relationships/hyperlink" Target="http://www.genome.jp/dbget-bin/www_bget?cpd+C03519" TargetMode="External"/><Relationship Id="rId695" Type="http://schemas.openxmlformats.org/officeDocument/2006/relationships/hyperlink" Target="http://www.genome.jp/dbget-bin/www_bget?cpd+C00029" TargetMode="External"/><Relationship Id="rId709" Type="http://schemas.openxmlformats.org/officeDocument/2006/relationships/hyperlink" Target="http://www.genome.jp/dbget-bin/www_bget?cpd+C00183" TargetMode="External"/><Relationship Id="rId45" Type="http://schemas.openxmlformats.org/officeDocument/2006/relationships/hyperlink" Target="http://www.hmdb.ca/metabolites/HMDB00378" TargetMode="External"/><Relationship Id="rId110" Type="http://schemas.openxmlformats.org/officeDocument/2006/relationships/hyperlink" Target="http://www.hmdb.ca/metabolites/HMDB04072" TargetMode="External"/><Relationship Id="rId348" Type="http://schemas.openxmlformats.org/officeDocument/2006/relationships/hyperlink" Target="http://www.hmdb.ca/metabolites/HMDB00637" TargetMode="External"/><Relationship Id="rId555" Type="http://schemas.openxmlformats.org/officeDocument/2006/relationships/hyperlink" Target="http://www.genome.jp/dbget-bin/www_bget?cpd+C04148" TargetMode="External"/><Relationship Id="rId194" Type="http://schemas.openxmlformats.org/officeDocument/2006/relationships/hyperlink" Target="http://www.hmdb.ca/metabolites/HMDB00043" TargetMode="External"/><Relationship Id="rId208" Type="http://schemas.openxmlformats.org/officeDocument/2006/relationships/hyperlink" Target="http://www.genome.jp/dbget-bin/www_bget?cpd+C01571" TargetMode="External"/><Relationship Id="rId415" Type="http://schemas.openxmlformats.org/officeDocument/2006/relationships/hyperlink" Target="http://www.hmdb.ca/metabolites/HMDB11174" TargetMode="External"/><Relationship Id="rId622" Type="http://schemas.openxmlformats.org/officeDocument/2006/relationships/hyperlink" Target="http://www.hmdb.ca/metabolites/HMDB29032" TargetMode="External"/><Relationship Id="rId261" Type="http://schemas.openxmlformats.org/officeDocument/2006/relationships/hyperlink" Target="http://www.genome.jp/dbget-bin/www_bget?cpd+C04483" TargetMode="External"/><Relationship Id="rId499" Type="http://schemas.openxmlformats.org/officeDocument/2006/relationships/hyperlink" Target="http://www.hmdb.ca/metabolites/HMDB04089" TargetMode="External"/><Relationship Id="rId56" Type="http://schemas.openxmlformats.org/officeDocument/2006/relationships/hyperlink" Target="http://www.hmdb.ca/metabolites/HMDB00396" TargetMode="External"/><Relationship Id="rId359" Type="http://schemas.openxmlformats.org/officeDocument/2006/relationships/hyperlink" Target="http://www.hmdb.ca/metabolites/HMDB00721" TargetMode="External"/><Relationship Id="rId566" Type="http://schemas.openxmlformats.org/officeDocument/2006/relationships/hyperlink" Target="http://www.hmdb.ca/metabolites/HMDB00263" TargetMode="External"/><Relationship Id="rId121" Type="http://schemas.openxmlformats.org/officeDocument/2006/relationships/hyperlink" Target="http://www.genome.jp/dbget-bin/www_bget?cpd+C01879" TargetMode="External"/><Relationship Id="rId219" Type="http://schemas.openxmlformats.org/officeDocument/2006/relationships/hyperlink" Target="http://www.genome.jp/dbget-bin/www_bget?cpd+C02528" TargetMode="External"/><Relationship Id="rId426" Type="http://schemas.openxmlformats.org/officeDocument/2006/relationships/hyperlink" Target="http://www.hmdb.ca/metabolites/HMDB00190" TargetMode="External"/><Relationship Id="rId633" Type="http://schemas.openxmlformats.org/officeDocument/2006/relationships/hyperlink" Target="http://www.hmdb.ca/metabolites/HMDB00269" TargetMode="External"/><Relationship Id="rId67" Type="http://schemas.openxmlformats.org/officeDocument/2006/relationships/hyperlink" Target="http://www.hmdb.ca/metabolites/HMDB00336" TargetMode="External"/><Relationship Id="rId272" Type="http://schemas.openxmlformats.org/officeDocument/2006/relationships/hyperlink" Target="http://www.hmdb.ca/metabolites/HMDB00092" TargetMode="External"/><Relationship Id="rId577" Type="http://schemas.openxmlformats.org/officeDocument/2006/relationships/hyperlink" Target="http://www.hmdb.ca/metabolites/HMDB00162" TargetMode="External"/><Relationship Id="rId700" Type="http://schemas.openxmlformats.org/officeDocument/2006/relationships/hyperlink" Target="http://www.hmdb.ca/metabolites/HMDB00300" TargetMode="External"/><Relationship Id="rId132" Type="http://schemas.openxmlformats.org/officeDocument/2006/relationships/hyperlink" Target="http://www.hmdb.ca/metabolites/HMDB00897" TargetMode="External"/><Relationship Id="rId437" Type="http://schemas.openxmlformats.org/officeDocument/2006/relationships/hyperlink" Target="http://www.genome.jp/dbget-bin/www_bget?cpd+C00149" TargetMode="External"/><Relationship Id="rId644" Type="http://schemas.openxmlformats.org/officeDocument/2006/relationships/hyperlink" Target="http://www.genome.jp/dbget-bin/www_bget?cpd+C07273" TargetMode="External"/><Relationship Id="rId283" Type="http://schemas.openxmlformats.org/officeDocument/2006/relationships/hyperlink" Target="http://www.genome.jp/dbget-bin/www_bget?cpd+C00503" TargetMode="External"/><Relationship Id="rId490" Type="http://schemas.openxmlformats.org/officeDocument/2006/relationships/hyperlink" Target="http://www.genome.jp/dbget-bin/www_bget?cpd+C02714" TargetMode="External"/><Relationship Id="rId504" Type="http://schemas.openxmlformats.org/officeDocument/2006/relationships/hyperlink" Target="http://www.hmdb.ca/metabolites/HMDB04193" TargetMode="External"/><Relationship Id="rId711" Type="http://schemas.openxmlformats.org/officeDocument/2006/relationships/hyperlink" Target="http://www.hmdb.ca/metabolites/HMDB29127" TargetMode="External"/><Relationship Id="rId78" Type="http://schemas.openxmlformats.org/officeDocument/2006/relationships/hyperlink" Target="http://www.hmdb.ca/metabolites/HMDB00552" TargetMode="External"/><Relationship Id="rId143" Type="http://schemas.openxmlformats.org/officeDocument/2006/relationships/hyperlink" Target="http://www.hmdb.ca/metabolites/HMDB01341" TargetMode="External"/><Relationship Id="rId350" Type="http://schemas.openxmlformats.org/officeDocument/2006/relationships/hyperlink" Target="http://www.hmdb.ca/metabolites/HMDB00138" TargetMode="External"/><Relationship Id="rId588" Type="http://schemas.openxmlformats.org/officeDocument/2006/relationships/hyperlink" Target="http://www.hmdb.ca/metabolites/HMDB00017" TargetMode="External"/><Relationship Id="rId9" Type="http://schemas.openxmlformats.org/officeDocument/2006/relationships/hyperlink" Target="http://www.hmdb.ca/metabolites/HMDB00001" TargetMode="External"/><Relationship Id="rId210" Type="http://schemas.openxmlformats.org/officeDocument/2006/relationships/hyperlink" Target="http://www.hmdb.ca/metabolites/HMDB02201" TargetMode="External"/><Relationship Id="rId448" Type="http://schemas.openxmlformats.org/officeDocument/2006/relationships/hyperlink" Target="http://www.genome.jp/dbget-bin/www_bget?cpd+C00159" TargetMode="External"/><Relationship Id="rId655" Type="http://schemas.openxmlformats.org/officeDocument/2006/relationships/hyperlink" Target="http://www.hmdb.ca/metabolites/HMDB00251" TargetMode="External"/><Relationship Id="rId294" Type="http://schemas.openxmlformats.org/officeDocument/2006/relationships/hyperlink" Target="http://www.hmdb.ca/metabolites/HMDB00134" TargetMode="External"/><Relationship Id="rId308" Type="http://schemas.openxmlformats.org/officeDocument/2006/relationships/hyperlink" Target="http://www.hmdb.ca/metabolites/HMDB11170" TargetMode="External"/><Relationship Id="rId515" Type="http://schemas.openxmlformats.org/officeDocument/2006/relationships/hyperlink" Target="http://www.hmdb.ca/metabolites/HMDB00206" TargetMode="External"/><Relationship Id="rId89" Type="http://schemas.openxmlformats.org/officeDocument/2006/relationships/hyperlink" Target="http://www.genome.jp/dbget-bin/www_bget?cpd+C02642" TargetMode="External"/><Relationship Id="rId154" Type="http://schemas.openxmlformats.org/officeDocument/2006/relationships/hyperlink" Target="http://www.hmdb.ca/metabolites/HMDB04041" TargetMode="External"/><Relationship Id="rId361" Type="http://schemas.openxmlformats.org/officeDocument/2006/relationships/hyperlink" Target="http://www.hmdb.ca/metabolites/HMDB60013" TargetMode="External"/><Relationship Id="rId599" Type="http://schemas.openxmlformats.org/officeDocument/2006/relationships/hyperlink" Target="http://www.hmdb.ca/metabolites/HMDB00305" TargetMode="External"/><Relationship Id="rId459" Type="http://schemas.openxmlformats.org/officeDocument/2006/relationships/hyperlink" Target="http://www.genome.jp/dbget-bin/www_bget?cpd+C00137" TargetMode="External"/><Relationship Id="rId666" Type="http://schemas.openxmlformats.org/officeDocument/2006/relationships/hyperlink" Target="http://www.hmdb.ca/metabolites/HMDB02825" TargetMode="External"/><Relationship Id="rId16" Type="http://schemas.openxmlformats.org/officeDocument/2006/relationships/hyperlink" Target="http://www.genome.jp/dbget-bin/www_bget?cpd+C05131" TargetMode="External"/><Relationship Id="rId221" Type="http://schemas.openxmlformats.org/officeDocument/2006/relationships/hyperlink" Target="http://www.genome.jp/dbget-bin/www_bget?cpd+C19891" TargetMode="External"/><Relationship Id="rId319" Type="http://schemas.openxmlformats.org/officeDocument/2006/relationships/hyperlink" Target="http://www.hmdb.ca/metabolites/HMDB00122" TargetMode="External"/><Relationship Id="rId526" Type="http://schemas.openxmlformats.org/officeDocument/2006/relationships/hyperlink" Target="http://www.hmdb.ca/metabolites/HMDB00782" TargetMode="External"/><Relationship Id="rId165" Type="http://schemas.openxmlformats.org/officeDocument/2006/relationships/hyperlink" Target="http://www.genome.jp/dbget-bin/www_bget?cpd+C04295" TargetMode="External"/><Relationship Id="rId372" Type="http://schemas.openxmlformats.org/officeDocument/2006/relationships/hyperlink" Target="http://www.hmdb.ca/metabolites/HMDB00705" TargetMode="External"/><Relationship Id="rId677" Type="http://schemas.openxmlformats.org/officeDocument/2006/relationships/hyperlink" Target="http://www.genome.jp/dbget-bin/www_bget?cpd+C01829" TargetMode="External"/><Relationship Id="rId232" Type="http://schemas.openxmlformats.org/officeDocument/2006/relationships/hyperlink" Target="http://www.genome.jp/dbget-bin/www_bget?cpd+C16610" TargetMode="External"/><Relationship Id="rId27" Type="http://schemas.openxmlformats.org/officeDocument/2006/relationships/hyperlink" Target="http://www.hmdb.ca/metabolites/HMDB00510" TargetMode="External"/><Relationship Id="rId537" Type="http://schemas.openxmlformats.org/officeDocument/2006/relationships/hyperlink" Target="http://www.hmdb.ca/metabolites/HMDB02329" TargetMode="External"/><Relationship Id="rId80" Type="http://schemas.openxmlformats.org/officeDocument/2006/relationships/hyperlink" Target="http://www.hmdb.ca/metabolites/HMDB00479" TargetMode="External"/><Relationship Id="rId176" Type="http://schemas.openxmlformats.org/officeDocument/2006/relationships/hyperlink" Target="http://www.genome.jp/dbget-bin/www_bget?cpd+C00062" TargetMode="External"/><Relationship Id="rId383" Type="http://schemas.openxmlformats.org/officeDocument/2006/relationships/hyperlink" Target="http://www.genome.jp/dbget-bin/www_bget?cpd+C08283" TargetMode="External"/><Relationship Id="rId590" Type="http://schemas.openxmlformats.org/officeDocument/2006/relationships/hyperlink" Target="http://www.genome.jp/dbget-bin/www_bget?cpd+C00022" TargetMode="External"/><Relationship Id="rId604" Type="http://schemas.openxmlformats.org/officeDocument/2006/relationships/hyperlink" Target="http://www.genome.jp/dbget-bin/www_bget?cpd+C04322" TargetMode="External"/><Relationship Id="rId243" Type="http://schemas.openxmlformats.org/officeDocument/2006/relationships/hyperlink" Target="http://www.genome.jp/dbget-bin/www_bget?cpd+C00300" TargetMode="External"/><Relationship Id="rId450" Type="http://schemas.openxmlformats.org/officeDocument/2006/relationships/hyperlink" Target="http://www.hmdb.ca/metabolites/HMDB06210" TargetMode="External"/><Relationship Id="rId688" Type="http://schemas.openxmlformats.org/officeDocument/2006/relationships/hyperlink" Target="http://www.genome.jp/dbget-bin/www_bget?cpd+C00078" TargetMode="External"/><Relationship Id="rId38" Type="http://schemas.openxmlformats.org/officeDocument/2006/relationships/hyperlink" Target="http://www.hmdb.ca/metabolites/HMDB02264" TargetMode="External"/><Relationship Id="rId103" Type="http://schemas.openxmlformats.org/officeDocument/2006/relationships/hyperlink" Target="http://www.hmdb.ca/metabolites/HMDB02070" TargetMode="External"/><Relationship Id="rId310" Type="http://schemas.openxmlformats.org/officeDocument/2006/relationships/hyperlink" Target="http://www.hmdb.ca/metabolites/HMDB00594" TargetMode="External"/><Relationship Id="rId548" Type="http://schemas.openxmlformats.org/officeDocument/2006/relationships/hyperlink" Target="http://www.genome.jp/dbget-bin/www_bget?cpd+C01601" TargetMode="External"/><Relationship Id="rId91" Type="http://schemas.openxmlformats.org/officeDocument/2006/relationships/hyperlink" Target="http://www.genome.jp/dbget-bin/www_bget?cpd+C17333" TargetMode="External"/><Relationship Id="rId187" Type="http://schemas.openxmlformats.org/officeDocument/2006/relationships/hyperlink" Target="http://www.hmdb.ca/metabolites/HMDB00056" TargetMode="External"/><Relationship Id="rId394" Type="http://schemas.openxmlformats.org/officeDocument/2006/relationships/hyperlink" Target="http://www.genome.jp/dbget-bin/www_bget?cpd+D00126" TargetMode="External"/><Relationship Id="rId408" Type="http://schemas.openxmlformats.org/officeDocument/2006/relationships/hyperlink" Target="http://www.hmdb.ca/metabolites/HMDB00175" TargetMode="External"/><Relationship Id="rId615" Type="http://schemas.openxmlformats.org/officeDocument/2006/relationships/hyperlink" Target="http://www.hmdb.ca/metabolites/HMDB01895" TargetMode="External"/><Relationship Id="rId254" Type="http://schemas.openxmlformats.org/officeDocument/2006/relationships/hyperlink" Target="http://www.genome.jp/dbget-bin/www_bget?cpd+C00491" TargetMode="External"/><Relationship Id="rId699" Type="http://schemas.openxmlformats.org/officeDocument/2006/relationships/hyperlink" Target="http://www.genome.jp/dbget-bin/www_bget?cpd+C00106" TargetMode="External"/><Relationship Id="rId49" Type="http://schemas.openxmlformats.org/officeDocument/2006/relationships/hyperlink" Target="http://www.genome.jp/dbget-bin/www_bget?cpd+C11457" TargetMode="External"/><Relationship Id="rId114" Type="http://schemas.openxmlformats.org/officeDocument/2006/relationships/hyperlink" Target="http://www.hmdb.ca/metabolites/HMDB04400" TargetMode="External"/><Relationship Id="rId461" Type="http://schemas.openxmlformats.org/officeDocument/2006/relationships/hyperlink" Target="http://www.hmdb.ca/metabolites/HMDB05066" TargetMode="External"/><Relationship Id="rId559" Type="http://schemas.openxmlformats.org/officeDocument/2006/relationships/hyperlink" Target="http://www.genome.jp/dbget-bin/www_bget?cpd+C05607" TargetMode="External"/><Relationship Id="rId198" Type="http://schemas.openxmlformats.org/officeDocument/2006/relationships/hyperlink" Target="http://www.hmdb.ca/metabolites/HMDB00054" TargetMode="External"/><Relationship Id="rId321" Type="http://schemas.openxmlformats.org/officeDocument/2006/relationships/hyperlink" Target="http://www.hmdb.ca/metabolites/HMDB00127" TargetMode="External"/><Relationship Id="rId419" Type="http://schemas.openxmlformats.org/officeDocument/2006/relationships/hyperlink" Target="http://www.hmdb.ca/metabolites/HMDB00688" TargetMode="External"/><Relationship Id="rId626" Type="http://schemas.openxmlformats.org/officeDocument/2006/relationships/hyperlink" Target="http://www.genome.jp/dbget-bin/www_bget?cpd+C06543" TargetMode="External"/><Relationship Id="rId265" Type="http://schemas.openxmlformats.org/officeDocument/2006/relationships/hyperlink" Target="http://www.genome.jp/dbget-bin/www_bget?cpd+C00337" TargetMode="External"/><Relationship Id="rId472" Type="http://schemas.openxmlformats.org/officeDocument/2006/relationships/hyperlink" Target="http://www.hmdb.ca/metabolites/HMDB00215" TargetMode="External"/><Relationship Id="rId125" Type="http://schemas.openxmlformats.org/officeDocument/2006/relationships/hyperlink" Target="http://www.hmdb.ca/metabolites/HMDB61705" TargetMode="External"/><Relationship Id="rId332" Type="http://schemas.openxmlformats.org/officeDocument/2006/relationships/hyperlink" Target="http://www.genome.jp/dbget-bin/www_bget?cpd+C00051" TargetMode="External"/><Relationship Id="rId637" Type="http://schemas.openxmlformats.org/officeDocument/2006/relationships/hyperlink" Target="http://www.genome.jp/dbget-bin/www_bget?cpd+C06124" TargetMode="External"/><Relationship Id="rId276" Type="http://schemas.openxmlformats.org/officeDocument/2006/relationships/hyperlink" Target="http://www.genome.jp/dbget-bin/www_bget?cpd+C13690" TargetMode="External"/><Relationship Id="rId483" Type="http://schemas.openxmlformats.org/officeDocument/2006/relationships/hyperlink" Target="http://www.hmdb.ca/metabolites/HMDB11756" TargetMode="External"/><Relationship Id="rId690" Type="http://schemas.openxmlformats.org/officeDocument/2006/relationships/hyperlink" Target="http://www.genome.jp/dbget-bin/www_bget?cpd+C09213" TargetMode="External"/><Relationship Id="rId704" Type="http://schemas.openxmlformats.org/officeDocument/2006/relationships/hyperlink" Target="http://www.hmdb.ca/metabolites/HMDB00294" TargetMode="External"/><Relationship Id="rId40" Type="http://schemas.openxmlformats.org/officeDocument/2006/relationships/hyperlink" Target="http://www.genome.jp/dbget-bin/www_bget?cpd+C05852" TargetMode="External"/><Relationship Id="rId136" Type="http://schemas.openxmlformats.org/officeDocument/2006/relationships/hyperlink" Target="http://www.genome.jp/dbget-bin/www_bget?cpd+C02571" TargetMode="External"/><Relationship Id="rId343" Type="http://schemas.openxmlformats.org/officeDocument/2006/relationships/hyperlink" Target="http://www.genome.jp/dbget-bin/www_bget?cpd+C00670" TargetMode="External"/><Relationship Id="rId550" Type="http://schemas.openxmlformats.org/officeDocument/2006/relationships/hyperlink" Target="http://www.genome.jp/dbget-bin/www_bget?cpd+C18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tabSelected="1" workbookViewId="0">
      <selection activeCell="Y52" sqref="Y52"/>
    </sheetView>
  </sheetViews>
  <sheetFormatPr defaultColWidth="10.54296875" defaultRowHeight="14.5"/>
  <cols>
    <col min="1" max="1" width="21.453125" style="7" customWidth="1"/>
    <col min="2" max="13" width="10.54296875" style="7"/>
    <col min="14" max="15" width="10.81640625" style="7" customWidth="1"/>
    <col min="16" max="17" width="10.54296875" style="7"/>
    <col min="18" max="18" width="10.1796875" style="7" customWidth="1"/>
    <col min="19" max="16384" width="10.54296875" style="7"/>
  </cols>
  <sheetData>
    <row r="1" spans="1:21" s="6" customFormat="1">
      <c r="A1" s="5" t="s">
        <v>109</v>
      </c>
      <c r="B1" s="24" t="s">
        <v>0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6</v>
      </c>
      <c r="R1" s="24" t="s">
        <v>16</v>
      </c>
      <c r="S1" s="24" t="s">
        <v>17</v>
      </c>
      <c r="T1" s="24" t="s">
        <v>18</v>
      </c>
      <c r="U1" s="24" t="s">
        <v>124</v>
      </c>
    </row>
    <row r="2" spans="1:21" s="6" customFormat="1">
      <c r="A2" s="24" t="s">
        <v>19</v>
      </c>
      <c r="B2" s="24" t="s">
        <v>1</v>
      </c>
      <c r="C2" s="24"/>
      <c r="D2" s="24"/>
      <c r="E2" s="24"/>
      <c r="F2" s="24"/>
      <c r="G2" s="24"/>
      <c r="H2" s="24"/>
      <c r="I2" s="24"/>
      <c r="J2" s="24"/>
      <c r="L2" s="24"/>
      <c r="M2" s="24"/>
      <c r="N2" s="24"/>
      <c r="O2" s="24"/>
      <c r="P2" s="24"/>
      <c r="Q2" s="24"/>
      <c r="R2" s="24" t="s">
        <v>15</v>
      </c>
      <c r="S2" s="24"/>
      <c r="T2" s="24"/>
      <c r="U2" s="24"/>
    </row>
    <row r="3" spans="1:21">
      <c r="A3" s="7" t="s">
        <v>37</v>
      </c>
      <c r="B3" s="7">
        <v>18.34</v>
      </c>
      <c r="C3" s="7">
        <v>43.92</v>
      </c>
      <c r="D3" s="7">
        <v>29.17</v>
      </c>
      <c r="E3" s="9">
        <f t="shared" ref="E3:E20" si="0">C3/D3</f>
        <v>1.5056564964004113</v>
      </c>
      <c r="F3" s="7">
        <v>0.28799999999999998</v>
      </c>
      <c r="G3" s="7">
        <v>277.2</v>
      </c>
      <c r="H3" s="7">
        <v>6.16</v>
      </c>
      <c r="I3" s="7">
        <v>10.17</v>
      </c>
      <c r="J3" s="7">
        <v>1.9039999999999999</v>
      </c>
      <c r="K3" s="7">
        <v>33.200000000000003</v>
      </c>
      <c r="L3" s="7">
        <v>1.6779999999999999</v>
      </c>
      <c r="M3" s="7">
        <v>0.159</v>
      </c>
      <c r="N3" s="9">
        <f t="shared" ref="N3:N19" si="1">L3/M3</f>
        <v>10.553459119496855</v>
      </c>
      <c r="O3" s="9">
        <f t="shared" ref="O3:O19" si="2">H3/M3</f>
        <v>38.742138364779876</v>
      </c>
      <c r="P3" s="7">
        <v>22.59</v>
      </c>
      <c r="Q3" s="7">
        <v>23.65</v>
      </c>
      <c r="R3" s="9">
        <f t="shared" ref="R3:R20" si="3">P3/Q3</f>
        <v>0.95517970401691332</v>
      </c>
      <c r="S3" s="7">
        <v>35.82</v>
      </c>
      <c r="T3" s="7">
        <v>24.51</v>
      </c>
      <c r="U3" s="7">
        <v>0.15931863727454909</v>
      </c>
    </row>
    <row r="4" spans="1:21">
      <c r="A4" s="7" t="s">
        <v>38</v>
      </c>
      <c r="B4" s="7">
        <v>26.41</v>
      </c>
      <c r="C4" s="7">
        <v>59.12</v>
      </c>
      <c r="D4" s="7">
        <v>23.66</v>
      </c>
      <c r="E4" s="9">
        <f t="shared" si="0"/>
        <v>2.4987320371935757</v>
      </c>
      <c r="F4" s="7">
        <v>0.217</v>
      </c>
      <c r="G4" s="7">
        <v>261.7</v>
      </c>
      <c r="H4" s="7">
        <v>6.74</v>
      </c>
      <c r="I4" s="7">
        <v>7.24</v>
      </c>
      <c r="J4" s="7">
        <v>1.861</v>
      </c>
      <c r="K4" s="7">
        <v>38.1</v>
      </c>
      <c r="L4" s="7">
        <v>1.8089999999999999</v>
      </c>
      <c r="M4" s="7">
        <v>0.254</v>
      </c>
      <c r="N4" s="9">
        <f t="shared" si="1"/>
        <v>7.122047244094488</v>
      </c>
      <c r="O4" s="9">
        <f t="shared" si="2"/>
        <v>26.535433070866141</v>
      </c>
      <c r="P4" s="7">
        <v>25.12</v>
      </c>
      <c r="Q4" s="7">
        <v>26.42</v>
      </c>
      <c r="R4" s="9">
        <f t="shared" si="3"/>
        <v>0.95079485238455708</v>
      </c>
      <c r="S4" s="7">
        <v>32.729999999999997</v>
      </c>
      <c r="T4" s="7">
        <v>28.16</v>
      </c>
      <c r="U4" s="7">
        <v>0.21924902891670262</v>
      </c>
    </row>
    <row r="5" spans="1:21">
      <c r="A5" s="7" t="s">
        <v>39</v>
      </c>
      <c r="B5" s="7">
        <v>17.91</v>
      </c>
      <c r="C5" s="7">
        <v>46.35</v>
      </c>
      <c r="D5" s="7">
        <v>21.07</v>
      </c>
      <c r="E5" s="9">
        <f t="shared" si="0"/>
        <v>2.1998101566207877</v>
      </c>
      <c r="F5" s="7">
        <v>0.20499999999999999</v>
      </c>
      <c r="G5" s="7">
        <v>255.2</v>
      </c>
      <c r="H5" s="7">
        <v>5.12</v>
      </c>
      <c r="I5" s="7">
        <v>8.93</v>
      </c>
      <c r="J5" s="7">
        <v>2.1920000000000002</v>
      </c>
      <c r="K5" s="7">
        <v>33.200000000000003</v>
      </c>
      <c r="L5" s="7">
        <v>1.5880000000000001</v>
      </c>
      <c r="M5" s="7">
        <v>0.19600000000000001</v>
      </c>
      <c r="N5" s="9">
        <f t="shared" si="1"/>
        <v>8.1020408163265305</v>
      </c>
      <c r="O5" s="9">
        <f t="shared" si="2"/>
        <v>26.122448979591837</v>
      </c>
      <c r="P5" s="7">
        <v>22.75</v>
      </c>
      <c r="Q5" s="7">
        <v>24.09</v>
      </c>
      <c r="R5" s="9">
        <f t="shared" si="3"/>
        <v>0.94437525944375256</v>
      </c>
      <c r="S5" s="7">
        <v>42.56</v>
      </c>
      <c r="T5" s="7">
        <v>25.32</v>
      </c>
      <c r="U5" s="7">
        <v>0.19797979797979798</v>
      </c>
    </row>
    <row r="6" spans="1:21">
      <c r="A6" s="7" t="s">
        <v>40</v>
      </c>
      <c r="B6" s="7">
        <v>21.08</v>
      </c>
      <c r="C6" s="7">
        <v>53.83</v>
      </c>
      <c r="D6" s="7">
        <v>26.41</v>
      </c>
      <c r="E6" s="9">
        <f t="shared" si="0"/>
        <v>2.0382430897387351</v>
      </c>
      <c r="F6" s="7">
        <v>0.251</v>
      </c>
      <c r="G6" s="7">
        <v>248.3</v>
      </c>
      <c r="H6" s="7">
        <v>5.22</v>
      </c>
      <c r="I6" s="7">
        <v>8.6199999999999992</v>
      </c>
      <c r="J6" s="7">
        <v>1.579</v>
      </c>
      <c r="K6" s="7">
        <v>42.7</v>
      </c>
      <c r="L6" s="7">
        <v>1.9330000000000001</v>
      </c>
      <c r="M6" s="7">
        <v>0.186</v>
      </c>
      <c r="N6" s="9">
        <f t="shared" si="1"/>
        <v>10.39247311827957</v>
      </c>
      <c r="O6" s="9">
        <f t="shared" si="2"/>
        <v>28.064516129032256</v>
      </c>
      <c r="P6" s="7">
        <v>23.85</v>
      </c>
      <c r="Q6" s="7">
        <v>24.11</v>
      </c>
      <c r="R6" s="9">
        <f t="shared" si="3"/>
        <v>0.98921609290750734</v>
      </c>
      <c r="S6" s="7">
        <v>26.13</v>
      </c>
      <c r="T6" s="7">
        <v>21.07</v>
      </c>
      <c r="U6" s="7">
        <v>0.16138828633405639</v>
      </c>
    </row>
    <row r="7" spans="1:21">
      <c r="A7" s="7" t="s">
        <v>41</v>
      </c>
      <c r="B7" s="7">
        <v>20.39</v>
      </c>
      <c r="C7" s="7">
        <v>52.88</v>
      </c>
      <c r="D7" s="7">
        <v>30.45</v>
      </c>
      <c r="E7" s="9">
        <f t="shared" si="0"/>
        <v>1.7366174055829229</v>
      </c>
      <c r="F7" s="7">
        <v>0.32900000000000001</v>
      </c>
      <c r="G7" s="7">
        <v>271.8</v>
      </c>
      <c r="H7" s="7">
        <v>7.66</v>
      </c>
      <c r="I7" s="7">
        <v>10.42</v>
      </c>
      <c r="J7" s="7">
        <v>2.0449999999999999</v>
      </c>
      <c r="K7" s="7">
        <v>42.5</v>
      </c>
      <c r="L7" s="7">
        <v>1.5249999999999999</v>
      </c>
      <c r="M7" s="7">
        <v>0.23899999999999999</v>
      </c>
      <c r="N7" s="9">
        <f t="shared" si="1"/>
        <v>6.3807531380753133</v>
      </c>
      <c r="O7" s="9">
        <f t="shared" si="2"/>
        <v>32.05020920502092</v>
      </c>
      <c r="P7" s="7">
        <v>24.38</v>
      </c>
      <c r="Q7" s="7">
        <v>25.73</v>
      </c>
      <c r="R7" s="9">
        <f t="shared" si="3"/>
        <v>0.94753206373882626</v>
      </c>
      <c r="S7" s="7">
        <v>29.66</v>
      </c>
      <c r="T7" s="7">
        <v>18.350000000000001</v>
      </c>
      <c r="U7" s="7">
        <v>0.23864203694458311</v>
      </c>
    </row>
    <row r="8" spans="1:21">
      <c r="A8" s="7" t="s">
        <v>42</v>
      </c>
      <c r="B8" s="7">
        <v>16.350000000000001</v>
      </c>
      <c r="C8" s="7">
        <v>44.26</v>
      </c>
      <c r="D8" s="7">
        <v>23.81</v>
      </c>
      <c r="E8" s="9">
        <f t="shared" si="0"/>
        <v>1.8588828223435532</v>
      </c>
      <c r="F8" s="7">
        <v>0.25800000000000001</v>
      </c>
      <c r="G8" s="7">
        <v>260.39999999999998</v>
      </c>
      <c r="H8" s="7">
        <v>5.62</v>
      </c>
      <c r="I8" s="7">
        <v>9.7799999999999994</v>
      </c>
      <c r="J8" s="7">
        <v>1.8660000000000001</v>
      </c>
      <c r="K8" s="7">
        <v>39.4</v>
      </c>
      <c r="L8" s="7">
        <v>1.6220000000000001</v>
      </c>
      <c r="M8" s="7">
        <v>0.23300000000000001</v>
      </c>
      <c r="N8" s="9">
        <f t="shared" si="1"/>
        <v>6.9613733905579398</v>
      </c>
      <c r="O8" s="9">
        <f t="shared" si="2"/>
        <v>24.12017167381974</v>
      </c>
      <c r="P8" s="7">
        <v>32.369999999999997</v>
      </c>
      <c r="Q8" s="7">
        <v>25.07</v>
      </c>
      <c r="R8" s="9">
        <f t="shared" si="3"/>
        <v>1.2911846828879137</v>
      </c>
      <c r="S8" s="7">
        <v>38.85</v>
      </c>
      <c r="T8" s="7">
        <v>25.11</v>
      </c>
      <c r="U8" s="7">
        <v>0.22318007662835249</v>
      </c>
    </row>
    <row r="9" spans="1:21">
      <c r="A9" s="8" t="s">
        <v>107</v>
      </c>
      <c r="B9" s="7">
        <v>22.76</v>
      </c>
      <c r="C9" s="7">
        <v>47.08</v>
      </c>
      <c r="D9" s="7">
        <v>22.71</v>
      </c>
      <c r="E9" s="9">
        <f t="shared" si="0"/>
        <v>2.073095552619991</v>
      </c>
      <c r="F9" s="7">
        <v>0.20399999999999999</v>
      </c>
      <c r="G9" s="7">
        <v>221.6</v>
      </c>
      <c r="H9" s="7">
        <v>6.49</v>
      </c>
      <c r="I9" s="7">
        <v>9.0500000000000007</v>
      </c>
      <c r="J9" s="7">
        <v>1.952</v>
      </c>
      <c r="K9" s="7">
        <v>41.9</v>
      </c>
      <c r="L9" s="7">
        <v>1.9159999999999999</v>
      </c>
      <c r="M9" s="7">
        <v>0.247</v>
      </c>
      <c r="N9" s="9">
        <f t="shared" si="1"/>
        <v>7.7570850202429149</v>
      </c>
      <c r="O9" s="9">
        <f t="shared" si="2"/>
        <v>26.275303643724698</v>
      </c>
      <c r="P9" s="7">
        <v>27.13</v>
      </c>
      <c r="Q9" s="7">
        <v>25.44</v>
      </c>
      <c r="R9" s="9">
        <f t="shared" si="3"/>
        <v>1.0664308176100628</v>
      </c>
      <c r="S9" s="7">
        <v>31.16</v>
      </c>
      <c r="T9" s="7">
        <v>24.84</v>
      </c>
      <c r="U9" s="7">
        <v>0.20497925311203319</v>
      </c>
    </row>
    <row r="10" spans="1:21">
      <c r="A10" s="7" t="s">
        <v>45</v>
      </c>
      <c r="B10" s="7">
        <v>19.52</v>
      </c>
      <c r="C10" s="7">
        <v>55.89</v>
      </c>
      <c r="D10" s="7">
        <v>25.66</v>
      </c>
      <c r="E10" s="9">
        <f t="shared" si="0"/>
        <v>2.1780982073265784</v>
      </c>
      <c r="F10" s="7">
        <v>0.16900000000000001</v>
      </c>
      <c r="G10" s="7">
        <v>232.6</v>
      </c>
      <c r="H10" s="7">
        <v>5.77</v>
      </c>
      <c r="I10" s="7">
        <v>7.66</v>
      </c>
      <c r="J10" s="7">
        <v>1.917</v>
      </c>
      <c r="K10" s="7">
        <v>40.799999999999997</v>
      </c>
      <c r="L10" s="7">
        <v>1.7669999999999999</v>
      </c>
      <c r="M10" s="7">
        <v>0.17699999999999999</v>
      </c>
      <c r="N10" s="9">
        <f t="shared" si="1"/>
        <v>9.9830508474576263</v>
      </c>
      <c r="O10" s="9">
        <f t="shared" si="2"/>
        <v>32.598870056497177</v>
      </c>
      <c r="P10" s="7">
        <v>21.44</v>
      </c>
      <c r="Q10" s="7">
        <v>25.13</v>
      </c>
      <c r="R10" s="9">
        <f t="shared" si="3"/>
        <v>0.85316354954237972</v>
      </c>
      <c r="S10" s="7">
        <v>27.43</v>
      </c>
      <c r="T10" s="7">
        <v>29.65</v>
      </c>
      <c r="U10" s="7">
        <v>0.16690240452616689</v>
      </c>
    </row>
    <row r="11" spans="1:21">
      <c r="A11" s="7" t="s">
        <v>46</v>
      </c>
      <c r="B11" s="7">
        <v>18.32</v>
      </c>
      <c r="C11" s="7">
        <v>49.11</v>
      </c>
      <c r="D11" s="7">
        <v>23.74</v>
      </c>
      <c r="E11" s="9">
        <f t="shared" si="0"/>
        <v>2.0686604886267905</v>
      </c>
      <c r="F11" s="7">
        <v>0.20899999999999999</v>
      </c>
      <c r="G11" s="7">
        <v>247.5</v>
      </c>
      <c r="H11" s="7">
        <v>7.85</v>
      </c>
      <c r="I11" s="7">
        <v>7.36</v>
      </c>
      <c r="J11" s="7">
        <v>1.7709999999999999</v>
      </c>
      <c r="K11" s="7">
        <v>38.700000000000003</v>
      </c>
      <c r="L11" s="7">
        <v>1.9430000000000001</v>
      </c>
      <c r="M11" s="7">
        <v>0.20699999999999999</v>
      </c>
      <c r="N11" s="9">
        <f t="shared" si="1"/>
        <v>9.3864734299516908</v>
      </c>
      <c r="O11" s="9">
        <f t="shared" si="2"/>
        <v>37.922705314009661</v>
      </c>
      <c r="P11" s="7">
        <v>19.02</v>
      </c>
      <c r="Q11" s="7">
        <v>20.58</v>
      </c>
      <c r="R11" s="9">
        <f t="shared" si="3"/>
        <v>0.92419825072886308</v>
      </c>
      <c r="S11" s="7">
        <v>23.58</v>
      </c>
      <c r="T11" s="7">
        <v>22.93</v>
      </c>
      <c r="U11" s="7">
        <v>0.17564700890963086</v>
      </c>
    </row>
    <row r="12" spans="1:21">
      <c r="A12" s="7" t="s">
        <v>47</v>
      </c>
      <c r="B12" s="7">
        <v>25.45</v>
      </c>
      <c r="C12" s="7">
        <v>53.82</v>
      </c>
      <c r="D12" s="7">
        <v>24.27</v>
      </c>
      <c r="E12" s="9">
        <f t="shared" si="0"/>
        <v>2.2175525339925835</v>
      </c>
      <c r="F12" s="7">
        <v>0.20200000000000001</v>
      </c>
      <c r="G12" s="7">
        <v>274.8</v>
      </c>
      <c r="H12" s="7">
        <v>7.13</v>
      </c>
      <c r="I12" s="7">
        <v>9.0299999999999994</v>
      </c>
      <c r="J12" s="7">
        <v>1.633</v>
      </c>
      <c r="K12" s="7">
        <v>46.8</v>
      </c>
      <c r="L12" s="7">
        <v>2.1179999999999999</v>
      </c>
      <c r="M12" s="7">
        <v>0.19400000000000001</v>
      </c>
      <c r="N12" s="9">
        <f t="shared" si="1"/>
        <v>10.917525773195875</v>
      </c>
      <c r="O12" s="9">
        <f t="shared" si="2"/>
        <v>36.75257731958763</v>
      </c>
      <c r="P12" s="7">
        <v>23.18</v>
      </c>
      <c r="Q12" s="7">
        <v>25.61</v>
      </c>
      <c r="R12" s="9">
        <f t="shared" si="3"/>
        <v>0.90511518937914881</v>
      </c>
      <c r="S12" s="7">
        <v>34.82</v>
      </c>
      <c r="T12" s="7">
        <v>29.15</v>
      </c>
      <c r="U12" s="7">
        <v>0.15482841181165205</v>
      </c>
    </row>
    <row r="13" spans="1:21">
      <c r="A13" s="7" t="s">
        <v>48</v>
      </c>
      <c r="B13" s="7">
        <v>17.579999999999998</v>
      </c>
      <c r="C13" s="7">
        <v>46.32</v>
      </c>
      <c r="D13" s="7">
        <v>28.91</v>
      </c>
      <c r="E13" s="9">
        <f t="shared" si="0"/>
        <v>1.6022137668626772</v>
      </c>
      <c r="F13" s="7">
        <v>0.26200000000000001</v>
      </c>
      <c r="G13" s="7">
        <v>254.7</v>
      </c>
      <c r="H13" s="7">
        <v>6.26</v>
      </c>
      <c r="I13" s="7">
        <v>8.1199999999999992</v>
      </c>
      <c r="J13" s="7">
        <v>1.8440000000000001</v>
      </c>
      <c r="K13" s="7">
        <v>35.6</v>
      </c>
      <c r="L13" s="7">
        <v>1.649</v>
      </c>
      <c r="M13" s="7">
        <v>0.16900000000000001</v>
      </c>
      <c r="N13" s="9">
        <f t="shared" si="1"/>
        <v>9.7573964497041423</v>
      </c>
      <c r="O13" s="9">
        <f t="shared" si="2"/>
        <v>37.04142011834319</v>
      </c>
      <c r="P13" s="7">
        <v>25.18</v>
      </c>
      <c r="Q13" s="7">
        <v>26.32</v>
      </c>
      <c r="R13" s="9">
        <f t="shared" si="3"/>
        <v>0.95668693009118544</v>
      </c>
      <c r="S13" s="7">
        <v>26.45</v>
      </c>
      <c r="T13" s="7">
        <v>22.09</v>
      </c>
      <c r="U13" s="7">
        <v>0.17010568696527428</v>
      </c>
    </row>
    <row r="14" spans="1:21">
      <c r="A14" s="7" t="s">
        <v>49</v>
      </c>
      <c r="B14" s="7">
        <v>15.67</v>
      </c>
      <c r="C14" s="7">
        <v>42.72</v>
      </c>
      <c r="D14" s="7">
        <v>27.68</v>
      </c>
      <c r="E14" s="9">
        <f t="shared" si="0"/>
        <v>1.5433526011560694</v>
      </c>
      <c r="F14" s="7">
        <v>0.214</v>
      </c>
      <c r="G14" s="7">
        <v>206.4</v>
      </c>
      <c r="H14" s="7">
        <v>6.59</v>
      </c>
      <c r="I14" s="7">
        <v>9.27</v>
      </c>
      <c r="J14" s="7">
        <v>1.8660000000000001</v>
      </c>
      <c r="K14" s="7">
        <v>35.4</v>
      </c>
      <c r="L14" s="7">
        <v>1.462</v>
      </c>
      <c r="M14" s="7">
        <v>0.184</v>
      </c>
      <c r="N14" s="9">
        <f t="shared" si="1"/>
        <v>7.945652173913043</v>
      </c>
      <c r="O14" s="9">
        <f t="shared" si="2"/>
        <v>35.815217391304344</v>
      </c>
      <c r="P14" s="7">
        <v>27.64</v>
      </c>
      <c r="Q14" s="7">
        <v>23.85</v>
      </c>
      <c r="R14" s="9">
        <f t="shared" si="3"/>
        <v>1.1589098532494759</v>
      </c>
      <c r="S14" s="7">
        <v>38.67</v>
      </c>
      <c r="T14" s="7">
        <v>31.44</v>
      </c>
      <c r="U14" s="7">
        <v>0.20109289617486337</v>
      </c>
    </row>
    <row r="15" spans="1:21">
      <c r="A15" s="7" t="s">
        <v>50</v>
      </c>
      <c r="B15" s="7">
        <v>20.170000000000002</v>
      </c>
      <c r="C15" s="7">
        <v>46.73</v>
      </c>
      <c r="D15" s="7">
        <v>24.54</v>
      </c>
      <c r="E15" s="9">
        <f t="shared" si="0"/>
        <v>1.9042379788101058</v>
      </c>
      <c r="F15" s="7">
        <v>0.19600000000000001</v>
      </c>
      <c r="G15" s="7">
        <v>270.8</v>
      </c>
      <c r="H15" s="7">
        <v>5.39</v>
      </c>
      <c r="I15" s="7">
        <v>7.85</v>
      </c>
      <c r="J15" s="7">
        <v>1.7849999999999999</v>
      </c>
      <c r="K15" s="7">
        <v>32.6</v>
      </c>
      <c r="L15" s="7">
        <v>1.383</v>
      </c>
      <c r="M15" s="7">
        <v>0.17499999999999999</v>
      </c>
      <c r="N15" s="9">
        <f t="shared" si="1"/>
        <v>7.902857142857143</v>
      </c>
      <c r="O15" s="9">
        <f t="shared" si="2"/>
        <v>30.8</v>
      </c>
      <c r="P15" s="7">
        <v>21.84</v>
      </c>
      <c r="Q15" s="7">
        <v>22.92</v>
      </c>
      <c r="R15" s="9">
        <f t="shared" si="3"/>
        <v>0.95287958115183236</v>
      </c>
      <c r="S15" s="7">
        <v>26.36</v>
      </c>
      <c r="T15" s="7">
        <v>20.58</v>
      </c>
      <c r="U15" s="7">
        <v>0.20196191575302941</v>
      </c>
    </row>
    <row r="16" spans="1:21">
      <c r="A16" s="7" t="s">
        <v>51</v>
      </c>
      <c r="B16" s="7">
        <v>19.03</v>
      </c>
      <c r="C16" s="7">
        <v>41.57</v>
      </c>
      <c r="D16" s="7">
        <v>24.13</v>
      </c>
      <c r="E16" s="9">
        <f t="shared" si="0"/>
        <v>1.7227517612929963</v>
      </c>
      <c r="F16" s="7">
        <v>0.23400000000000001</v>
      </c>
      <c r="G16" s="7">
        <v>225.7</v>
      </c>
      <c r="H16" s="7">
        <v>6.15</v>
      </c>
      <c r="I16" s="7">
        <v>8.49</v>
      </c>
      <c r="J16" s="7">
        <v>1.619</v>
      </c>
      <c r="K16" s="7">
        <v>36.700000000000003</v>
      </c>
      <c r="L16" s="7">
        <v>1.5129999999999999</v>
      </c>
      <c r="M16" s="7">
        <v>0.185</v>
      </c>
      <c r="N16" s="9">
        <f t="shared" si="1"/>
        <v>8.1783783783783779</v>
      </c>
      <c r="O16" s="9">
        <f t="shared" si="2"/>
        <v>33.243243243243242</v>
      </c>
      <c r="P16" s="7">
        <v>24.55</v>
      </c>
      <c r="Q16" s="7">
        <v>23.59</v>
      </c>
      <c r="R16" s="9">
        <f t="shared" si="3"/>
        <v>1.0406952098346758</v>
      </c>
      <c r="S16" s="7">
        <v>23.05</v>
      </c>
      <c r="T16" s="7">
        <v>27.61</v>
      </c>
      <c r="U16" s="7">
        <v>0.19649495485926713</v>
      </c>
    </row>
    <row r="17" spans="1:21">
      <c r="A17" s="8" t="s">
        <v>52</v>
      </c>
      <c r="B17" s="7">
        <v>19.53</v>
      </c>
      <c r="C17" s="7">
        <v>45.39</v>
      </c>
      <c r="D17" s="7">
        <v>24.62</v>
      </c>
      <c r="E17" s="9">
        <f t="shared" si="0"/>
        <v>1.8436230706742485</v>
      </c>
      <c r="F17" s="7">
        <v>0.22500000000000001</v>
      </c>
      <c r="G17" s="7">
        <v>283.2</v>
      </c>
      <c r="H17" s="7">
        <v>6.44</v>
      </c>
      <c r="I17" s="7">
        <v>9.8699999999999992</v>
      </c>
      <c r="J17" s="7">
        <v>1.911</v>
      </c>
      <c r="K17" s="7">
        <v>48.5</v>
      </c>
      <c r="L17" s="7">
        <v>1.9950000000000001</v>
      </c>
      <c r="M17" s="7">
        <v>0.252</v>
      </c>
      <c r="N17" s="9">
        <f t="shared" si="1"/>
        <v>7.916666666666667</v>
      </c>
      <c r="O17" s="9">
        <f t="shared" si="2"/>
        <v>25.555555555555557</v>
      </c>
      <c r="P17" s="7">
        <v>24.08</v>
      </c>
      <c r="Q17" s="7">
        <v>23.65</v>
      </c>
      <c r="R17" s="9">
        <f t="shared" si="3"/>
        <v>1.0181818181818181</v>
      </c>
      <c r="S17" s="7">
        <v>35.18</v>
      </c>
      <c r="T17" s="7">
        <v>22.14</v>
      </c>
      <c r="U17" s="7">
        <v>0.20168067226890757</v>
      </c>
    </row>
    <row r="18" spans="1:21">
      <c r="A18" s="7" t="s">
        <v>53</v>
      </c>
      <c r="B18" s="7">
        <v>21.62</v>
      </c>
      <c r="C18" s="7">
        <v>55.61</v>
      </c>
      <c r="D18" s="7">
        <v>27.16</v>
      </c>
      <c r="E18" s="9">
        <f t="shared" si="0"/>
        <v>2.0474963181148746</v>
      </c>
      <c r="F18" s="7">
        <v>0.219</v>
      </c>
      <c r="G18" s="7">
        <v>218.5</v>
      </c>
      <c r="H18" s="7">
        <v>5.08</v>
      </c>
      <c r="I18" s="7">
        <v>6.94</v>
      </c>
      <c r="J18" s="7">
        <v>1.962</v>
      </c>
      <c r="K18" s="7">
        <v>31.7</v>
      </c>
      <c r="L18" s="7">
        <v>1.649</v>
      </c>
      <c r="M18" s="7">
        <v>0.246</v>
      </c>
      <c r="N18" s="9">
        <f t="shared" si="1"/>
        <v>6.7032520325203251</v>
      </c>
      <c r="O18" s="9">
        <f t="shared" si="2"/>
        <v>20.650406504065042</v>
      </c>
      <c r="P18" s="7">
        <v>25.77</v>
      </c>
      <c r="Q18" s="7">
        <v>21.02</v>
      </c>
      <c r="R18" s="9">
        <f t="shared" si="3"/>
        <v>1.2259752616555661</v>
      </c>
      <c r="S18" s="7">
        <v>41.85</v>
      </c>
      <c r="T18" s="7">
        <v>30.76</v>
      </c>
      <c r="U18" s="7">
        <v>0.22979915927136851</v>
      </c>
    </row>
    <row r="19" spans="1:21">
      <c r="A19" s="7" t="s">
        <v>102</v>
      </c>
      <c r="B19" s="7">
        <v>18.11</v>
      </c>
      <c r="C19" s="7">
        <v>44.65</v>
      </c>
      <c r="D19" s="7">
        <v>19.510000000000002</v>
      </c>
      <c r="E19" s="9">
        <f t="shared" si="0"/>
        <v>2.2885699641209634</v>
      </c>
      <c r="F19" s="7">
        <v>0.186</v>
      </c>
      <c r="G19" s="7">
        <v>247.1</v>
      </c>
      <c r="H19" s="7">
        <v>6.92</v>
      </c>
      <c r="I19" s="7">
        <v>7.54</v>
      </c>
      <c r="J19" s="7">
        <v>1.7949999999999999</v>
      </c>
      <c r="K19" s="7">
        <v>35.200000000000003</v>
      </c>
      <c r="L19" s="7">
        <v>1.655</v>
      </c>
      <c r="M19" s="7">
        <v>0.22500000000000001</v>
      </c>
      <c r="N19" s="9">
        <f t="shared" si="1"/>
        <v>7.3555555555555552</v>
      </c>
      <c r="O19" s="9">
        <f t="shared" si="2"/>
        <v>30.755555555555553</v>
      </c>
      <c r="P19" s="7">
        <v>26.75</v>
      </c>
      <c r="Q19" s="7">
        <v>24.38</v>
      </c>
      <c r="R19" s="9">
        <f t="shared" si="3"/>
        <v>1.0972108285479902</v>
      </c>
      <c r="S19" s="7">
        <v>43.12</v>
      </c>
      <c r="T19" s="7">
        <v>31.59</v>
      </c>
      <c r="U19" s="7">
        <v>0.2137767220902613</v>
      </c>
    </row>
    <row r="20" spans="1:21">
      <c r="A20" s="7" t="s">
        <v>55</v>
      </c>
      <c r="B20" s="7">
        <v>17.059999999999999</v>
      </c>
      <c r="C20" s="7">
        <v>42.08</v>
      </c>
      <c r="D20" s="7">
        <v>23.72</v>
      </c>
      <c r="E20" s="9">
        <f t="shared" si="0"/>
        <v>1.7740303541315345</v>
      </c>
      <c r="F20" s="7">
        <v>0.215</v>
      </c>
      <c r="G20" s="7">
        <v>253.6</v>
      </c>
      <c r="H20" s="7">
        <v>4.68</v>
      </c>
      <c r="I20" s="7">
        <v>8.1300000000000008</v>
      </c>
      <c r="J20" s="7">
        <v>1.827</v>
      </c>
      <c r="K20" s="7">
        <v>31.5</v>
      </c>
      <c r="L20" s="7">
        <v>1.4370000000000001</v>
      </c>
      <c r="M20" s="7">
        <v>0.18099999999999999</v>
      </c>
      <c r="N20" s="9">
        <f>L20/M20</f>
        <v>7.9392265193370175</v>
      </c>
      <c r="O20" s="9">
        <f>H20/M20</f>
        <v>25.856353591160222</v>
      </c>
      <c r="P20" s="7">
        <v>28.06</v>
      </c>
      <c r="Q20" s="7">
        <v>25.97</v>
      </c>
      <c r="R20" s="9">
        <f t="shared" si="3"/>
        <v>1.0804774740084713</v>
      </c>
      <c r="S20" s="7">
        <v>32.06</v>
      </c>
      <c r="T20" s="7">
        <v>27.85</v>
      </c>
      <c r="U20" s="7">
        <v>0.20122290161200668</v>
      </c>
    </row>
    <row r="22" spans="1:21">
      <c r="A22" s="7" t="s">
        <v>56</v>
      </c>
      <c r="B22" s="7">
        <v>19.22</v>
      </c>
      <c r="C22" s="7">
        <v>47.09</v>
      </c>
      <c r="D22" s="7">
        <v>22.71</v>
      </c>
      <c r="E22" s="9">
        <f t="shared" ref="E22:E63" si="4">C22/D22</f>
        <v>2.0735358872743284</v>
      </c>
      <c r="F22" s="7">
        <v>0.224</v>
      </c>
      <c r="G22" s="7">
        <v>265.2</v>
      </c>
      <c r="H22" s="7">
        <v>4.78</v>
      </c>
      <c r="I22" s="7">
        <v>9.1199999999999992</v>
      </c>
      <c r="J22" s="7">
        <v>1.639</v>
      </c>
      <c r="K22" s="7">
        <v>35.700000000000003</v>
      </c>
      <c r="L22" s="7">
        <v>1.4890000000000001</v>
      </c>
      <c r="M22" s="7">
        <v>0.19700000000000001</v>
      </c>
      <c r="N22" s="9">
        <f t="shared" ref="N22:N63" si="5">L22/M22</f>
        <v>7.5583756345177671</v>
      </c>
      <c r="O22" s="9">
        <f t="shared" ref="O22:O63" si="6">H22/M22</f>
        <v>24.263959390862944</v>
      </c>
      <c r="P22" s="7">
        <v>23.65</v>
      </c>
      <c r="Q22" s="7">
        <v>22.68</v>
      </c>
      <c r="R22" s="9">
        <f t="shared" ref="R22:R63" si="7">P22/Q22</f>
        <v>1.042768959435626</v>
      </c>
      <c r="S22" s="7">
        <v>42.77</v>
      </c>
      <c r="T22" s="7">
        <v>33.56</v>
      </c>
      <c r="U22" s="7">
        <v>0.20924057355284123</v>
      </c>
    </row>
    <row r="23" spans="1:21">
      <c r="A23" s="7" t="s">
        <v>57</v>
      </c>
      <c r="B23" s="7">
        <v>23.39</v>
      </c>
      <c r="C23" s="7">
        <v>51.66</v>
      </c>
      <c r="D23" s="7">
        <v>24.71</v>
      </c>
      <c r="E23" s="9">
        <f t="shared" si="4"/>
        <v>2.0906515580736542</v>
      </c>
      <c r="F23" s="7">
        <v>0.187</v>
      </c>
      <c r="G23" s="7">
        <v>259.2</v>
      </c>
      <c r="H23" s="7">
        <v>6.59</v>
      </c>
      <c r="I23" s="7">
        <v>7.05</v>
      </c>
      <c r="J23" s="7">
        <v>1.9119999999999999</v>
      </c>
      <c r="K23" s="7">
        <v>42.6</v>
      </c>
      <c r="L23" s="7">
        <v>1.7549999999999999</v>
      </c>
      <c r="M23" s="7">
        <v>0.20399999999999999</v>
      </c>
      <c r="N23" s="9">
        <f t="shared" si="5"/>
        <v>8.6029411764705888</v>
      </c>
      <c r="O23" s="9">
        <f t="shared" si="6"/>
        <v>32.303921568627452</v>
      </c>
      <c r="P23" s="7">
        <v>25.88</v>
      </c>
      <c r="Q23" s="7">
        <v>26.31</v>
      </c>
      <c r="R23" s="9">
        <f t="shared" si="7"/>
        <v>0.98365640440896995</v>
      </c>
      <c r="S23" s="7">
        <v>33.75</v>
      </c>
      <c r="T23" s="7">
        <v>35.130000000000003</v>
      </c>
      <c r="U23" s="7">
        <v>0.18862690707350901</v>
      </c>
    </row>
    <row r="24" spans="1:21">
      <c r="A24" s="7" t="s">
        <v>58</v>
      </c>
      <c r="B24" s="7">
        <v>21.06</v>
      </c>
      <c r="C24" s="7">
        <v>42.66</v>
      </c>
      <c r="D24" s="7">
        <v>21.74</v>
      </c>
      <c r="E24" s="9">
        <f t="shared" si="4"/>
        <v>1.9622815087396503</v>
      </c>
      <c r="F24" s="7">
        <v>0.182</v>
      </c>
      <c r="G24" s="7">
        <v>238.4</v>
      </c>
      <c r="H24" s="7">
        <v>7.16</v>
      </c>
      <c r="I24" s="7">
        <v>8.0399999999999991</v>
      </c>
      <c r="J24" s="7">
        <v>2.2559999999999998</v>
      </c>
      <c r="K24" s="7">
        <v>31.9</v>
      </c>
      <c r="L24" s="7">
        <v>1.9259999999999999</v>
      </c>
      <c r="M24" s="7">
        <v>0.22600000000000001</v>
      </c>
      <c r="N24" s="9">
        <f t="shared" si="5"/>
        <v>8.5221238938053094</v>
      </c>
      <c r="O24" s="9">
        <f t="shared" si="6"/>
        <v>31.681415929203538</v>
      </c>
      <c r="P24" s="7">
        <v>20.73</v>
      </c>
      <c r="Q24" s="7">
        <v>21.82</v>
      </c>
      <c r="R24" s="9">
        <f t="shared" si="7"/>
        <v>0.95004582951420713</v>
      </c>
      <c r="S24" s="7">
        <v>24.46</v>
      </c>
      <c r="T24" s="7">
        <v>25.02</v>
      </c>
      <c r="U24" s="7">
        <v>0.19007569386038686</v>
      </c>
    </row>
    <row r="25" spans="1:21">
      <c r="A25" s="7" t="s">
        <v>60</v>
      </c>
      <c r="B25" s="7">
        <v>18.12</v>
      </c>
      <c r="C25" s="7">
        <v>36.450000000000003</v>
      </c>
      <c r="D25" s="7">
        <v>20.91</v>
      </c>
      <c r="E25" s="9">
        <f t="shared" si="4"/>
        <v>1.7431850789096128</v>
      </c>
      <c r="F25" s="7">
        <v>0.193</v>
      </c>
      <c r="G25" s="7">
        <v>274.89999999999998</v>
      </c>
      <c r="H25" s="7">
        <v>8.14</v>
      </c>
      <c r="I25" s="7">
        <v>9.52</v>
      </c>
      <c r="J25" s="7">
        <v>2.2309999999999999</v>
      </c>
      <c r="K25" s="7">
        <v>42.9</v>
      </c>
      <c r="L25" s="7">
        <v>1.952</v>
      </c>
      <c r="M25" s="7">
        <v>0.26900000000000002</v>
      </c>
      <c r="N25" s="9">
        <f t="shared" si="5"/>
        <v>7.2565055762081778</v>
      </c>
      <c r="O25" s="9">
        <f t="shared" si="6"/>
        <v>30.260223048327138</v>
      </c>
      <c r="P25" s="7">
        <v>25.41</v>
      </c>
      <c r="Q25" s="7">
        <v>22.74</v>
      </c>
      <c r="R25" s="9">
        <f t="shared" si="7"/>
        <v>1.1174142480211082</v>
      </c>
      <c r="S25" s="7">
        <v>38.44</v>
      </c>
      <c r="T25" s="7">
        <v>21.62</v>
      </c>
      <c r="U25" s="7">
        <v>0.21606425702811244</v>
      </c>
    </row>
    <row r="26" spans="1:21">
      <c r="A26" s="7" t="s">
        <v>61</v>
      </c>
      <c r="B26" s="7">
        <v>19.53</v>
      </c>
      <c r="C26" s="7">
        <v>41.62</v>
      </c>
      <c r="D26" s="7">
        <v>27.15</v>
      </c>
      <c r="E26" s="9">
        <f t="shared" si="4"/>
        <v>1.5329650092081031</v>
      </c>
      <c r="F26" s="7">
        <v>0.192</v>
      </c>
      <c r="G26" s="7">
        <v>231.6</v>
      </c>
      <c r="H26" s="7">
        <v>7.26</v>
      </c>
      <c r="I26" s="7">
        <v>9.14</v>
      </c>
      <c r="J26" s="7">
        <v>2.1869999999999998</v>
      </c>
      <c r="K26" s="7">
        <v>32.9</v>
      </c>
      <c r="L26" s="7">
        <v>2.0659999999999998</v>
      </c>
      <c r="M26" s="7">
        <v>0.20699999999999999</v>
      </c>
      <c r="N26" s="9">
        <f t="shared" si="5"/>
        <v>9.9806763285024154</v>
      </c>
      <c r="O26" s="9">
        <f t="shared" si="6"/>
        <v>35.072463768115945</v>
      </c>
      <c r="P26" s="7">
        <v>20.77</v>
      </c>
      <c r="Q26" s="7">
        <v>23.04</v>
      </c>
      <c r="R26" s="9">
        <f t="shared" si="7"/>
        <v>0.90147569444444442</v>
      </c>
      <c r="S26" s="7">
        <v>29.12</v>
      </c>
      <c r="T26" s="7">
        <v>26.49</v>
      </c>
      <c r="U26" s="7">
        <v>0.16693548387096774</v>
      </c>
    </row>
    <row r="27" spans="1:21">
      <c r="A27" s="7" t="s">
        <v>108</v>
      </c>
      <c r="B27" s="7">
        <v>19.63</v>
      </c>
      <c r="C27" s="7">
        <v>42.58</v>
      </c>
      <c r="D27" s="7">
        <v>23.77</v>
      </c>
      <c r="E27" s="9">
        <f t="shared" si="4"/>
        <v>1.7913336137989062</v>
      </c>
      <c r="F27" s="7">
        <v>0.24099999999999999</v>
      </c>
      <c r="G27" s="7">
        <v>255.6</v>
      </c>
      <c r="H27" s="7">
        <v>5.23</v>
      </c>
      <c r="I27" s="7">
        <v>9.3699999999999992</v>
      </c>
      <c r="J27" s="7">
        <v>1.714</v>
      </c>
      <c r="K27" s="7">
        <v>39.6</v>
      </c>
      <c r="L27" s="7">
        <v>1.855</v>
      </c>
      <c r="M27" s="7">
        <v>0.24099999999999999</v>
      </c>
      <c r="N27" s="9">
        <f t="shared" si="5"/>
        <v>7.6970954356846475</v>
      </c>
      <c r="O27" s="9">
        <f t="shared" si="6"/>
        <v>21.701244813278009</v>
      </c>
      <c r="P27" s="7">
        <v>21.55</v>
      </c>
      <c r="Q27" s="7">
        <v>19.78</v>
      </c>
      <c r="R27" s="9">
        <f t="shared" si="7"/>
        <v>1.0894843276036401</v>
      </c>
      <c r="S27" s="7">
        <v>25.92</v>
      </c>
      <c r="T27" s="7">
        <v>31.66</v>
      </c>
      <c r="U27" s="7">
        <v>0.20624732563115106</v>
      </c>
    </row>
    <row r="28" spans="1:21">
      <c r="A28" s="7" t="s">
        <v>63</v>
      </c>
      <c r="B28" s="7">
        <v>22.11</v>
      </c>
      <c r="C28" s="7">
        <v>43.62</v>
      </c>
      <c r="D28" s="7">
        <v>20.86</v>
      </c>
      <c r="E28" s="9">
        <f t="shared" si="4"/>
        <v>2.0910834132310643</v>
      </c>
      <c r="F28" s="7">
        <v>0.23499999999999999</v>
      </c>
      <c r="G28" s="7">
        <v>212.7</v>
      </c>
      <c r="H28" s="7">
        <v>4.66</v>
      </c>
      <c r="I28" s="7">
        <v>8.9600000000000009</v>
      </c>
      <c r="J28" s="7">
        <v>1.502</v>
      </c>
      <c r="K28" s="7">
        <v>35.1</v>
      </c>
      <c r="L28" s="7">
        <v>2.512</v>
      </c>
      <c r="M28" s="7">
        <v>0.27300000000000002</v>
      </c>
      <c r="N28" s="9">
        <f t="shared" si="5"/>
        <v>9.2014652014652007</v>
      </c>
      <c r="O28" s="9">
        <f t="shared" si="6"/>
        <v>17.069597069597069</v>
      </c>
      <c r="P28" s="7">
        <v>20.49</v>
      </c>
      <c r="Q28" s="7">
        <v>22.65</v>
      </c>
      <c r="R28" s="9">
        <f t="shared" si="7"/>
        <v>0.90463576158940395</v>
      </c>
      <c r="S28" s="7">
        <v>34.85</v>
      </c>
      <c r="T28" s="7">
        <v>24.51</v>
      </c>
      <c r="U28" s="7">
        <v>0.17854807063440159</v>
      </c>
    </row>
    <row r="29" spans="1:21">
      <c r="A29" s="7" t="s">
        <v>64</v>
      </c>
      <c r="B29" s="7">
        <v>22.85</v>
      </c>
      <c r="C29" s="7">
        <v>53.95</v>
      </c>
      <c r="D29" s="7">
        <v>25.32</v>
      </c>
      <c r="E29" s="9">
        <f t="shared" si="4"/>
        <v>2.1307266982622433</v>
      </c>
      <c r="F29" s="7">
        <v>0.21299999999999999</v>
      </c>
      <c r="G29" s="7">
        <v>221.2</v>
      </c>
      <c r="H29" s="7">
        <v>4.96</v>
      </c>
      <c r="I29" s="7">
        <v>7.28</v>
      </c>
      <c r="J29" s="7">
        <v>1.3859999999999999</v>
      </c>
      <c r="K29" s="7">
        <v>42.8</v>
      </c>
      <c r="L29" s="7">
        <v>1.917</v>
      </c>
      <c r="M29" s="7">
        <v>0.28299999999999997</v>
      </c>
      <c r="N29" s="9">
        <f t="shared" si="5"/>
        <v>6.7738515901060081</v>
      </c>
      <c r="O29" s="9">
        <f t="shared" si="6"/>
        <v>17.526501766784452</v>
      </c>
      <c r="P29" s="7">
        <v>24.14</v>
      </c>
      <c r="Q29" s="7">
        <v>20.53</v>
      </c>
      <c r="R29" s="9">
        <f t="shared" si="7"/>
        <v>1.1758402338041889</v>
      </c>
      <c r="S29" s="7">
        <v>41.61</v>
      </c>
      <c r="T29" s="7">
        <v>32.75</v>
      </c>
      <c r="U29" s="7">
        <v>0.22795006041079335</v>
      </c>
    </row>
    <row r="30" spans="1:21">
      <c r="A30" s="7" t="s">
        <v>65</v>
      </c>
      <c r="B30" s="7">
        <v>17.93</v>
      </c>
      <c r="C30" s="7">
        <v>46.92</v>
      </c>
      <c r="D30" s="7">
        <v>27.18</v>
      </c>
      <c r="E30" s="9">
        <f t="shared" si="4"/>
        <v>1.7262693156732893</v>
      </c>
      <c r="F30" s="7">
        <v>0.26900000000000002</v>
      </c>
      <c r="G30" s="7">
        <v>264.8</v>
      </c>
      <c r="H30" s="7">
        <v>6.73</v>
      </c>
      <c r="I30" s="7">
        <v>9.36</v>
      </c>
      <c r="J30" s="7">
        <v>2.1190000000000002</v>
      </c>
      <c r="K30" s="7">
        <v>41.5</v>
      </c>
      <c r="L30" s="7">
        <v>2.0449999999999999</v>
      </c>
      <c r="M30" s="7">
        <v>0.309</v>
      </c>
      <c r="N30" s="9">
        <f t="shared" si="5"/>
        <v>6.6181229773462782</v>
      </c>
      <c r="O30" s="9">
        <f t="shared" si="6"/>
        <v>21.779935275080909</v>
      </c>
      <c r="P30" s="7">
        <v>26.75</v>
      </c>
      <c r="Q30" s="7">
        <v>24.11</v>
      </c>
      <c r="R30" s="9">
        <f t="shared" si="7"/>
        <v>1.1094981335545417</v>
      </c>
      <c r="S30" s="7">
        <v>36.68</v>
      </c>
      <c r="T30" s="7">
        <v>30.42</v>
      </c>
      <c r="U30" s="7">
        <v>0.23206909500563275</v>
      </c>
    </row>
    <row r="31" spans="1:21">
      <c r="A31" s="7" t="s">
        <v>66</v>
      </c>
      <c r="B31" s="7">
        <v>21.68</v>
      </c>
      <c r="C31" s="7">
        <v>51.13</v>
      </c>
      <c r="D31" s="7">
        <v>24.29</v>
      </c>
      <c r="E31" s="9">
        <f t="shared" si="4"/>
        <v>2.1049814738575545</v>
      </c>
      <c r="F31" s="7">
        <v>0.26600000000000001</v>
      </c>
      <c r="G31" s="7">
        <v>195.3</v>
      </c>
      <c r="H31" s="7">
        <v>6.22</v>
      </c>
      <c r="I31" s="7">
        <v>8.1199999999999992</v>
      </c>
      <c r="J31" s="7">
        <v>2.109</v>
      </c>
      <c r="K31" s="7">
        <v>38.5</v>
      </c>
      <c r="L31" s="7">
        <v>2.609</v>
      </c>
      <c r="M31" s="7">
        <v>0.16600000000000001</v>
      </c>
      <c r="N31" s="9">
        <f t="shared" si="5"/>
        <v>15.716867469879517</v>
      </c>
      <c r="O31" s="9">
        <f t="shared" si="6"/>
        <v>37.469879518072283</v>
      </c>
      <c r="P31" s="7">
        <v>22.27</v>
      </c>
      <c r="Q31" s="7">
        <v>26.82</v>
      </c>
      <c r="R31" s="9">
        <f t="shared" si="7"/>
        <v>0.83035048471290085</v>
      </c>
      <c r="S31" s="7">
        <v>29.12</v>
      </c>
      <c r="T31" s="7">
        <v>28.18</v>
      </c>
      <c r="U31" s="7">
        <v>0.1128867732063924</v>
      </c>
    </row>
    <row r="32" spans="1:21">
      <c r="A32" s="7" t="s">
        <v>67</v>
      </c>
      <c r="B32" s="7">
        <v>17.53</v>
      </c>
      <c r="C32" s="7">
        <v>41.62</v>
      </c>
      <c r="D32" s="7">
        <v>23.97</v>
      </c>
      <c r="E32" s="9">
        <f t="shared" si="4"/>
        <v>1.7363370880266999</v>
      </c>
      <c r="F32" s="7">
        <v>0.22600000000000001</v>
      </c>
      <c r="G32" s="7">
        <v>268.2</v>
      </c>
      <c r="H32" s="7">
        <v>7.13</v>
      </c>
      <c r="I32" s="7">
        <v>9.82</v>
      </c>
      <c r="J32" s="7">
        <v>2.0649999999999999</v>
      </c>
      <c r="K32" s="7">
        <v>49.4</v>
      </c>
      <c r="L32" s="7">
        <v>2.1179999999999999</v>
      </c>
      <c r="M32" s="7">
        <v>0.24299999999999999</v>
      </c>
      <c r="N32" s="9">
        <f t="shared" si="5"/>
        <v>8.716049382716049</v>
      </c>
      <c r="O32" s="9">
        <f t="shared" si="6"/>
        <v>29.34156378600823</v>
      </c>
      <c r="P32" s="7">
        <v>21.88</v>
      </c>
      <c r="Q32" s="7">
        <v>22.54</v>
      </c>
      <c r="R32" s="9">
        <f t="shared" si="7"/>
        <v>0.97071872227151734</v>
      </c>
      <c r="S32" s="7">
        <v>25.98</v>
      </c>
      <c r="T32" s="7">
        <v>28.11</v>
      </c>
      <c r="U32" s="7">
        <v>0.18663594470046083</v>
      </c>
    </row>
    <row r="33" spans="1:21">
      <c r="A33" s="7" t="s">
        <v>68</v>
      </c>
      <c r="B33" s="7">
        <v>18.02</v>
      </c>
      <c r="C33" s="7">
        <v>45.77</v>
      </c>
      <c r="D33" s="7">
        <v>21.18</v>
      </c>
      <c r="E33" s="9">
        <f t="shared" si="4"/>
        <v>2.1610009442870632</v>
      </c>
      <c r="F33" s="7">
        <v>0.20799999999999999</v>
      </c>
      <c r="G33" s="7">
        <v>236.9</v>
      </c>
      <c r="H33" s="7">
        <v>6.85</v>
      </c>
      <c r="I33" s="7">
        <v>8.5299999999999994</v>
      </c>
      <c r="J33" s="7">
        <v>2.198</v>
      </c>
      <c r="K33" s="7">
        <v>43.6</v>
      </c>
      <c r="L33" s="7">
        <v>2.5619999999999998</v>
      </c>
      <c r="M33" s="7">
        <v>0.185</v>
      </c>
      <c r="N33" s="9">
        <f t="shared" si="5"/>
        <v>13.848648648648648</v>
      </c>
      <c r="O33" s="9">
        <f t="shared" si="6"/>
        <v>37.027027027027025</v>
      </c>
      <c r="P33" s="7">
        <v>23.06</v>
      </c>
      <c r="Q33" s="7">
        <v>24.13</v>
      </c>
      <c r="R33" s="9">
        <f t="shared" si="7"/>
        <v>0.95565685868213845</v>
      </c>
      <c r="S33" s="7">
        <v>34.71</v>
      </c>
      <c r="T33" s="7">
        <v>23.62</v>
      </c>
      <c r="U33" s="7">
        <v>0.126193724420191</v>
      </c>
    </row>
    <row r="34" spans="1:21">
      <c r="E34" s="9"/>
      <c r="N34" s="9"/>
      <c r="O34" s="9"/>
      <c r="R34" s="9"/>
    </row>
    <row r="35" spans="1:21">
      <c r="A35" s="7" t="s">
        <v>69</v>
      </c>
      <c r="B35" s="7">
        <v>22.63</v>
      </c>
      <c r="C35" s="7">
        <v>48.64</v>
      </c>
      <c r="D35" s="7">
        <v>22.18</v>
      </c>
      <c r="E35" s="9">
        <f>C35/D35</f>
        <v>2.1929666366095582</v>
      </c>
      <c r="F35" s="7">
        <v>0.23599999999999999</v>
      </c>
      <c r="G35" s="7">
        <v>265.89999999999998</v>
      </c>
      <c r="H35" s="7">
        <v>8.3699999999999992</v>
      </c>
      <c r="I35" s="7">
        <v>8.41</v>
      </c>
      <c r="J35" s="7">
        <v>1.488</v>
      </c>
      <c r="K35" s="7">
        <v>40.4</v>
      </c>
      <c r="L35" s="7">
        <v>1.7509999999999999</v>
      </c>
      <c r="M35" s="7">
        <v>0.221</v>
      </c>
      <c r="N35" s="9">
        <f>L35/M35</f>
        <v>7.9230769230769225</v>
      </c>
      <c r="O35" s="9">
        <f>H35/M35</f>
        <v>37.873303167420808</v>
      </c>
      <c r="P35" s="7">
        <v>26.17</v>
      </c>
      <c r="Q35" s="7">
        <v>28.33</v>
      </c>
      <c r="R35" s="9">
        <f>P35/Q35</f>
        <v>0.92375573596893767</v>
      </c>
      <c r="S35" s="7">
        <v>25.48</v>
      </c>
      <c r="T35" s="7">
        <v>26.09</v>
      </c>
      <c r="U35" s="7">
        <v>0.20155038759689922</v>
      </c>
    </row>
    <row r="36" spans="1:21">
      <c r="A36" s="7" t="s">
        <v>71</v>
      </c>
      <c r="B36" s="7">
        <v>17.850000000000001</v>
      </c>
      <c r="C36" s="7">
        <v>50.81</v>
      </c>
      <c r="D36" s="7">
        <v>21.68</v>
      </c>
      <c r="E36" s="9">
        <f>C36/D36</f>
        <v>2.3436346863468636</v>
      </c>
      <c r="F36" s="7">
        <v>0.193</v>
      </c>
      <c r="G36" s="7">
        <v>248.1</v>
      </c>
      <c r="H36" s="7">
        <v>5.31</v>
      </c>
      <c r="I36" s="7">
        <v>7.59</v>
      </c>
      <c r="J36" s="7">
        <v>1.5149999999999999</v>
      </c>
      <c r="K36" s="7">
        <v>36.799999999999997</v>
      </c>
      <c r="L36" s="7">
        <v>1.5469999999999999</v>
      </c>
      <c r="M36" s="7">
        <v>0.188</v>
      </c>
      <c r="N36" s="9">
        <f>L36/M36</f>
        <v>8.2287234042553195</v>
      </c>
      <c r="O36" s="9">
        <f>H36/M36</f>
        <v>28.244680851063826</v>
      </c>
      <c r="P36" s="7">
        <v>24.67</v>
      </c>
      <c r="Q36" s="7">
        <v>22.15</v>
      </c>
      <c r="R36" s="9">
        <f>P36/Q36</f>
        <v>1.1137697516930023</v>
      </c>
      <c r="S36" s="7">
        <v>33.57</v>
      </c>
      <c r="T36" s="7">
        <v>18.62</v>
      </c>
      <c r="U36" s="7">
        <v>0.1955278211128445</v>
      </c>
    </row>
    <row r="37" spans="1:21">
      <c r="A37" s="7" t="s">
        <v>73</v>
      </c>
      <c r="B37" s="7">
        <v>16.440000000000001</v>
      </c>
      <c r="C37" s="7">
        <v>53.16</v>
      </c>
      <c r="D37" s="7">
        <v>25.46</v>
      </c>
      <c r="E37" s="9">
        <f>C37/D37</f>
        <v>2.0879811468970932</v>
      </c>
      <c r="F37" s="7">
        <v>0.17699999999999999</v>
      </c>
      <c r="G37" s="7">
        <v>226.9</v>
      </c>
      <c r="H37" s="7">
        <v>6.04</v>
      </c>
      <c r="I37" s="7">
        <v>8.25</v>
      </c>
      <c r="J37" s="7">
        <v>1.2090000000000001</v>
      </c>
      <c r="K37" s="7">
        <v>34.5</v>
      </c>
      <c r="L37" s="7">
        <v>1.393</v>
      </c>
      <c r="M37" s="7">
        <v>0.17299999999999999</v>
      </c>
      <c r="N37" s="9">
        <f>L37/M37</f>
        <v>8.0520231213872844</v>
      </c>
      <c r="O37" s="9">
        <f>H37/M37</f>
        <v>34.913294797687861</v>
      </c>
      <c r="P37" s="7">
        <v>25.98</v>
      </c>
      <c r="Q37" s="7">
        <v>23.71</v>
      </c>
      <c r="R37" s="9">
        <f>P37/Q37</f>
        <v>1.0957401940109659</v>
      </c>
      <c r="S37" s="7">
        <v>38.159999999999997</v>
      </c>
      <c r="T37" s="7">
        <v>29.53</v>
      </c>
      <c r="U37" s="7">
        <v>0.19896492236917768</v>
      </c>
    </row>
    <row r="38" spans="1:21">
      <c r="A38" s="7" t="s">
        <v>74</v>
      </c>
      <c r="B38" s="7">
        <v>17.88</v>
      </c>
      <c r="C38" s="7">
        <v>45.13</v>
      </c>
      <c r="D38" s="7">
        <v>21.97</v>
      </c>
      <c r="E38" s="9">
        <f>C38/D38</f>
        <v>2.0541647701411017</v>
      </c>
      <c r="F38" s="7">
        <v>0.22600000000000001</v>
      </c>
      <c r="G38" s="7">
        <v>266.3</v>
      </c>
      <c r="H38" s="7">
        <v>6.43</v>
      </c>
      <c r="I38" s="7">
        <v>8.15</v>
      </c>
      <c r="J38" s="7">
        <v>1.923</v>
      </c>
      <c r="K38" s="7">
        <v>33.1</v>
      </c>
      <c r="L38" s="7">
        <v>1.774</v>
      </c>
      <c r="M38" s="7">
        <v>0.219</v>
      </c>
      <c r="N38" s="9">
        <f>L38/M38</f>
        <v>8.1004566210045663</v>
      </c>
      <c r="O38" s="9">
        <f>H38/M38</f>
        <v>29.360730593607304</v>
      </c>
      <c r="P38" s="7">
        <v>20.45</v>
      </c>
      <c r="Q38" s="7">
        <v>22.28</v>
      </c>
      <c r="R38" s="9">
        <f>P38/Q38</f>
        <v>0.91786355475763004</v>
      </c>
      <c r="S38" s="7">
        <v>30.84</v>
      </c>
      <c r="T38" s="7">
        <v>23.77</v>
      </c>
      <c r="U38" s="7">
        <v>0.19801084990958406</v>
      </c>
    </row>
    <row r="39" spans="1:21">
      <c r="A39" s="7" t="s">
        <v>75</v>
      </c>
      <c r="B39" s="7">
        <v>23.14</v>
      </c>
      <c r="C39" s="7">
        <v>58.44</v>
      </c>
      <c r="D39" s="7">
        <v>25.03</v>
      </c>
      <c r="E39" s="9">
        <f>C39/D39</f>
        <v>2.3347982421094686</v>
      </c>
      <c r="F39" s="7">
        <v>0.16400000000000001</v>
      </c>
      <c r="G39" s="7">
        <v>259.3</v>
      </c>
      <c r="H39" s="7">
        <v>6.52</v>
      </c>
      <c r="I39" s="7">
        <v>8.2200000000000006</v>
      </c>
      <c r="J39" s="7">
        <v>1.8180000000000001</v>
      </c>
      <c r="K39" s="7">
        <v>43.5</v>
      </c>
      <c r="L39" s="7">
        <v>1.827</v>
      </c>
      <c r="M39" s="7">
        <v>0.218</v>
      </c>
      <c r="N39" s="9">
        <f>L39/M39</f>
        <v>8.3807339449541285</v>
      </c>
      <c r="O39" s="9">
        <f>H39/M39</f>
        <v>29.908256880733944</v>
      </c>
      <c r="P39" s="7">
        <v>18.420000000000002</v>
      </c>
      <c r="Q39" s="7">
        <v>20.59</v>
      </c>
      <c r="R39" s="9">
        <f>P39/Q39</f>
        <v>0.89460903351141341</v>
      </c>
      <c r="S39" s="7">
        <v>32.18</v>
      </c>
      <c r="T39" s="7">
        <v>21.66</v>
      </c>
      <c r="U39" s="7">
        <v>0.19266460450729123</v>
      </c>
    </row>
    <row r="40" spans="1:21">
      <c r="A40" s="7" t="s">
        <v>76</v>
      </c>
      <c r="B40" s="7">
        <v>24.03</v>
      </c>
      <c r="C40" s="7">
        <v>57.32</v>
      </c>
      <c r="D40" s="7">
        <v>26.46</v>
      </c>
      <c r="E40" s="9">
        <f t="shared" si="4"/>
        <v>2.1662887377173092</v>
      </c>
      <c r="F40" s="7">
        <v>0.254</v>
      </c>
      <c r="G40" s="7">
        <v>238.6</v>
      </c>
      <c r="H40" s="7">
        <v>5.26</v>
      </c>
      <c r="I40" s="7">
        <v>8.17</v>
      </c>
      <c r="J40" s="7">
        <v>1.6850000000000001</v>
      </c>
      <c r="K40" s="7">
        <v>55.3</v>
      </c>
      <c r="L40" s="7">
        <v>2.0169999999999999</v>
      </c>
      <c r="M40" s="7">
        <v>0.19600000000000001</v>
      </c>
      <c r="N40" s="9">
        <f t="shared" si="5"/>
        <v>10.290816326530612</v>
      </c>
      <c r="O40" s="9">
        <f t="shared" si="6"/>
        <v>26.836734693877549</v>
      </c>
      <c r="P40" s="7">
        <v>24.42</v>
      </c>
      <c r="Q40" s="7">
        <v>23.09</v>
      </c>
      <c r="R40" s="9">
        <f t="shared" si="7"/>
        <v>1.0576006929406669</v>
      </c>
      <c r="S40" s="7">
        <v>35.020000000000003</v>
      </c>
      <c r="T40" s="7">
        <v>31.49</v>
      </c>
      <c r="U40" s="7">
        <v>0.16272312162723124</v>
      </c>
    </row>
    <row r="41" spans="1:21">
      <c r="A41" s="7" t="s">
        <v>77</v>
      </c>
      <c r="B41" s="7">
        <v>22.88</v>
      </c>
      <c r="C41" s="7">
        <v>56.17</v>
      </c>
      <c r="D41" s="7">
        <v>24.37</v>
      </c>
      <c r="E41" s="9">
        <f t="shared" si="4"/>
        <v>2.3048830529339353</v>
      </c>
      <c r="F41" s="7">
        <v>0.24099999999999999</v>
      </c>
      <c r="G41" s="7">
        <v>223.8</v>
      </c>
      <c r="H41" s="7">
        <v>6.22</v>
      </c>
      <c r="I41" s="7">
        <v>7.59</v>
      </c>
      <c r="J41" s="7">
        <v>1.6919999999999999</v>
      </c>
      <c r="K41" s="7">
        <v>35.5</v>
      </c>
      <c r="L41" s="7">
        <v>2.6110000000000002</v>
      </c>
      <c r="M41" s="7">
        <v>0.23899999999999999</v>
      </c>
      <c r="N41" s="9">
        <f t="shared" si="5"/>
        <v>10.92468619246862</v>
      </c>
      <c r="O41" s="9">
        <f t="shared" si="6"/>
        <v>26.02510460251046</v>
      </c>
      <c r="P41" s="7">
        <v>22.61</v>
      </c>
      <c r="Q41" s="7">
        <v>24.87</v>
      </c>
      <c r="R41" s="9">
        <f t="shared" si="7"/>
        <v>0.90912746280659418</v>
      </c>
      <c r="S41" s="7">
        <v>34.08</v>
      </c>
      <c r="T41" s="7">
        <v>22.35</v>
      </c>
      <c r="U41" s="7">
        <v>0.1547426351570087</v>
      </c>
    </row>
    <row r="42" spans="1:21">
      <c r="A42" s="7" t="s">
        <v>78</v>
      </c>
      <c r="B42" s="7">
        <v>19.62</v>
      </c>
      <c r="C42" s="7">
        <v>47.31</v>
      </c>
      <c r="D42" s="7">
        <v>23.72</v>
      </c>
      <c r="E42" s="9">
        <f t="shared" si="4"/>
        <v>1.9945193929173695</v>
      </c>
      <c r="F42" s="7">
        <v>0.21199999999999999</v>
      </c>
      <c r="G42" s="7">
        <v>243.8</v>
      </c>
      <c r="H42" s="7">
        <v>6.38</v>
      </c>
      <c r="I42" s="7">
        <v>8.1300000000000008</v>
      </c>
      <c r="J42" s="7">
        <v>1.8640000000000001</v>
      </c>
      <c r="K42" s="7">
        <v>44.3</v>
      </c>
      <c r="L42" s="7">
        <v>1.8120000000000001</v>
      </c>
      <c r="M42" s="7">
        <v>0.248</v>
      </c>
      <c r="N42" s="9">
        <f t="shared" si="5"/>
        <v>7.306451612903226</v>
      </c>
      <c r="O42" s="9">
        <f t="shared" si="6"/>
        <v>25.725806451612904</v>
      </c>
      <c r="P42" s="7">
        <v>23.63</v>
      </c>
      <c r="Q42" s="7">
        <v>21.75</v>
      </c>
      <c r="R42" s="9">
        <f t="shared" si="7"/>
        <v>1.0864367816091953</v>
      </c>
      <c r="S42" s="7">
        <v>37.19</v>
      </c>
      <c r="T42" s="7">
        <v>24.66</v>
      </c>
      <c r="U42" s="7">
        <v>0.21490467937608321</v>
      </c>
    </row>
    <row r="43" spans="1:21">
      <c r="A43" s="7" t="s">
        <v>79</v>
      </c>
      <c r="B43" s="7">
        <v>18.95</v>
      </c>
      <c r="C43" s="7">
        <v>45.03</v>
      </c>
      <c r="D43" s="7">
        <v>26.52</v>
      </c>
      <c r="E43" s="9">
        <f t="shared" si="4"/>
        <v>1.6979638009049773</v>
      </c>
      <c r="F43" s="7">
        <v>0.23599999999999999</v>
      </c>
      <c r="G43" s="7">
        <v>205.7</v>
      </c>
      <c r="H43" s="7">
        <v>5.51</v>
      </c>
      <c r="I43" s="7">
        <v>8.67</v>
      </c>
      <c r="J43" s="7">
        <v>1.623</v>
      </c>
      <c r="K43" s="7">
        <v>31.8</v>
      </c>
      <c r="L43" s="7">
        <v>2.5870000000000002</v>
      </c>
      <c r="M43" s="7">
        <v>0.24199999999999999</v>
      </c>
      <c r="N43" s="9">
        <f t="shared" si="5"/>
        <v>10.690082644628101</v>
      </c>
      <c r="O43" s="9">
        <f t="shared" si="6"/>
        <v>22.768595041322314</v>
      </c>
      <c r="P43" s="7">
        <v>23.76</v>
      </c>
      <c r="Q43" s="7">
        <v>24.43</v>
      </c>
      <c r="R43" s="9">
        <f t="shared" si="7"/>
        <v>0.97257470323372908</v>
      </c>
      <c r="S43" s="7">
        <v>42.96</v>
      </c>
      <c r="T43" s="7">
        <v>32.82</v>
      </c>
      <c r="U43" s="7">
        <v>0.15760338651904915</v>
      </c>
    </row>
    <row r="44" spans="1:21">
      <c r="A44" s="7" t="s">
        <v>80</v>
      </c>
      <c r="B44" s="7">
        <v>23.61</v>
      </c>
      <c r="C44" s="7">
        <v>54.18</v>
      </c>
      <c r="D44" s="7">
        <v>21.79</v>
      </c>
      <c r="E44" s="9">
        <f>C44/D44</f>
        <v>2.4864616796695733</v>
      </c>
      <c r="F44" s="7">
        <v>0.219</v>
      </c>
      <c r="G44" s="7">
        <v>187.4</v>
      </c>
      <c r="H44" s="7">
        <v>5.12</v>
      </c>
      <c r="I44" s="7">
        <v>7.69</v>
      </c>
      <c r="J44" s="7">
        <v>1.6639999999999999</v>
      </c>
      <c r="K44" s="7">
        <v>31.8</v>
      </c>
      <c r="L44" s="7">
        <v>2.2229999999999999</v>
      </c>
      <c r="M44" s="7">
        <v>0.187</v>
      </c>
      <c r="N44" s="9">
        <f>L44/M44</f>
        <v>11.887700534759357</v>
      </c>
      <c r="O44" s="9">
        <f>H44/M44</f>
        <v>27.379679144385026</v>
      </c>
      <c r="P44" s="7">
        <v>22.06</v>
      </c>
      <c r="Q44" s="7">
        <v>21.17</v>
      </c>
      <c r="R44" s="9">
        <f>P44/Q44</f>
        <v>1.0420406235238544</v>
      </c>
      <c r="S44" s="7">
        <v>37.19</v>
      </c>
      <c r="T44" s="7">
        <v>28.54</v>
      </c>
      <c r="U44" s="7">
        <v>0.14401232190989605</v>
      </c>
    </row>
    <row r="45" spans="1:21">
      <c r="A45" s="7" t="s">
        <v>81</v>
      </c>
      <c r="B45" s="7">
        <v>24.81</v>
      </c>
      <c r="C45" s="7">
        <v>58.33</v>
      </c>
      <c r="D45" s="7">
        <v>28.52</v>
      </c>
      <c r="E45" s="9">
        <f t="shared" si="4"/>
        <v>2.0452314165497896</v>
      </c>
      <c r="F45" s="7">
        <v>0.26100000000000001</v>
      </c>
      <c r="G45" s="7">
        <v>254.5</v>
      </c>
      <c r="H45" s="7">
        <v>5.86</v>
      </c>
      <c r="I45" s="7">
        <v>7.65</v>
      </c>
      <c r="J45" s="7">
        <v>1.8069999999999999</v>
      </c>
      <c r="K45" s="7">
        <v>48.4</v>
      </c>
      <c r="L45" s="7">
        <v>1.9550000000000001</v>
      </c>
      <c r="M45" s="7">
        <v>0.219</v>
      </c>
      <c r="N45" s="9">
        <f t="shared" si="5"/>
        <v>8.9269406392694073</v>
      </c>
      <c r="O45" s="9">
        <f t="shared" si="6"/>
        <v>26.75799086757991</v>
      </c>
      <c r="P45" s="7">
        <v>21.33</v>
      </c>
      <c r="Q45" s="7">
        <v>22.57</v>
      </c>
      <c r="R45" s="9">
        <f t="shared" si="7"/>
        <v>0.94505981391227289</v>
      </c>
      <c r="S45" s="7">
        <v>29.32</v>
      </c>
      <c r="T45" s="7">
        <v>27.88</v>
      </c>
      <c r="U45" s="7">
        <v>0.1830338487254492</v>
      </c>
    </row>
    <row r="46" spans="1:21">
      <c r="A46" s="7" t="s">
        <v>82</v>
      </c>
      <c r="B46" s="7">
        <v>25.32</v>
      </c>
      <c r="C46" s="7">
        <v>53.04</v>
      </c>
      <c r="D46" s="7">
        <v>25.98</v>
      </c>
      <c r="E46" s="9">
        <f t="shared" si="4"/>
        <v>2.0415704387990763</v>
      </c>
      <c r="F46" s="7">
        <v>0.22900000000000001</v>
      </c>
      <c r="G46" s="7">
        <v>219.5</v>
      </c>
      <c r="H46" s="7">
        <v>3.81</v>
      </c>
      <c r="I46" s="7">
        <v>7.49</v>
      </c>
      <c r="J46" s="7">
        <v>1.538</v>
      </c>
      <c r="K46" s="7">
        <v>32.5</v>
      </c>
      <c r="L46" s="7">
        <v>1.161</v>
      </c>
      <c r="M46" s="7">
        <v>0.26400000000000001</v>
      </c>
      <c r="N46" s="9">
        <f t="shared" si="5"/>
        <v>4.3977272727272725</v>
      </c>
      <c r="O46" s="9">
        <f t="shared" si="6"/>
        <v>14.431818181818182</v>
      </c>
      <c r="P46" s="7">
        <v>26.49</v>
      </c>
      <c r="Q46" s="7">
        <v>23.02</v>
      </c>
      <c r="R46" s="9">
        <f t="shared" si="7"/>
        <v>1.1507384882710685</v>
      </c>
      <c r="S46" s="7">
        <v>44.15</v>
      </c>
      <c r="T46" s="7">
        <v>36.14</v>
      </c>
      <c r="U46" s="7">
        <v>0.31261101243339257</v>
      </c>
    </row>
    <row r="47" spans="1:21">
      <c r="A47" s="7" t="s">
        <v>83</v>
      </c>
      <c r="B47" s="7">
        <v>20.76</v>
      </c>
      <c r="C47" s="7">
        <v>45.82</v>
      </c>
      <c r="D47" s="7">
        <v>21.32</v>
      </c>
      <c r="E47" s="9">
        <f t="shared" si="4"/>
        <v>2.1491557223264541</v>
      </c>
      <c r="F47" s="7">
        <v>0.17100000000000001</v>
      </c>
      <c r="G47" s="7">
        <v>239.4</v>
      </c>
      <c r="H47" s="7">
        <v>6.39</v>
      </c>
      <c r="I47" s="7">
        <v>10.76</v>
      </c>
      <c r="J47" s="7">
        <v>2.1819999999999999</v>
      </c>
      <c r="K47" s="7">
        <v>29.3</v>
      </c>
      <c r="L47" s="7">
        <v>2.3980000000000001</v>
      </c>
      <c r="M47" s="7">
        <v>0.188</v>
      </c>
      <c r="N47" s="9">
        <f t="shared" si="5"/>
        <v>12.75531914893617</v>
      </c>
      <c r="O47" s="9">
        <f t="shared" si="6"/>
        <v>33.98936170212766</v>
      </c>
      <c r="P47" s="7">
        <v>21.55</v>
      </c>
      <c r="Q47" s="7">
        <v>23.77</v>
      </c>
      <c r="R47" s="9">
        <f t="shared" si="7"/>
        <v>0.90660496424063952</v>
      </c>
      <c r="S47" s="7">
        <v>26.85</v>
      </c>
      <c r="T47" s="7">
        <v>29.44</v>
      </c>
      <c r="U47" s="7">
        <v>0.13554434030281182</v>
      </c>
    </row>
    <row r="48" spans="1:21">
      <c r="A48" s="7" t="s">
        <v>84</v>
      </c>
      <c r="B48" s="7">
        <v>19.27</v>
      </c>
      <c r="C48" s="7">
        <v>47.08</v>
      </c>
      <c r="D48" s="7">
        <v>24.62</v>
      </c>
      <c r="E48" s="9">
        <f t="shared" si="4"/>
        <v>1.9122664500406172</v>
      </c>
      <c r="F48" s="7">
        <v>0.187</v>
      </c>
      <c r="G48" s="7">
        <v>277.3</v>
      </c>
      <c r="H48" s="7">
        <v>6.04</v>
      </c>
      <c r="I48" s="7">
        <v>9.17</v>
      </c>
      <c r="J48" s="7">
        <v>1.966</v>
      </c>
      <c r="K48" s="7">
        <v>34.700000000000003</v>
      </c>
      <c r="L48" s="7">
        <v>1.6319999999999999</v>
      </c>
      <c r="M48" s="7">
        <v>0.17599999999999999</v>
      </c>
      <c r="N48" s="9">
        <f t="shared" si="5"/>
        <v>9.2727272727272734</v>
      </c>
      <c r="O48" s="9">
        <f t="shared" si="6"/>
        <v>34.31818181818182</v>
      </c>
      <c r="P48" s="7">
        <v>23.18</v>
      </c>
      <c r="Q48" s="7">
        <v>22.54</v>
      </c>
      <c r="R48" s="9">
        <f t="shared" si="7"/>
        <v>1.0283939662821651</v>
      </c>
      <c r="S48" s="7">
        <v>37.03</v>
      </c>
      <c r="T48" s="7">
        <v>26.15</v>
      </c>
      <c r="U48" s="7">
        <v>0.17741935483870966</v>
      </c>
    </row>
    <row r="49" spans="1:21">
      <c r="A49" s="7" t="s">
        <v>85</v>
      </c>
      <c r="B49" s="7">
        <v>16.489999999999998</v>
      </c>
      <c r="C49" s="7">
        <v>45.07</v>
      </c>
      <c r="D49" s="7">
        <v>24.59</v>
      </c>
      <c r="E49" s="9">
        <f t="shared" si="4"/>
        <v>1.8328588857259049</v>
      </c>
      <c r="F49" s="7">
        <v>0.25800000000000001</v>
      </c>
      <c r="G49" s="7">
        <v>210.8</v>
      </c>
      <c r="H49" s="7">
        <v>6.37</v>
      </c>
      <c r="I49" s="7">
        <v>8.81</v>
      </c>
      <c r="J49" s="7">
        <v>1.742</v>
      </c>
      <c r="K49" s="7">
        <v>39.6</v>
      </c>
      <c r="L49" s="7">
        <v>1.5289999999999999</v>
      </c>
      <c r="M49" s="7">
        <v>0.19400000000000001</v>
      </c>
      <c r="N49" s="9">
        <f t="shared" si="5"/>
        <v>7.8814432989690717</v>
      </c>
      <c r="O49" s="9">
        <f t="shared" si="6"/>
        <v>32.835051546391753</v>
      </c>
      <c r="P49" s="7">
        <v>19.37</v>
      </c>
      <c r="Q49" s="7">
        <v>18.63</v>
      </c>
      <c r="R49" s="9">
        <f t="shared" si="7"/>
        <v>1.0397208803005906</v>
      </c>
      <c r="S49" s="7">
        <v>38.22</v>
      </c>
      <c r="T49" s="7">
        <v>36.47</v>
      </c>
      <c r="U49" s="7">
        <v>0.20239958268127284</v>
      </c>
    </row>
    <row r="50" spans="1:21">
      <c r="A50" s="8" t="s">
        <v>122</v>
      </c>
      <c r="B50" s="34">
        <v>19.32</v>
      </c>
      <c r="C50" s="34">
        <v>52.16</v>
      </c>
      <c r="D50" s="34">
        <v>19.47</v>
      </c>
      <c r="E50" s="34">
        <v>2.6789930000000002</v>
      </c>
      <c r="F50" s="34">
        <v>0.182</v>
      </c>
      <c r="G50" s="34">
        <v>238.7</v>
      </c>
      <c r="H50" s="34">
        <v>5.96</v>
      </c>
      <c r="I50" s="34">
        <v>8.69</v>
      </c>
      <c r="J50" s="34">
        <v>1.629</v>
      </c>
      <c r="K50" s="34">
        <v>33.4</v>
      </c>
      <c r="L50" s="34">
        <v>1.706</v>
      </c>
      <c r="M50" s="34">
        <v>0.187</v>
      </c>
      <c r="N50" s="34">
        <v>9.1229949999999995</v>
      </c>
      <c r="O50" s="34">
        <v>31.871659999999999</v>
      </c>
      <c r="P50" s="34">
        <v>19.66</v>
      </c>
      <c r="Q50" s="34">
        <v>23.08</v>
      </c>
      <c r="R50" s="34">
        <v>1.1739569999999999</v>
      </c>
      <c r="S50" s="34">
        <v>29.16</v>
      </c>
      <c r="T50" s="34">
        <v>21.76</v>
      </c>
      <c r="U50" s="7">
        <v>0.20693333333333333</v>
      </c>
    </row>
    <row r="51" spans="1:21">
      <c r="A51" s="7" t="s">
        <v>87</v>
      </c>
      <c r="B51" s="7">
        <v>24.72</v>
      </c>
      <c r="C51" s="7">
        <v>44.93</v>
      </c>
      <c r="D51" s="7">
        <v>21.88</v>
      </c>
      <c r="E51" s="9">
        <f t="shared" si="4"/>
        <v>2.0534734917733091</v>
      </c>
      <c r="F51" s="7">
        <v>0.215</v>
      </c>
      <c r="G51" s="7">
        <v>197.4</v>
      </c>
      <c r="H51" s="7">
        <v>6.38</v>
      </c>
      <c r="I51" s="7">
        <v>6.42</v>
      </c>
      <c r="J51" s="7">
        <v>1.8169999999999999</v>
      </c>
      <c r="K51" s="7">
        <v>29.3</v>
      </c>
      <c r="L51" s="7">
        <v>2.0270000000000001</v>
      </c>
      <c r="M51" s="7">
        <v>0.215</v>
      </c>
      <c r="N51" s="9">
        <f t="shared" si="5"/>
        <v>9.4279069767441861</v>
      </c>
      <c r="O51" s="9">
        <f t="shared" si="6"/>
        <v>29.674418604651162</v>
      </c>
      <c r="P51" s="7">
        <v>20.46</v>
      </c>
      <c r="Q51" s="7">
        <v>19.52</v>
      </c>
      <c r="R51" s="9">
        <f t="shared" si="7"/>
        <v>1.048155737704918</v>
      </c>
      <c r="S51" s="7">
        <v>27.38</v>
      </c>
      <c r="T51" s="7">
        <v>27.09</v>
      </c>
      <c r="U51" s="7">
        <v>0.17501017501017499</v>
      </c>
    </row>
    <row r="52" spans="1:21">
      <c r="A52" s="7" t="s">
        <v>88</v>
      </c>
      <c r="B52" s="7">
        <v>20.77</v>
      </c>
      <c r="C52" s="7">
        <v>49.26</v>
      </c>
      <c r="D52" s="7">
        <v>21.38</v>
      </c>
      <c r="E52" s="9">
        <f t="shared" si="4"/>
        <v>2.3040224508886809</v>
      </c>
      <c r="F52" s="7">
        <v>0.217</v>
      </c>
      <c r="G52" s="7">
        <v>268.10000000000002</v>
      </c>
      <c r="H52" s="7">
        <v>4.63</v>
      </c>
      <c r="I52" s="7">
        <v>10.61</v>
      </c>
      <c r="J52" s="7">
        <v>1.274</v>
      </c>
      <c r="K52" s="7">
        <v>41.7</v>
      </c>
      <c r="L52" s="7">
        <v>1.724</v>
      </c>
      <c r="M52" s="7">
        <v>0.185</v>
      </c>
      <c r="N52" s="9">
        <f t="shared" si="5"/>
        <v>9.3189189189189197</v>
      </c>
      <c r="O52" s="9">
        <f t="shared" si="6"/>
        <v>25.027027027027028</v>
      </c>
      <c r="P52" s="7">
        <v>22.95</v>
      </c>
      <c r="Q52" s="7">
        <v>24.18</v>
      </c>
      <c r="R52" s="9">
        <f t="shared" si="7"/>
        <v>0.9491315136476427</v>
      </c>
      <c r="S52" s="7">
        <v>31.55</v>
      </c>
      <c r="T52" s="7">
        <v>24.71</v>
      </c>
      <c r="U52" s="7">
        <v>0.1766953199617956</v>
      </c>
    </row>
    <row r="53" spans="1:21">
      <c r="A53" s="7" t="s">
        <v>89</v>
      </c>
      <c r="B53" s="7">
        <v>17.920000000000002</v>
      </c>
      <c r="C53" s="7">
        <v>40.51</v>
      </c>
      <c r="D53" s="7">
        <v>21.45</v>
      </c>
      <c r="E53" s="9">
        <f t="shared" si="4"/>
        <v>1.8885780885780885</v>
      </c>
      <c r="F53" s="7">
        <v>0.20399999999999999</v>
      </c>
      <c r="G53" s="7">
        <v>238.7</v>
      </c>
      <c r="H53" s="7">
        <v>4.8499999999999996</v>
      </c>
      <c r="I53" s="7">
        <v>7.69</v>
      </c>
      <c r="J53" s="7">
        <v>1.4610000000000001</v>
      </c>
      <c r="K53" s="7">
        <v>40.299999999999997</v>
      </c>
      <c r="L53" s="7">
        <v>1.6359999999999999</v>
      </c>
      <c r="M53" s="7">
        <v>0.216</v>
      </c>
      <c r="N53" s="9">
        <f t="shared" si="5"/>
        <v>7.5740740740740735</v>
      </c>
      <c r="O53" s="9">
        <f t="shared" si="6"/>
        <v>22.453703703703702</v>
      </c>
      <c r="P53" s="7">
        <v>23.15</v>
      </c>
      <c r="Q53" s="7">
        <v>22.85</v>
      </c>
      <c r="R53" s="9">
        <f t="shared" si="7"/>
        <v>1.0131291028446388</v>
      </c>
      <c r="S53" s="7">
        <v>35.03</v>
      </c>
      <c r="T53" s="7">
        <v>30.59</v>
      </c>
      <c r="U53" s="7">
        <v>0.20889748549323017</v>
      </c>
    </row>
    <row r="54" spans="1:21">
      <c r="A54" s="7" t="s">
        <v>90</v>
      </c>
      <c r="B54" s="7">
        <v>19.440000000000001</v>
      </c>
      <c r="C54" s="7">
        <v>42.09</v>
      </c>
      <c r="D54" s="7">
        <v>23.19</v>
      </c>
      <c r="E54" s="9">
        <f t="shared" si="4"/>
        <v>1.815006468305304</v>
      </c>
      <c r="F54" s="7">
        <v>0.22500000000000001</v>
      </c>
      <c r="G54" s="7">
        <v>256.39999999999998</v>
      </c>
      <c r="H54" s="7">
        <v>6.45</v>
      </c>
      <c r="I54" s="7">
        <v>11.06</v>
      </c>
      <c r="J54" s="7">
        <v>1.8580000000000001</v>
      </c>
      <c r="K54" s="7">
        <v>41.8</v>
      </c>
      <c r="L54" s="7">
        <v>2.0630000000000002</v>
      </c>
      <c r="M54" s="7">
        <v>0.16700000000000001</v>
      </c>
      <c r="N54" s="9">
        <f t="shared" si="5"/>
        <v>12.353293413173652</v>
      </c>
      <c r="O54" s="9">
        <f t="shared" si="6"/>
        <v>38.622754491017965</v>
      </c>
      <c r="P54" s="7">
        <v>22.03</v>
      </c>
      <c r="Q54" s="7">
        <v>24.91</v>
      </c>
      <c r="R54" s="9">
        <f t="shared" si="7"/>
        <v>0.88438378161380971</v>
      </c>
      <c r="S54" s="7">
        <v>32.78</v>
      </c>
      <c r="T54" s="7">
        <v>23.18</v>
      </c>
      <c r="U54" s="7">
        <v>0.13934084272006675</v>
      </c>
    </row>
    <row r="55" spans="1:21">
      <c r="A55" s="7" t="s">
        <v>91</v>
      </c>
      <c r="B55" s="7">
        <v>22.45</v>
      </c>
      <c r="C55" s="7">
        <v>49.63</v>
      </c>
      <c r="D55" s="7">
        <v>24.02</v>
      </c>
      <c r="E55" s="9">
        <f t="shared" si="4"/>
        <v>2.0661948376353041</v>
      </c>
      <c r="F55" s="7">
        <v>0.247</v>
      </c>
      <c r="G55" s="7">
        <v>248.3</v>
      </c>
      <c r="H55" s="7">
        <v>5.93</v>
      </c>
      <c r="I55" s="7">
        <v>7.92</v>
      </c>
      <c r="J55" s="7">
        <v>1.8069999999999999</v>
      </c>
      <c r="K55" s="7">
        <v>42.9</v>
      </c>
      <c r="L55" s="7">
        <v>2.419</v>
      </c>
      <c r="M55" s="7">
        <v>0.219</v>
      </c>
      <c r="N55" s="9">
        <f t="shared" si="5"/>
        <v>11.045662100456621</v>
      </c>
      <c r="O55" s="9">
        <f t="shared" si="6"/>
        <v>27.077625570776256</v>
      </c>
      <c r="P55" s="7">
        <v>17.579999999999998</v>
      </c>
      <c r="Q55" s="7">
        <v>21.61</v>
      </c>
      <c r="R55" s="9">
        <f t="shared" si="7"/>
        <v>0.81351226284127709</v>
      </c>
      <c r="S55" s="7">
        <v>35.630000000000003</v>
      </c>
      <c r="T55" s="7">
        <v>23.69</v>
      </c>
      <c r="U55" s="7">
        <v>0.15330766538326915</v>
      </c>
    </row>
    <row r="56" spans="1:21">
      <c r="A56" s="7" t="s">
        <v>92</v>
      </c>
      <c r="B56" s="7">
        <v>20.56</v>
      </c>
      <c r="C56" s="7">
        <v>49.02</v>
      </c>
      <c r="D56" s="7">
        <v>21.54</v>
      </c>
      <c r="E56" s="9">
        <f t="shared" si="4"/>
        <v>2.2757660167130922</v>
      </c>
      <c r="F56" s="7">
        <v>0.22600000000000001</v>
      </c>
      <c r="G56" s="7">
        <v>184.5</v>
      </c>
      <c r="H56" s="7">
        <v>4.16</v>
      </c>
      <c r="I56" s="7">
        <v>7.84</v>
      </c>
      <c r="J56" s="7">
        <v>1.5189999999999999</v>
      </c>
      <c r="K56" s="7">
        <v>28.4</v>
      </c>
      <c r="L56" s="7">
        <v>2.1080000000000001</v>
      </c>
      <c r="M56" s="7">
        <v>0.252</v>
      </c>
      <c r="N56" s="9">
        <f t="shared" si="5"/>
        <v>8.3650793650793656</v>
      </c>
      <c r="O56" s="9">
        <f t="shared" si="6"/>
        <v>16.50793650793651</v>
      </c>
      <c r="P56" s="7">
        <v>21.16</v>
      </c>
      <c r="Q56" s="7">
        <v>20.66</v>
      </c>
      <c r="R56" s="9">
        <f t="shared" si="7"/>
        <v>1.0242013552758955</v>
      </c>
      <c r="S56" s="7">
        <v>26.81</v>
      </c>
      <c r="T56" s="7">
        <v>29.41</v>
      </c>
      <c r="U56" s="7">
        <v>0.19295558958652373</v>
      </c>
    </row>
    <row r="57" spans="1:21">
      <c r="A57" s="7" t="s">
        <v>93</v>
      </c>
      <c r="B57" s="7">
        <v>24.18</v>
      </c>
      <c r="C57" s="7">
        <v>55.23</v>
      </c>
      <c r="D57" s="7">
        <v>25.85</v>
      </c>
      <c r="E57" s="9">
        <f t="shared" si="4"/>
        <v>2.1365570599613148</v>
      </c>
      <c r="F57" s="7">
        <v>0.20499999999999999</v>
      </c>
      <c r="G57" s="7">
        <v>181.9</v>
      </c>
      <c r="H57" s="7">
        <v>8.3699999999999992</v>
      </c>
      <c r="I57" s="7">
        <v>7.38</v>
      </c>
      <c r="J57" s="7">
        <v>2.246</v>
      </c>
      <c r="K57" s="7">
        <v>31.8</v>
      </c>
      <c r="L57" s="7">
        <v>1.8089999999999999</v>
      </c>
      <c r="M57" s="7">
        <v>0.22500000000000001</v>
      </c>
      <c r="N57" s="9">
        <f t="shared" si="5"/>
        <v>8.0399999999999991</v>
      </c>
      <c r="O57" s="9">
        <f t="shared" si="6"/>
        <v>37.199999999999996</v>
      </c>
      <c r="P57" s="7">
        <v>20.62</v>
      </c>
      <c r="Q57" s="7">
        <v>23.58</v>
      </c>
      <c r="R57" s="9">
        <f t="shared" si="7"/>
        <v>0.87446988973706541</v>
      </c>
      <c r="S57" s="7">
        <v>31.35</v>
      </c>
      <c r="T57" s="7">
        <v>25.98</v>
      </c>
      <c r="U57" s="7">
        <v>0.19920318725099603</v>
      </c>
    </row>
    <row r="58" spans="1:21">
      <c r="A58" s="7" t="s">
        <v>94</v>
      </c>
      <c r="B58" s="7">
        <v>20.84</v>
      </c>
      <c r="C58" s="7">
        <v>44.27</v>
      </c>
      <c r="D58" s="7">
        <v>21.59</v>
      </c>
      <c r="E58" s="9">
        <f t="shared" si="4"/>
        <v>2.0504863362667902</v>
      </c>
      <c r="F58" s="7">
        <v>0.191</v>
      </c>
      <c r="G58" s="7">
        <v>261.7</v>
      </c>
      <c r="H58" s="7">
        <v>6.28</v>
      </c>
      <c r="I58" s="7">
        <v>8.14</v>
      </c>
      <c r="J58" s="7">
        <v>1.661</v>
      </c>
      <c r="K58" s="7">
        <v>42.6</v>
      </c>
      <c r="L58" s="7">
        <v>1.786</v>
      </c>
      <c r="M58" s="7">
        <v>0.22700000000000001</v>
      </c>
      <c r="N58" s="9">
        <f t="shared" si="5"/>
        <v>7.8678414096916303</v>
      </c>
      <c r="O58" s="9">
        <f t="shared" si="6"/>
        <v>27.665198237885463</v>
      </c>
      <c r="P58" s="7">
        <v>19.649999999999999</v>
      </c>
      <c r="Q58" s="7">
        <v>19.32</v>
      </c>
      <c r="R58" s="9">
        <f t="shared" si="7"/>
        <v>1.0170807453416149</v>
      </c>
      <c r="S58" s="7">
        <v>32.96</v>
      </c>
      <c r="T58" s="7">
        <v>25.93</v>
      </c>
      <c r="U58" s="7">
        <v>0.2026785714285714</v>
      </c>
    </row>
    <row r="59" spans="1:21">
      <c r="A59" s="7" t="s">
        <v>95</v>
      </c>
      <c r="B59" s="7">
        <v>15.95</v>
      </c>
      <c r="C59" s="7">
        <v>37.159999999999997</v>
      </c>
      <c r="D59" s="7">
        <v>22.95</v>
      </c>
      <c r="E59" s="9">
        <f t="shared" si="4"/>
        <v>1.6191721132897603</v>
      </c>
      <c r="F59" s="7">
        <v>0.214</v>
      </c>
      <c r="G59" s="7">
        <v>206.1</v>
      </c>
      <c r="H59" s="7">
        <v>6.47</v>
      </c>
      <c r="I59" s="7">
        <v>9.5500000000000007</v>
      </c>
      <c r="J59" s="7">
        <v>1.952</v>
      </c>
      <c r="K59" s="7">
        <v>35.700000000000003</v>
      </c>
      <c r="L59" s="7">
        <v>1.7490000000000001</v>
      </c>
      <c r="M59" s="7">
        <v>0.26800000000000002</v>
      </c>
      <c r="N59" s="9">
        <f t="shared" si="5"/>
        <v>6.5261194029850751</v>
      </c>
      <c r="O59" s="9">
        <f t="shared" si="6"/>
        <v>24.141791044776117</v>
      </c>
      <c r="P59" s="7">
        <v>26.36</v>
      </c>
      <c r="Q59" s="7">
        <v>21.04</v>
      </c>
      <c r="R59" s="9">
        <f t="shared" si="7"/>
        <v>1.252851711026616</v>
      </c>
      <c r="S59" s="7">
        <v>37.58</v>
      </c>
      <c r="T59" s="7">
        <v>29.02</v>
      </c>
      <c r="U59" s="7">
        <v>0.23457330415754923</v>
      </c>
    </row>
    <row r="60" spans="1:21">
      <c r="A60" s="7" t="s">
        <v>96</v>
      </c>
      <c r="B60" s="7">
        <v>22.48</v>
      </c>
      <c r="C60" s="7">
        <v>58.16</v>
      </c>
      <c r="D60" s="7">
        <v>24.92</v>
      </c>
      <c r="E60" s="9">
        <f t="shared" si="4"/>
        <v>2.3338683788121988</v>
      </c>
      <c r="F60" s="7">
        <v>0.27400000000000002</v>
      </c>
      <c r="G60" s="7">
        <v>215.5</v>
      </c>
      <c r="H60" s="7">
        <v>6.81</v>
      </c>
      <c r="I60" s="7">
        <v>6.45</v>
      </c>
      <c r="J60" s="7">
        <v>1.8959999999999999</v>
      </c>
      <c r="K60" s="7">
        <v>33.799999999999997</v>
      </c>
      <c r="L60" s="7">
        <v>2.016</v>
      </c>
      <c r="M60" s="7">
        <v>0.26900000000000002</v>
      </c>
      <c r="N60" s="9">
        <f t="shared" si="5"/>
        <v>7.4944237918215606</v>
      </c>
      <c r="O60" s="9">
        <f t="shared" si="6"/>
        <v>25.315985130111521</v>
      </c>
      <c r="P60" s="7">
        <v>24.87</v>
      </c>
      <c r="Q60" s="7">
        <v>22.19</v>
      </c>
      <c r="R60" s="9">
        <f t="shared" si="7"/>
        <v>1.1207751239296981</v>
      </c>
      <c r="S60" s="7">
        <v>39.619999999999997</v>
      </c>
      <c r="T60" s="7">
        <v>28.45</v>
      </c>
      <c r="U60" s="7">
        <v>0.21064996084573218</v>
      </c>
    </row>
    <row r="61" spans="1:21">
      <c r="A61" s="7" t="s">
        <v>97</v>
      </c>
      <c r="B61" s="7">
        <v>21.42</v>
      </c>
      <c r="C61" s="7">
        <v>48.71</v>
      </c>
      <c r="D61" s="7">
        <v>22.54</v>
      </c>
      <c r="E61" s="9">
        <f t="shared" si="4"/>
        <v>2.1610470275066551</v>
      </c>
      <c r="F61" s="7">
        <v>0.193</v>
      </c>
      <c r="G61" s="7">
        <v>191.8</v>
      </c>
      <c r="H61" s="7">
        <v>4.7300000000000004</v>
      </c>
      <c r="I61" s="7">
        <v>8.18</v>
      </c>
      <c r="J61" s="7">
        <v>1.6120000000000001</v>
      </c>
      <c r="K61" s="7">
        <v>31.3</v>
      </c>
      <c r="L61" s="7">
        <v>2.024</v>
      </c>
      <c r="M61" s="7">
        <v>0.20599999999999999</v>
      </c>
      <c r="N61" s="9">
        <f t="shared" si="5"/>
        <v>9.8252427184466029</v>
      </c>
      <c r="O61" s="9">
        <f t="shared" si="6"/>
        <v>22.961165048543691</v>
      </c>
      <c r="P61" s="7">
        <v>19.75</v>
      </c>
      <c r="Q61" s="7">
        <v>23.73</v>
      </c>
      <c r="R61" s="9">
        <f t="shared" si="7"/>
        <v>0.83227981458069955</v>
      </c>
      <c r="S61" s="7">
        <v>30.52</v>
      </c>
      <c r="T61" s="7">
        <v>26.13</v>
      </c>
      <c r="U61" s="7">
        <v>0.16912972085385877</v>
      </c>
    </row>
    <row r="62" spans="1:21">
      <c r="A62" s="7" t="s">
        <v>98</v>
      </c>
      <c r="B62" s="7">
        <v>21.65</v>
      </c>
      <c r="C62" s="7">
        <v>50.35</v>
      </c>
      <c r="D62" s="7">
        <v>22.54</v>
      </c>
      <c r="E62" s="9">
        <f t="shared" si="4"/>
        <v>2.2338065661047031</v>
      </c>
      <c r="F62" s="7">
        <v>0.215</v>
      </c>
      <c r="G62" s="7">
        <v>255.3</v>
      </c>
      <c r="H62" s="7">
        <v>5.69</v>
      </c>
      <c r="I62" s="7">
        <v>6.23</v>
      </c>
      <c r="J62" s="7">
        <v>2.056</v>
      </c>
      <c r="K62" s="7">
        <v>34.700000000000003</v>
      </c>
      <c r="L62" s="7">
        <v>2.1659999999999999</v>
      </c>
      <c r="M62" s="7">
        <v>0.27500000000000002</v>
      </c>
      <c r="N62" s="9">
        <f t="shared" si="5"/>
        <v>7.8763636363636351</v>
      </c>
      <c r="O62" s="9">
        <f t="shared" si="6"/>
        <v>20.690909090909091</v>
      </c>
      <c r="P62" s="7">
        <v>23.79</v>
      </c>
      <c r="Q62" s="7">
        <v>22.05</v>
      </c>
      <c r="R62" s="9">
        <f t="shared" si="7"/>
        <v>1.0789115646258503</v>
      </c>
      <c r="S62" s="7">
        <v>29.41</v>
      </c>
      <c r="T62" s="7">
        <v>27.65</v>
      </c>
      <c r="U62" s="7">
        <v>0.20250368188512519</v>
      </c>
    </row>
    <row r="63" spans="1:21">
      <c r="A63" s="7" t="s">
        <v>99</v>
      </c>
      <c r="B63" s="7">
        <v>23.74</v>
      </c>
      <c r="C63" s="7">
        <v>54.03</v>
      </c>
      <c r="D63" s="7">
        <v>25.66</v>
      </c>
      <c r="E63" s="9">
        <f t="shared" si="4"/>
        <v>2.1056118472330474</v>
      </c>
      <c r="F63" s="7">
        <v>0.17199999999999999</v>
      </c>
      <c r="G63" s="7">
        <v>253.1</v>
      </c>
      <c r="H63" s="7">
        <v>4.28</v>
      </c>
      <c r="I63" s="7">
        <v>7.88</v>
      </c>
      <c r="J63" s="7">
        <v>1.522</v>
      </c>
      <c r="K63" s="7">
        <v>45.5</v>
      </c>
      <c r="L63" s="7">
        <v>1.641</v>
      </c>
      <c r="M63" s="7">
        <v>0.22900000000000001</v>
      </c>
      <c r="N63" s="9">
        <f t="shared" si="5"/>
        <v>7.1659388646288207</v>
      </c>
      <c r="O63" s="9">
        <f t="shared" si="6"/>
        <v>18.689956331877731</v>
      </c>
      <c r="P63" s="7">
        <v>20.38</v>
      </c>
      <c r="Q63" s="7">
        <v>23.15</v>
      </c>
      <c r="R63" s="9">
        <f t="shared" si="7"/>
        <v>0.88034557235421163</v>
      </c>
      <c r="S63" s="7">
        <v>30.55</v>
      </c>
      <c r="T63" s="7">
        <v>26.17</v>
      </c>
      <c r="U63" s="7">
        <v>0.21819914244878513</v>
      </c>
    </row>
    <row r="64" spans="1:21" s="6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</row>
    <row r="65" spans="1:20" s="6" customFormat="1">
      <c r="A65" s="6" t="s">
        <v>120</v>
      </c>
      <c r="B65" s="24">
        <f>COUNT(B3:B33)</f>
        <v>30</v>
      </c>
      <c r="C65" s="24">
        <f t="shared" ref="C65:T65" si="8">COUNT(C3:C33)</f>
        <v>30</v>
      </c>
      <c r="D65" s="24">
        <f t="shared" si="8"/>
        <v>30</v>
      </c>
      <c r="E65" s="24">
        <f t="shared" si="8"/>
        <v>30</v>
      </c>
      <c r="F65" s="24">
        <f t="shared" si="8"/>
        <v>30</v>
      </c>
      <c r="G65" s="24">
        <f t="shared" si="8"/>
        <v>30</v>
      </c>
      <c r="H65" s="24">
        <f t="shared" si="8"/>
        <v>30</v>
      </c>
      <c r="I65" s="24">
        <f t="shared" si="8"/>
        <v>30</v>
      </c>
      <c r="J65" s="24">
        <f t="shared" si="8"/>
        <v>30</v>
      </c>
      <c r="K65" s="24">
        <f t="shared" si="8"/>
        <v>30</v>
      </c>
      <c r="L65" s="24">
        <f t="shared" si="8"/>
        <v>30</v>
      </c>
      <c r="M65" s="24">
        <f t="shared" si="8"/>
        <v>30</v>
      </c>
      <c r="N65" s="24">
        <f t="shared" si="8"/>
        <v>30</v>
      </c>
      <c r="O65" s="24">
        <f t="shared" si="8"/>
        <v>30</v>
      </c>
      <c r="P65" s="24">
        <f t="shared" si="8"/>
        <v>30</v>
      </c>
      <c r="Q65" s="24">
        <f t="shared" si="8"/>
        <v>30</v>
      </c>
      <c r="R65" s="24">
        <f t="shared" si="8"/>
        <v>30</v>
      </c>
      <c r="S65" s="24">
        <f t="shared" si="8"/>
        <v>30</v>
      </c>
      <c r="T65" s="24">
        <f t="shared" si="8"/>
        <v>30</v>
      </c>
    </row>
    <row r="66" spans="1:20" s="6" customFormat="1">
      <c r="A66" s="6" t="s">
        <v>121</v>
      </c>
      <c r="B66" s="24">
        <f>COUNT(B35:B63)</f>
        <v>29</v>
      </c>
      <c r="C66" s="24">
        <f t="shared" ref="C66:T66" si="9">COUNT(C35:C63)</f>
        <v>29</v>
      </c>
      <c r="D66" s="24">
        <f t="shared" si="9"/>
        <v>29</v>
      </c>
      <c r="E66" s="24">
        <f t="shared" si="9"/>
        <v>29</v>
      </c>
      <c r="F66" s="24">
        <f t="shared" si="9"/>
        <v>29</v>
      </c>
      <c r="G66" s="24">
        <f t="shared" si="9"/>
        <v>29</v>
      </c>
      <c r="H66" s="24">
        <f t="shared" si="9"/>
        <v>29</v>
      </c>
      <c r="I66" s="24">
        <f t="shared" si="9"/>
        <v>29</v>
      </c>
      <c r="J66" s="24">
        <f t="shared" si="9"/>
        <v>29</v>
      </c>
      <c r="K66" s="24">
        <f t="shared" si="9"/>
        <v>29</v>
      </c>
      <c r="L66" s="24">
        <f t="shared" si="9"/>
        <v>29</v>
      </c>
      <c r="M66" s="24">
        <f t="shared" si="9"/>
        <v>29</v>
      </c>
      <c r="N66" s="24">
        <f t="shared" si="9"/>
        <v>29</v>
      </c>
      <c r="O66" s="24">
        <f t="shared" si="9"/>
        <v>29</v>
      </c>
      <c r="P66" s="24">
        <f t="shared" si="9"/>
        <v>29</v>
      </c>
      <c r="Q66" s="24">
        <f t="shared" si="9"/>
        <v>29</v>
      </c>
      <c r="R66" s="24">
        <f t="shared" si="9"/>
        <v>29</v>
      </c>
      <c r="S66" s="24">
        <f t="shared" si="9"/>
        <v>29</v>
      </c>
      <c r="T66" s="24">
        <f t="shared" si="9"/>
        <v>29</v>
      </c>
    </row>
    <row r="67" spans="1:20" s="6" customFormat="1">
      <c r="B67" s="24"/>
      <c r="C67" s="24"/>
      <c r="D67" s="24"/>
      <c r="E67" s="24"/>
      <c r="F67" s="24"/>
      <c r="G67" s="24"/>
      <c r="H67" s="24"/>
      <c r="I67" s="24"/>
      <c r="J67" s="24"/>
      <c r="L67" s="24"/>
      <c r="M67" s="24"/>
      <c r="N67" s="24"/>
      <c r="O67" s="24"/>
      <c r="P67" s="24"/>
      <c r="Q67" s="24"/>
      <c r="R67" s="24"/>
      <c r="S67" s="24"/>
      <c r="T67" s="24"/>
    </row>
    <row r="68" spans="1:20">
      <c r="A68" s="7" t="s">
        <v>110</v>
      </c>
      <c r="B68" s="9">
        <f t="shared" ref="B68:T68" si="10">AVERAGE(B3:B33)</f>
        <v>19.878999999999994</v>
      </c>
      <c r="C68" s="9">
        <f t="shared" si="10"/>
        <v>47.213333333333331</v>
      </c>
      <c r="D68" s="9">
        <f t="shared" si="10"/>
        <v>24.50033333333333</v>
      </c>
      <c r="E68" s="9">
        <f t="shared" si="10"/>
        <v>1.9415325398317187</v>
      </c>
      <c r="F68" s="9">
        <f t="shared" si="10"/>
        <v>0.2239666666666667</v>
      </c>
      <c r="G68" s="9">
        <f t="shared" si="10"/>
        <v>247.83666666666664</v>
      </c>
      <c r="H68" s="9">
        <f t="shared" si="10"/>
        <v>6.232666666666665</v>
      </c>
      <c r="I68" s="9">
        <f t="shared" si="10"/>
        <v>8.6259999999999994</v>
      </c>
      <c r="J68" s="9">
        <f t="shared" si="10"/>
        <v>1.8882333333333334</v>
      </c>
      <c r="K68" s="9">
        <f t="shared" si="10"/>
        <v>38.700000000000003</v>
      </c>
      <c r="L68" s="9">
        <f t="shared" si="10"/>
        <v>1.8482666666666669</v>
      </c>
      <c r="M68" s="9">
        <f t="shared" si="10"/>
        <v>0.21706666666666669</v>
      </c>
      <c r="N68" s="9">
        <f t="shared" si="10"/>
        <v>8.7249330043987232</v>
      </c>
      <c r="O68" s="9">
        <f t="shared" si="10"/>
        <v>29.479995289238065</v>
      </c>
      <c r="P68" s="9">
        <f t="shared" si="10"/>
        <v>24.07599999999999</v>
      </c>
      <c r="Q68" s="9">
        <f t="shared" si="10"/>
        <v>23.82266666666666</v>
      </c>
      <c r="R68" s="9">
        <f t="shared" si="10"/>
        <v>1.0129917692467876</v>
      </c>
      <c r="S68" s="9">
        <f t="shared" si="10"/>
        <v>32.896333333333338</v>
      </c>
      <c r="T68" s="9">
        <f t="shared" si="10"/>
        <v>26.807333333333329</v>
      </c>
    </row>
    <row r="69" spans="1:20" s="8" customFormat="1">
      <c r="A69" s="8" t="s">
        <v>111</v>
      </c>
      <c r="B69" s="10">
        <f t="shared" ref="B69:T69" si="11">AVERAGE(B35:B63)</f>
        <v>21.004137931034478</v>
      </c>
      <c r="C69" s="10">
        <f t="shared" si="11"/>
        <v>49.691034482758624</v>
      </c>
      <c r="D69" s="10">
        <f t="shared" si="11"/>
        <v>23.55827586206896</v>
      </c>
      <c r="E69" s="10">
        <f t="shared" si="11"/>
        <v>2.1161147842330115</v>
      </c>
      <c r="F69" s="10">
        <f t="shared" si="11"/>
        <v>0.21531034482758618</v>
      </c>
      <c r="G69" s="10">
        <f t="shared" si="11"/>
        <v>233.26896551724138</v>
      </c>
      <c r="H69" s="10">
        <f t="shared" si="11"/>
        <v>5.8834482758620679</v>
      </c>
      <c r="I69" s="10">
        <f t="shared" si="11"/>
        <v>8.2341379310344802</v>
      </c>
      <c r="J69" s="10">
        <f t="shared" si="11"/>
        <v>1.7250344827586208</v>
      </c>
      <c r="K69" s="10">
        <f t="shared" si="11"/>
        <v>37.403448275862061</v>
      </c>
      <c r="L69" s="10">
        <f t="shared" si="11"/>
        <v>1.8996896551724136</v>
      </c>
      <c r="M69" s="10">
        <f t="shared" si="11"/>
        <v>0.21765517241379315</v>
      </c>
      <c r="N69" s="10">
        <f t="shared" si="11"/>
        <v>8.8628540907234985</v>
      </c>
      <c r="O69" s="10">
        <f t="shared" si="11"/>
        <v>27.560990383777156</v>
      </c>
      <c r="P69" s="10">
        <f t="shared" si="11"/>
        <v>22.293103448275861</v>
      </c>
      <c r="Q69" s="10">
        <f t="shared" si="11"/>
        <v>22.578275862068971</v>
      </c>
      <c r="R69" s="10">
        <f t="shared" si="11"/>
        <v>1.001628338709885</v>
      </c>
      <c r="S69" s="10">
        <f t="shared" si="11"/>
        <v>33.536896551724134</v>
      </c>
      <c r="T69" s="10">
        <f t="shared" si="11"/>
        <v>27.081724137931026</v>
      </c>
    </row>
    <row r="70" spans="1:20" s="8" customFormat="1">
      <c r="A70" s="8" t="s">
        <v>114</v>
      </c>
      <c r="B70" s="10">
        <f>STDEV(B3:B33)</f>
        <v>2.5612636294045692</v>
      </c>
      <c r="C70" s="10">
        <f t="shared" ref="C70:T70" si="12">STDEV(C3:C33)</f>
        <v>5.3709103661223292</v>
      </c>
      <c r="D70" s="10">
        <f t="shared" si="12"/>
        <v>2.6590437525849699</v>
      </c>
      <c r="E70" s="10">
        <f t="shared" si="12"/>
        <v>0.24730368708738962</v>
      </c>
      <c r="F70" s="10">
        <f t="shared" si="12"/>
        <v>3.4852876330451303E-2</v>
      </c>
      <c r="G70" s="10">
        <f t="shared" si="12"/>
        <v>23.131699153912717</v>
      </c>
      <c r="H70" s="10">
        <f t="shared" si="12"/>
        <v>0.98372246343034719</v>
      </c>
      <c r="I70" s="10">
        <f t="shared" si="12"/>
        <v>0.97864297318559768</v>
      </c>
      <c r="J70" s="10">
        <f t="shared" si="12"/>
        <v>0.22494346927131656</v>
      </c>
      <c r="K70" s="10">
        <f t="shared" si="12"/>
        <v>5.0568492302946249</v>
      </c>
      <c r="L70" s="10">
        <f t="shared" si="12"/>
        <v>0.32090775700463364</v>
      </c>
      <c r="M70" s="10">
        <f t="shared" si="12"/>
        <v>3.8906548809035733E-2</v>
      </c>
      <c r="N70" s="10">
        <f t="shared" si="12"/>
        <v>2.0773896291797493</v>
      </c>
      <c r="O70" s="10">
        <f t="shared" si="12"/>
        <v>6.2090089915111131</v>
      </c>
      <c r="P70" s="10">
        <f t="shared" si="12"/>
        <v>2.7824618223982815</v>
      </c>
      <c r="Q70" s="10">
        <f t="shared" si="12"/>
        <v>1.8820841956565681</v>
      </c>
      <c r="R70" s="10">
        <f t="shared" si="12"/>
        <v>0.10968119361417934</v>
      </c>
      <c r="S70" s="10">
        <f t="shared" si="12"/>
        <v>6.282774745743076</v>
      </c>
      <c r="T70" s="10">
        <f t="shared" si="12"/>
        <v>4.273520662237968</v>
      </c>
    </row>
    <row r="71" spans="1:20" s="8" customFormat="1">
      <c r="A71" s="8" t="s">
        <v>115</v>
      </c>
      <c r="B71" s="10">
        <f>STDEV(B35:B63)</f>
        <v>2.7173851891128651</v>
      </c>
      <c r="C71" s="10">
        <f t="shared" ref="C71:T71" si="13">STDEV(C35:C63)</f>
        <v>5.5708952504624376</v>
      </c>
      <c r="D71" s="10">
        <f t="shared" si="13"/>
        <v>2.0993656677426529</v>
      </c>
      <c r="E71" s="10">
        <f t="shared" si="13"/>
        <v>0.22757155223172404</v>
      </c>
      <c r="F71" s="10">
        <f t="shared" si="13"/>
        <v>2.9021055716097938E-2</v>
      </c>
      <c r="G71" s="10">
        <f t="shared" si="13"/>
        <v>28.098005819532588</v>
      </c>
      <c r="H71" s="10">
        <f t="shared" si="13"/>
        <v>1.0555170563082548</v>
      </c>
      <c r="I71" s="10">
        <f t="shared" si="13"/>
        <v>1.154632029329147</v>
      </c>
      <c r="J71" s="10">
        <f t="shared" si="13"/>
        <v>0.24178628147876777</v>
      </c>
      <c r="K71" s="10">
        <f t="shared" si="13"/>
        <v>6.4199734511367925</v>
      </c>
      <c r="L71" s="10">
        <f t="shared" si="13"/>
        <v>0.34013160304382817</v>
      </c>
      <c r="M71" s="10">
        <f t="shared" si="13"/>
        <v>3.059910813600953E-2</v>
      </c>
      <c r="N71" s="10">
        <f t="shared" si="13"/>
        <v>1.8265099279873109</v>
      </c>
      <c r="O71" s="10">
        <f t="shared" si="13"/>
        <v>6.1053577062141322</v>
      </c>
      <c r="P71" s="10">
        <f t="shared" si="13"/>
        <v>2.464553137485114</v>
      </c>
      <c r="Q71" s="10">
        <f t="shared" si="13"/>
        <v>1.943617887500225</v>
      </c>
      <c r="R71" s="10">
        <f t="shared" si="13"/>
        <v>0.10879670996955501</v>
      </c>
      <c r="S71" s="10">
        <f t="shared" si="13"/>
        <v>4.7419760072360191</v>
      </c>
      <c r="T71" s="10">
        <f t="shared" si="13"/>
        <v>4.0864428025271415</v>
      </c>
    </row>
    <row r="72" spans="1:20" s="8" customFormat="1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s="6" customFormat="1"/>
    <row r="74" spans="1:20" s="8" customFormat="1">
      <c r="E74" s="10"/>
      <c r="N74" s="10"/>
      <c r="O74" s="10"/>
      <c r="R74" s="10"/>
    </row>
    <row r="75" spans="1:20" s="8" customFormat="1">
      <c r="E75" s="10"/>
      <c r="N75" s="10"/>
      <c r="O75" s="10"/>
      <c r="R75" s="10"/>
    </row>
    <row r="76" spans="1:20" s="8" customFormat="1"/>
    <row r="77" spans="1:20" s="8" customFormat="1">
      <c r="E77" s="10"/>
      <c r="N77" s="10"/>
      <c r="O77" s="10"/>
      <c r="R77" s="10"/>
    </row>
    <row r="78" spans="1:20">
      <c r="A78" s="8"/>
      <c r="E78" s="9"/>
      <c r="N78" s="9"/>
      <c r="O78" s="9"/>
      <c r="R78" s="9"/>
    </row>
    <row r="80" spans="1:20">
      <c r="E80" s="9"/>
      <c r="N80" s="9"/>
      <c r="O80" s="9"/>
      <c r="R80" s="9"/>
    </row>
    <row r="81" spans="5:18">
      <c r="E81" s="9"/>
      <c r="N81" s="9"/>
      <c r="O81" s="9"/>
      <c r="R81" s="9"/>
    </row>
    <row r="82" spans="5:18">
      <c r="E82" s="9"/>
      <c r="N82" s="9"/>
      <c r="O82" s="9"/>
      <c r="R82" s="9"/>
    </row>
    <row r="84" spans="5:18">
      <c r="E84" s="9"/>
      <c r="N84" s="9"/>
      <c r="O84" s="9"/>
      <c r="R84" s="9"/>
    </row>
    <row r="85" spans="5:18">
      <c r="E85" s="9"/>
      <c r="N85" s="9"/>
      <c r="O85" s="9"/>
      <c r="R85" s="9"/>
    </row>
    <row r="86" spans="5:18">
      <c r="E86" s="9"/>
      <c r="N86" s="9"/>
      <c r="O86" s="9"/>
      <c r="R86" s="9"/>
    </row>
    <row r="88" spans="5:18">
      <c r="E88" s="9"/>
      <c r="N88" s="9"/>
      <c r="O88" s="9"/>
      <c r="R88" s="9"/>
    </row>
    <row r="89" spans="5:18">
      <c r="E89" s="9"/>
      <c r="N89" s="9"/>
      <c r="O89" s="9"/>
      <c r="R89" s="9"/>
    </row>
    <row r="90" spans="5:18">
      <c r="E90" s="9"/>
      <c r="N90" s="9"/>
      <c r="O90" s="9"/>
      <c r="R90" s="9"/>
    </row>
    <row r="91" spans="5:18">
      <c r="E91" s="9"/>
      <c r="N91" s="9"/>
      <c r="O91" s="9"/>
      <c r="R91" s="9"/>
    </row>
    <row r="92" spans="5:18">
      <c r="E92" s="9"/>
      <c r="N92" s="9"/>
      <c r="O92" s="9"/>
      <c r="R92" s="9"/>
    </row>
    <row r="95" spans="5:18">
      <c r="E95" s="9"/>
      <c r="N95" s="9"/>
      <c r="O95" s="9"/>
      <c r="R95" s="9"/>
    </row>
    <row r="97" spans="5:18">
      <c r="E97" s="9"/>
      <c r="N97" s="9"/>
      <c r="O97" s="9"/>
      <c r="R97" s="9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topLeftCell="B1" workbookViewId="0">
      <pane ySplit="1" topLeftCell="A60" activePane="bottomLeft" state="frozen"/>
      <selection pane="bottomLeft" activeCell="G74" sqref="G74"/>
    </sheetView>
  </sheetViews>
  <sheetFormatPr defaultColWidth="8.81640625" defaultRowHeight="12.5"/>
  <cols>
    <col min="1" max="1" width="18.81640625" style="1" customWidth="1"/>
    <col min="2" max="4" width="8.81640625" style="2"/>
    <col min="5" max="5" width="8.81640625" style="17"/>
    <col min="6" max="7" width="25" style="3" bestFit="1" customWidth="1"/>
    <col min="8" max="8" width="14.453125" style="2" bestFit="1" customWidth="1"/>
    <col min="9" max="9" width="9.81640625" style="2" bestFit="1" customWidth="1"/>
    <col min="10" max="16384" width="8.81640625" style="2"/>
  </cols>
  <sheetData>
    <row r="1" spans="1:11" s="15" customFormat="1" ht="16.149999999999999" customHeight="1">
      <c r="A1" s="11" t="s">
        <v>20</v>
      </c>
      <c r="B1" s="12" t="s">
        <v>21</v>
      </c>
      <c r="C1" s="12" t="s">
        <v>22</v>
      </c>
      <c r="D1" s="12" t="s">
        <v>23</v>
      </c>
      <c r="E1" s="13" t="s">
        <v>24</v>
      </c>
      <c r="F1" s="14" t="s">
        <v>25</v>
      </c>
      <c r="G1" s="14" t="s">
        <v>26</v>
      </c>
      <c r="H1" s="12" t="s">
        <v>27</v>
      </c>
      <c r="I1" s="12" t="s">
        <v>28</v>
      </c>
      <c r="K1" s="33" t="s">
        <v>123</v>
      </c>
    </row>
    <row r="2" spans="1:11" s="15" customFormat="1" ht="13">
      <c r="A2" s="11" t="s">
        <v>29</v>
      </c>
      <c r="B2" s="12" t="s">
        <v>30</v>
      </c>
      <c r="C2" s="12" t="s">
        <v>31</v>
      </c>
      <c r="D2" s="12" t="s">
        <v>32</v>
      </c>
      <c r="E2" s="13" t="s">
        <v>33</v>
      </c>
      <c r="F2" s="14" t="s">
        <v>34</v>
      </c>
      <c r="G2" s="14" t="s">
        <v>34</v>
      </c>
      <c r="H2" s="12" t="s">
        <v>35</v>
      </c>
      <c r="I2" s="12" t="s">
        <v>36</v>
      </c>
      <c r="K2" s="33"/>
    </row>
    <row r="3" spans="1:11" ht="14.5">
      <c r="A3" s="16" t="s">
        <v>37</v>
      </c>
      <c r="B3" s="2">
        <v>200</v>
      </c>
      <c r="C3" s="2">
        <v>14.3</v>
      </c>
      <c r="D3" s="2">
        <v>100</v>
      </c>
      <c r="E3" s="17">
        <v>0.13</v>
      </c>
      <c r="F3" s="3">
        <v>0</v>
      </c>
      <c r="G3" s="3">
        <v>1</v>
      </c>
      <c r="H3" s="2">
        <v>0.2</v>
      </c>
      <c r="I3" s="18">
        <v>7.2</v>
      </c>
      <c r="K3" s="31">
        <v>31</v>
      </c>
    </row>
    <row r="4" spans="1:11" ht="14.5">
      <c r="A4" s="16" t="s">
        <v>38</v>
      </c>
      <c r="B4" s="2">
        <v>280</v>
      </c>
      <c r="C4" s="18">
        <v>22</v>
      </c>
      <c r="D4" s="2">
        <v>31</v>
      </c>
      <c r="E4" s="17">
        <v>0.13</v>
      </c>
      <c r="F4" s="3">
        <v>0</v>
      </c>
      <c r="G4" s="3">
        <v>1</v>
      </c>
      <c r="H4" s="2">
        <v>0.2</v>
      </c>
      <c r="I4" s="18">
        <v>7.1</v>
      </c>
      <c r="K4" s="32">
        <v>23</v>
      </c>
    </row>
    <row r="5" spans="1:11" ht="14.5">
      <c r="A5" s="16" t="s">
        <v>39</v>
      </c>
      <c r="B5" s="2">
        <v>420</v>
      </c>
      <c r="C5" s="2">
        <v>19.2</v>
      </c>
      <c r="D5" s="2">
        <v>23</v>
      </c>
      <c r="E5" s="17">
        <v>0.14000000000000001</v>
      </c>
      <c r="F5" s="3">
        <v>1</v>
      </c>
      <c r="G5" s="3">
        <v>1</v>
      </c>
      <c r="H5" s="2">
        <v>0.3</v>
      </c>
      <c r="I5" s="18">
        <v>7.5</v>
      </c>
      <c r="K5" s="32">
        <v>14</v>
      </c>
    </row>
    <row r="6" spans="1:11" ht="14.5">
      <c r="A6" s="16" t="s">
        <v>40</v>
      </c>
      <c r="B6" s="2">
        <v>189</v>
      </c>
      <c r="C6" s="2">
        <v>13.3</v>
      </c>
      <c r="D6" s="2">
        <v>22</v>
      </c>
      <c r="E6" s="17">
        <v>0.1</v>
      </c>
      <c r="F6" s="3">
        <v>1</v>
      </c>
      <c r="G6" s="3">
        <v>1</v>
      </c>
      <c r="H6" s="2">
        <v>7.0000000000000007E-2</v>
      </c>
      <c r="I6" s="18">
        <v>8.6999999999999993</v>
      </c>
      <c r="K6" s="32">
        <v>32</v>
      </c>
    </row>
    <row r="7" spans="1:11" ht="14.5">
      <c r="A7" s="16" t="s">
        <v>41</v>
      </c>
      <c r="B7" s="2">
        <v>1077</v>
      </c>
      <c r="C7" s="2">
        <v>25</v>
      </c>
      <c r="D7" s="2">
        <v>9</v>
      </c>
      <c r="E7" s="17">
        <v>0.12</v>
      </c>
      <c r="F7" s="3">
        <v>0</v>
      </c>
      <c r="G7" s="3">
        <v>2</v>
      </c>
      <c r="H7" s="2">
        <v>0.2</v>
      </c>
      <c r="I7" s="18">
        <v>7.5</v>
      </c>
      <c r="K7" s="32">
        <v>20</v>
      </c>
    </row>
    <row r="8" spans="1:11" ht="14.5">
      <c r="A8" s="16" t="s">
        <v>42</v>
      </c>
      <c r="B8" s="2">
        <v>675</v>
      </c>
      <c r="C8" s="2">
        <v>20.5</v>
      </c>
      <c r="D8" s="2">
        <v>16</v>
      </c>
      <c r="E8" s="17">
        <v>0.08</v>
      </c>
      <c r="F8" s="3">
        <v>1</v>
      </c>
      <c r="G8" s="3">
        <v>1</v>
      </c>
      <c r="H8" s="2" t="s">
        <v>43</v>
      </c>
      <c r="I8" s="18">
        <v>7.6</v>
      </c>
      <c r="K8" s="32">
        <v>20</v>
      </c>
    </row>
    <row r="9" spans="1:11" ht="14.5">
      <c r="A9" s="16" t="s">
        <v>44</v>
      </c>
      <c r="B9" s="2">
        <v>179</v>
      </c>
      <c r="C9" s="2">
        <v>13.8</v>
      </c>
      <c r="D9" s="2">
        <v>27</v>
      </c>
      <c r="E9" s="17">
        <v>0.13</v>
      </c>
      <c r="F9" s="3">
        <v>1</v>
      </c>
      <c r="G9" s="3">
        <v>1</v>
      </c>
      <c r="H9" s="2">
        <v>0.2</v>
      </c>
      <c r="I9" s="18">
        <v>13.1</v>
      </c>
      <c r="K9" s="32">
        <v>41</v>
      </c>
    </row>
    <row r="10" spans="1:11" ht="14.5">
      <c r="A10" s="16" t="s">
        <v>45</v>
      </c>
      <c r="B10" s="2">
        <v>414</v>
      </c>
      <c r="C10" s="2">
        <v>9.6999999999999993</v>
      </c>
      <c r="D10" s="2">
        <v>22</v>
      </c>
      <c r="E10" s="17">
        <v>0.06</v>
      </c>
      <c r="F10" s="3">
        <v>0</v>
      </c>
      <c r="G10" s="3">
        <v>1</v>
      </c>
      <c r="H10" s="2">
        <v>0.2</v>
      </c>
      <c r="I10" s="18">
        <v>6.5</v>
      </c>
      <c r="K10" s="32">
        <v>24</v>
      </c>
    </row>
    <row r="11" spans="1:11" ht="14.5">
      <c r="A11" s="16" t="s">
        <v>46</v>
      </c>
      <c r="B11" s="2">
        <v>242</v>
      </c>
      <c r="C11" s="2">
        <v>14.3</v>
      </c>
      <c r="D11" s="2">
        <v>22</v>
      </c>
      <c r="E11" s="17">
        <v>0.12</v>
      </c>
      <c r="F11" s="3">
        <v>1</v>
      </c>
      <c r="G11" s="3">
        <v>1</v>
      </c>
      <c r="H11" s="2">
        <v>0.1</v>
      </c>
      <c r="I11" s="18">
        <v>16.5</v>
      </c>
      <c r="K11" s="32">
        <v>33</v>
      </c>
    </row>
    <row r="12" spans="1:11" ht="14.5">
      <c r="A12" s="16" t="s">
        <v>47</v>
      </c>
      <c r="B12" s="2">
        <v>272</v>
      </c>
      <c r="C12" s="2">
        <v>16.5</v>
      </c>
      <c r="D12" s="2">
        <v>52</v>
      </c>
      <c r="E12" s="2">
        <v>0.24</v>
      </c>
      <c r="F12" s="3">
        <v>0</v>
      </c>
      <c r="G12" s="3">
        <v>1</v>
      </c>
      <c r="H12" s="2">
        <v>0.05</v>
      </c>
      <c r="I12" s="2">
        <v>12.3</v>
      </c>
      <c r="K12" s="32">
        <v>35</v>
      </c>
    </row>
    <row r="13" spans="1:11" ht="14.5">
      <c r="A13" s="16" t="s">
        <v>48</v>
      </c>
      <c r="B13" s="2">
        <v>180</v>
      </c>
      <c r="C13" s="2">
        <v>15.9</v>
      </c>
      <c r="D13" s="2">
        <v>67</v>
      </c>
      <c r="E13" s="17">
        <v>0.09</v>
      </c>
      <c r="F13" s="3">
        <v>1</v>
      </c>
      <c r="G13" s="3">
        <v>1</v>
      </c>
      <c r="H13" s="2">
        <v>0.1</v>
      </c>
      <c r="I13" s="18">
        <v>8.9</v>
      </c>
      <c r="K13" s="32">
        <v>45</v>
      </c>
    </row>
    <row r="14" spans="1:11" ht="14.5">
      <c r="A14" s="16" t="s">
        <v>49</v>
      </c>
      <c r="B14" s="2">
        <v>376</v>
      </c>
      <c r="C14" s="2">
        <v>7.5</v>
      </c>
      <c r="D14" s="2">
        <v>51</v>
      </c>
      <c r="E14" s="17">
        <v>0.09</v>
      </c>
      <c r="F14" s="3">
        <v>1</v>
      </c>
      <c r="G14" s="3">
        <v>0</v>
      </c>
      <c r="H14" s="2">
        <v>0.3</v>
      </c>
      <c r="I14" s="18">
        <v>7.6</v>
      </c>
      <c r="K14" s="32">
        <v>30</v>
      </c>
    </row>
    <row r="15" spans="1:11" ht="14.5">
      <c r="A15" s="16" t="s">
        <v>50</v>
      </c>
      <c r="B15" s="2">
        <v>330</v>
      </c>
      <c r="C15" s="2">
        <v>19.899999999999999</v>
      </c>
      <c r="D15" s="2">
        <v>3</v>
      </c>
      <c r="E15" s="17">
        <v>0.21</v>
      </c>
      <c r="F15" s="3">
        <v>1</v>
      </c>
      <c r="G15" s="3">
        <v>1</v>
      </c>
      <c r="H15" s="2">
        <v>0.04</v>
      </c>
      <c r="I15" s="2">
        <v>7.2</v>
      </c>
      <c r="K15" s="32">
        <v>25</v>
      </c>
    </row>
    <row r="16" spans="1:11" ht="14.5">
      <c r="A16" s="16" t="s">
        <v>51</v>
      </c>
      <c r="B16" s="2">
        <v>655</v>
      </c>
      <c r="C16" s="2">
        <v>24</v>
      </c>
      <c r="D16" s="2">
        <v>7</v>
      </c>
      <c r="E16" s="2">
        <v>0.09</v>
      </c>
      <c r="F16" s="3">
        <v>1</v>
      </c>
      <c r="G16" s="3">
        <v>0</v>
      </c>
      <c r="H16" s="2">
        <v>7.0000000000000007E-2</v>
      </c>
      <c r="I16" s="18">
        <v>10.9</v>
      </c>
      <c r="K16" s="32">
        <v>17</v>
      </c>
    </row>
    <row r="17" spans="1:11" ht="14.25" customHeight="1">
      <c r="A17" s="1" t="s">
        <v>52</v>
      </c>
      <c r="B17" s="2">
        <v>225</v>
      </c>
      <c r="C17" s="2">
        <v>16.3</v>
      </c>
      <c r="D17" s="2">
        <v>40</v>
      </c>
      <c r="E17" s="17">
        <v>0.18</v>
      </c>
      <c r="F17" s="3">
        <v>1</v>
      </c>
      <c r="G17" s="3">
        <v>1</v>
      </c>
      <c r="H17" s="2">
        <v>0.1</v>
      </c>
      <c r="I17" s="2">
        <v>9.9</v>
      </c>
      <c r="K17" s="32">
        <v>17</v>
      </c>
    </row>
    <row r="18" spans="1:11">
      <c r="A18" s="1" t="s">
        <v>53</v>
      </c>
      <c r="B18" s="2">
        <v>287</v>
      </c>
      <c r="C18" s="2">
        <v>19.899999999999999</v>
      </c>
      <c r="D18" s="2">
        <v>157</v>
      </c>
      <c r="E18" s="17">
        <v>0.14000000000000001</v>
      </c>
      <c r="F18" s="3">
        <v>1</v>
      </c>
      <c r="G18" s="3">
        <v>1</v>
      </c>
      <c r="H18" s="2">
        <v>0.3</v>
      </c>
      <c r="I18" s="2">
        <v>8.8000000000000007</v>
      </c>
      <c r="K18" s="32">
        <v>22</v>
      </c>
    </row>
    <row r="19" spans="1:11">
      <c r="A19" s="1" t="s">
        <v>54</v>
      </c>
      <c r="B19" s="2">
        <v>497</v>
      </c>
      <c r="C19" s="2">
        <v>16.3</v>
      </c>
      <c r="D19" s="2">
        <v>29</v>
      </c>
      <c r="E19" s="17">
        <v>0.12</v>
      </c>
      <c r="F19" s="3">
        <v>1</v>
      </c>
      <c r="G19" s="3">
        <v>0</v>
      </c>
      <c r="H19" s="2">
        <v>0.06</v>
      </c>
      <c r="I19" s="2">
        <v>10.5</v>
      </c>
      <c r="K19" s="32">
        <v>25</v>
      </c>
    </row>
    <row r="20" spans="1:11">
      <c r="A20" s="1" t="s">
        <v>55</v>
      </c>
      <c r="B20" s="2">
        <v>335</v>
      </c>
      <c r="C20" s="2">
        <v>26</v>
      </c>
      <c r="D20" s="2">
        <v>27</v>
      </c>
      <c r="E20" s="17">
        <v>0.09</v>
      </c>
      <c r="F20" s="3">
        <v>0</v>
      </c>
      <c r="G20" s="3">
        <v>1</v>
      </c>
      <c r="H20" s="2">
        <v>0.04</v>
      </c>
      <c r="I20" s="2">
        <v>6</v>
      </c>
      <c r="K20" s="32">
        <v>33</v>
      </c>
    </row>
    <row r="21" spans="1:11">
      <c r="K21" s="32"/>
    </row>
    <row r="22" spans="1:11">
      <c r="A22" s="1" t="s">
        <v>56</v>
      </c>
      <c r="B22" s="2">
        <v>137</v>
      </c>
      <c r="C22" s="2">
        <v>9.6999999999999993</v>
      </c>
      <c r="D22" s="2">
        <v>11</v>
      </c>
      <c r="E22" s="17">
        <v>0.34</v>
      </c>
      <c r="F22" s="3">
        <v>1</v>
      </c>
      <c r="G22" s="3">
        <v>1</v>
      </c>
      <c r="H22" s="2">
        <v>0.1</v>
      </c>
      <c r="I22" s="2">
        <v>12.4</v>
      </c>
      <c r="K22" s="32">
        <v>29</v>
      </c>
    </row>
    <row r="23" spans="1:11">
      <c r="A23" s="1" t="s">
        <v>57</v>
      </c>
      <c r="B23" s="2">
        <v>289</v>
      </c>
      <c r="C23" s="2">
        <v>15.9</v>
      </c>
      <c r="D23" s="2">
        <v>21</v>
      </c>
      <c r="E23" s="17">
        <v>0.22</v>
      </c>
      <c r="F23" s="3">
        <v>1</v>
      </c>
      <c r="G23" s="3">
        <v>0</v>
      </c>
      <c r="H23" s="2">
        <v>0.2</v>
      </c>
      <c r="I23" s="2">
        <v>9.8000000000000007</v>
      </c>
      <c r="K23" s="32">
        <v>28</v>
      </c>
    </row>
    <row r="24" spans="1:11" ht="14.5">
      <c r="A24" s="1" t="s">
        <v>58</v>
      </c>
      <c r="B24" s="2">
        <v>326</v>
      </c>
      <c r="C24" s="2">
        <v>22.9</v>
      </c>
      <c r="D24" s="2">
        <v>37</v>
      </c>
      <c r="E24" s="19">
        <v>0.17</v>
      </c>
      <c r="F24" s="20">
        <v>0</v>
      </c>
      <c r="G24" s="20">
        <v>0</v>
      </c>
      <c r="H24" s="20" t="s">
        <v>59</v>
      </c>
      <c r="I24" s="19">
        <v>6.4</v>
      </c>
      <c r="K24" s="32">
        <v>24</v>
      </c>
    </row>
    <row r="25" spans="1:11" ht="14.5">
      <c r="A25" s="1" t="s">
        <v>60</v>
      </c>
      <c r="B25" s="2">
        <v>451</v>
      </c>
      <c r="C25" s="2">
        <v>18.899999999999999</v>
      </c>
      <c r="D25" s="2">
        <v>55</v>
      </c>
      <c r="E25" s="17">
        <v>0.12</v>
      </c>
      <c r="F25" s="3">
        <v>2</v>
      </c>
      <c r="G25" s="3">
        <v>0</v>
      </c>
      <c r="H25" s="19">
        <v>0.1</v>
      </c>
      <c r="I25" s="2">
        <v>8.1</v>
      </c>
      <c r="K25" s="32">
        <v>18</v>
      </c>
    </row>
    <row r="26" spans="1:11" ht="14.5">
      <c r="A26" s="16" t="s">
        <v>61</v>
      </c>
      <c r="B26" s="2">
        <v>522</v>
      </c>
      <c r="C26" s="2">
        <v>13.9</v>
      </c>
      <c r="D26" s="2">
        <v>20</v>
      </c>
      <c r="E26" s="17">
        <v>0.15</v>
      </c>
      <c r="F26" s="3">
        <v>1</v>
      </c>
      <c r="G26" s="3">
        <v>0</v>
      </c>
      <c r="H26" s="2">
        <v>0.4</v>
      </c>
      <c r="I26" s="18">
        <v>8.1999999999999993</v>
      </c>
      <c r="K26" s="32">
        <v>13</v>
      </c>
    </row>
    <row r="27" spans="1:11" ht="14.5">
      <c r="A27" s="16" t="s">
        <v>62</v>
      </c>
      <c r="B27" s="2">
        <v>162</v>
      </c>
      <c r="C27" s="2">
        <v>10.3</v>
      </c>
      <c r="D27" s="2">
        <v>20</v>
      </c>
      <c r="E27" s="19">
        <v>0.14000000000000001</v>
      </c>
      <c r="F27" s="20">
        <v>1</v>
      </c>
      <c r="G27" s="20">
        <v>1</v>
      </c>
      <c r="H27" s="19">
        <v>0.2</v>
      </c>
      <c r="I27" s="19">
        <v>8.6</v>
      </c>
      <c r="K27" s="32">
        <v>28</v>
      </c>
    </row>
    <row r="28" spans="1:11" ht="14.5">
      <c r="A28" s="16" t="s">
        <v>63</v>
      </c>
      <c r="B28" s="2">
        <v>285</v>
      </c>
      <c r="C28" s="2">
        <v>35</v>
      </c>
      <c r="D28" s="2">
        <v>35</v>
      </c>
      <c r="E28" s="19">
        <v>0.14000000000000001</v>
      </c>
      <c r="F28" s="20">
        <v>0</v>
      </c>
      <c r="G28" s="20">
        <v>2</v>
      </c>
      <c r="H28" s="19">
        <v>0.1</v>
      </c>
      <c r="I28" s="19">
        <v>8.6999999999999993</v>
      </c>
      <c r="K28" s="32">
        <v>15</v>
      </c>
    </row>
    <row r="29" spans="1:11" ht="14.5">
      <c r="A29" s="16" t="s">
        <v>64</v>
      </c>
      <c r="B29" s="2">
        <v>573</v>
      </c>
      <c r="C29" s="2">
        <v>28</v>
      </c>
      <c r="D29" s="2">
        <v>34</v>
      </c>
      <c r="E29" s="19">
        <v>0.12</v>
      </c>
      <c r="F29" s="20">
        <v>1</v>
      </c>
      <c r="G29" s="20">
        <v>1</v>
      </c>
      <c r="H29" s="19">
        <v>0.3</v>
      </c>
      <c r="I29" s="19">
        <v>14.4</v>
      </c>
      <c r="K29" s="32">
        <v>46</v>
      </c>
    </row>
    <row r="30" spans="1:11" ht="14.5">
      <c r="A30" s="16" t="s">
        <v>65</v>
      </c>
      <c r="B30" s="2">
        <v>243</v>
      </c>
      <c r="C30" s="2">
        <v>15.6</v>
      </c>
      <c r="D30" s="2">
        <v>63</v>
      </c>
      <c r="E30" s="19">
        <v>0.16</v>
      </c>
      <c r="F30" s="20">
        <v>2</v>
      </c>
      <c r="G30" s="20">
        <v>0</v>
      </c>
      <c r="H30" s="19">
        <v>0.08</v>
      </c>
      <c r="I30" s="19">
        <v>9.3000000000000007</v>
      </c>
      <c r="K30" s="32">
        <v>40</v>
      </c>
    </row>
    <row r="31" spans="1:11" ht="14.5">
      <c r="A31" s="16" t="s">
        <v>66</v>
      </c>
      <c r="B31" s="19">
        <v>266</v>
      </c>
      <c r="C31" s="19">
        <v>22</v>
      </c>
      <c r="D31" s="19">
        <v>22</v>
      </c>
      <c r="E31" s="19">
        <v>0.21</v>
      </c>
      <c r="F31" s="20">
        <v>0</v>
      </c>
      <c r="G31" s="20">
        <v>1</v>
      </c>
      <c r="H31" s="19">
        <v>0.1</v>
      </c>
      <c r="I31" s="19">
        <v>7.6</v>
      </c>
      <c r="K31" s="32">
        <v>32</v>
      </c>
    </row>
    <row r="32" spans="1:11" ht="14.5">
      <c r="A32" s="16" t="s">
        <v>67</v>
      </c>
      <c r="B32" s="2">
        <v>272</v>
      </c>
      <c r="C32" s="2">
        <v>10.1</v>
      </c>
      <c r="D32" s="2">
        <v>15</v>
      </c>
      <c r="E32" s="19">
        <v>0.13</v>
      </c>
      <c r="F32" s="20">
        <v>0</v>
      </c>
      <c r="G32" s="20">
        <v>0</v>
      </c>
      <c r="H32" s="19">
        <v>0.06</v>
      </c>
      <c r="I32" s="19">
        <v>11.9</v>
      </c>
      <c r="K32" s="36"/>
    </row>
    <row r="33" spans="1:11" ht="14.5">
      <c r="A33" s="16" t="s">
        <v>68</v>
      </c>
      <c r="B33" s="2">
        <v>288</v>
      </c>
      <c r="C33" s="2">
        <v>12.5</v>
      </c>
      <c r="D33" s="2">
        <v>14</v>
      </c>
      <c r="E33" s="19">
        <v>0.19</v>
      </c>
      <c r="F33" s="20">
        <v>0</v>
      </c>
      <c r="G33" s="20">
        <v>2</v>
      </c>
      <c r="H33" s="19">
        <v>0.1</v>
      </c>
      <c r="I33" s="19">
        <v>7.7</v>
      </c>
      <c r="K33" s="36"/>
    </row>
    <row r="34" spans="1:11" ht="14.5">
      <c r="A34" s="16"/>
      <c r="E34" s="19"/>
      <c r="F34" s="20"/>
      <c r="G34" s="20"/>
      <c r="H34" s="20"/>
      <c r="I34" s="19"/>
      <c r="K34" s="35"/>
    </row>
    <row r="35" spans="1:11" ht="14.5">
      <c r="A35" s="16" t="s">
        <v>69</v>
      </c>
      <c r="B35" s="2">
        <v>512</v>
      </c>
      <c r="C35" s="2">
        <v>28</v>
      </c>
      <c r="D35" s="2">
        <v>17</v>
      </c>
      <c r="E35" s="17">
        <v>0.12</v>
      </c>
      <c r="F35" s="3">
        <v>1</v>
      </c>
      <c r="G35" s="3">
        <v>1</v>
      </c>
      <c r="H35" s="2" t="s">
        <v>70</v>
      </c>
      <c r="I35" s="18">
        <v>4.5</v>
      </c>
      <c r="K35" s="32">
        <v>23</v>
      </c>
    </row>
    <row r="36" spans="1:11" ht="14.5">
      <c r="A36" s="16" t="s">
        <v>71</v>
      </c>
      <c r="B36" s="2">
        <v>630</v>
      </c>
      <c r="C36" s="2">
        <v>24</v>
      </c>
      <c r="D36" s="2">
        <v>29</v>
      </c>
      <c r="E36" s="17">
        <v>0.11</v>
      </c>
      <c r="F36" s="3">
        <v>1</v>
      </c>
      <c r="G36" s="3">
        <v>1</v>
      </c>
      <c r="H36" s="2" t="s">
        <v>72</v>
      </c>
      <c r="I36" s="18">
        <v>13.1</v>
      </c>
      <c r="K36" s="32">
        <v>31</v>
      </c>
    </row>
    <row r="37" spans="1:11" ht="14.5">
      <c r="A37" s="16" t="s">
        <v>73</v>
      </c>
      <c r="B37" s="2">
        <v>566</v>
      </c>
      <c r="C37" s="21">
        <v>40</v>
      </c>
      <c r="D37" s="2">
        <v>41</v>
      </c>
      <c r="E37" s="17">
        <v>0.12</v>
      </c>
      <c r="F37" s="3">
        <v>1</v>
      </c>
      <c r="G37" s="3">
        <v>1</v>
      </c>
      <c r="H37" s="2">
        <v>7.0000000000000007E-2</v>
      </c>
      <c r="I37" s="18">
        <v>6</v>
      </c>
      <c r="K37" s="32">
        <v>33</v>
      </c>
    </row>
    <row r="38" spans="1:11" ht="14.5">
      <c r="A38" s="16" t="s">
        <v>74</v>
      </c>
      <c r="B38" s="2">
        <v>345</v>
      </c>
      <c r="C38" s="2">
        <v>14.9</v>
      </c>
      <c r="D38" s="2">
        <v>26</v>
      </c>
      <c r="E38" s="17">
        <v>0.3</v>
      </c>
      <c r="F38" s="3">
        <v>1</v>
      </c>
      <c r="G38" s="3">
        <v>1</v>
      </c>
      <c r="H38" s="2">
        <v>0.1</v>
      </c>
      <c r="I38" s="18">
        <v>13</v>
      </c>
      <c r="K38" s="32">
        <v>26</v>
      </c>
    </row>
    <row r="39" spans="1:11" ht="14.5">
      <c r="A39" s="16" t="s">
        <v>75</v>
      </c>
      <c r="B39" s="2">
        <v>427</v>
      </c>
      <c r="C39" s="2">
        <v>11.5</v>
      </c>
      <c r="D39" s="2">
        <v>121</v>
      </c>
      <c r="E39" s="2">
        <v>0.15</v>
      </c>
      <c r="F39" s="3">
        <v>1</v>
      </c>
      <c r="G39" s="3">
        <v>0</v>
      </c>
      <c r="H39" s="2">
        <v>0.06</v>
      </c>
      <c r="I39" s="2">
        <v>14.8</v>
      </c>
      <c r="K39" s="32">
        <v>25</v>
      </c>
    </row>
    <row r="40" spans="1:11" ht="14.5">
      <c r="A40" s="16" t="s">
        <v>76</v>
      </c>
      <c r="B40" s="2">
        <v>358</v>
      </c>
      <c r="C40" s="2">
        <v>18.399999999999999</v>
      </c>
      <c r="D40" s="2">
        <v>9</v>
      </c>
      <c r="E40" s="19">
        <v>0.21</v>
      </c>
      <c r="F40" s="3">
        <v>0</v>
      </c>
      <c r="G40" s="3">
        <v>1</v>
      </c>
      <c r="H40" s="2">
        <v>0.2</v>
      </c>
      <c r="I40" s="19">
        <v>11.5</v>
      </c>
      <c r="K40" s="32">
        <v>22</v>
      </c>
    </row>
    <row r="41" spans="1:11" ht="14.5">
      <c r="A41" s="16" t="s">
        <v>77</v>
      </c>
      <c r="B41" s="2">
        <v>1025</v>
      </c>
      <c r="C41" s="2">
        <v>14.6</v>
      </c>
      <c r="D41" s="2">
        <v>10</v>
      </c>
      <c r="E41" s="19">
        <v>0.13</v>
      </c>
      <c r="F41" s="3">
        <v>0</v>
      </c>
      <c r="G41" s="3">
        <v>1</v>
      </c>
      <c r="H41" s="2">
        <v>0.09</v>
      </c>
      <c r="I41" s="19">
        <v>11</v>
      </c>
      <c r="K41" s="32">
        <v>35</v>
      </c>
    </row>
    <row r="42" spans="1:11" ht="14.5">
      <c r="A42" s="16" t="s">
        <v>78</v>
      </c>
      <c r="B42" s="2">
        <v>509</v>
      </c>
      <c r="C42" s="2">
        <v>17.8</v>
      </c>
      <c r="D42" s="2">
        <v>33</v>
      </c>
      <c r="E42" s="17">
        <v>0.1</v>
      </c>
      <c r="F42" s="3">
        <v>0</v>
      </c>
      <c r="G42" s="3">
        <v>0</v>
      </c>
      <c r="H42" s="2">
        <v>0.5</v>
      </c>
      <c r="I42" s="19">
        <v>8.4</v>
      </c>
      <c r="K42" s="32">
        <v>30</v>
      </c>
    </row>
    <row r="43" spans="1:11" ht="14.5">
      <c r="A43" s="16" t="s">
        <v>79</v>
      </c>
      <c r="B43" s="2">
        <v>496</v>
      </c>
      <c r="C43" s="2">
        <v>15.2</v>
      </c>
      <c r="D43" s="2">
        <v>25</v>
      </c>
      <c r="E43" s="17">
        <v>0.2</v>
      </c>
      <c r="F43" s="3">
        <v>1</v>
      </c>
      <c r="G43" s="3">
        <v>1</v>
      </c>
      <c r="H43" s="2">
        <v>0.2</v>
      </c>
      <c r="I43" s="18">
        <v>6.4</v>
      </c>
      <c r="K43" s="32">
        <v>20</v>
      </c>
    </row>
    <row r="44" spans="1:11" ht="14.5">
      <c r="A44" s="16" t="s">
        <v>80</v>
      </c>
      <c r="B44" s="2">
        <v>720</v>
      </c>
      <c r="C44" s="2">
        <v>28</v>
      </c>
      <c r="D44" s="2">
        <v>10</v>
      </c>
      <c r="E44" s="2">
        <v>7.0000000000000007E-2</v>
      </c>
      <c r="F44" s="3">
        <v>0</v>
      </c>
      <c r="G44" s="3">
        <v>1</v>
      </c>
      <c r="H44" s="20" t="s">
        <v>59</v>
      </c>
      <c r="I44" s="3">
        <v>6.4</v>
      </c>
      <c r="K44" s="32">
        <v>15</v>
      </c>
    </row>
    <row r="45" spans="1:11" ht="14.5">
      <c r="A45" s="16" t="s">
        <v>81</v>
      </c>
      <c r="B45" s="2">
        <v>570</v>
      </c>
      <c r="C45" s="2">
        <v>19.899999999999999</v>
      </c>
      <c r="D45" s="2">
        <v>20</v>
      </c>
      <c r="E45" s="19">
        <v>0.06</v>
      </c>
      <c r="F45" s="3">
        <v>1</v>
      </c>
      <c r="G45" s="3">
        <v>0</v>
      </c>
      <c r="H45" s="19" t="s">
        <v>59</v>
      </c>
      <c r="I45" s="19">
        <v>13</v>
      </c>
      <c r="K45" s="32">
        <v>34</v>
      </c>
    </row>
    <row r="46" spans="1:11" ht="14.5">
      <c r="A46" s="16" t="s">
        <v>82</v>
      </c>
      <c r="B46" s="2">
        <v>535</v>
      </c>
      <c r="C46" s="2">
        <v>10.9</v>
      </c>
      <c r="D46" s="2">
        <v>50</v>
      </c>
      <c r="E46" s="19">
        <v>0.12</v>
      </c>
      <c r="F46" s="3">
        <v>1</v>
      </c>
      <c r="G46" s="3">
        <v>0</v>
      </c>
      <c r="H46" s="19">
        <v>0.06</v>
      </c>
      <c r="I46" s="19">
        <v>6.6</v>
      </c>
      <c r="K46" s="32">
        <v>21</v>
      </c>
    </row>
    <row r="47" spans="1:11" ht="14.5">
      <c r="A47" s="16" t="s">
        <v>83</v>
      </c>
      <c r="B47" s="2">
        <v>348</v>
      </c>
      <c r="C47" s="2">
        <v>12.1</v>
      </c>
      <c r="D47" s="2">
        <v>11</v>
      </c>
      <c r="E47" s="19">
        <v>0.15</v>
      </c>
      <c r="F47" s="20">
        <v>2</v>
      </c>
      <c r="G47" s="20">
        <v>0</v>
      </c>
      <c r="H47" s="19">
        <v>0.2</v>
      </c>
      <c r="I47" s="19">
        <v>6.7</v>
      </c>
      <c r="K47" s="32">
        <v>27</v>
      </c>
    </row>
    <row r="48" spans="1:11" ht="14.5">
      <c r="A48" s="16" t="s">
        <v>84</v>
      </c>
      <c r="B48" s="2">
        <v>286</v>
      </c>
      <c r="C48" s="2">
        <v>20.7</v>
      </c>
      <c r="D48" s="2">
        <v>22</v>
      </c>
      <c r="E48" s="19">
        <v>0.16</v>
      </c>
      <c r="F48" s="20">
        <v>1</v>
      </c>
      <c r="G48" s="20">
        <v>0</v>
      </c>
      <c r="H48" s="19">
        <v>0.09</v>
      </c>
      <c r="I48" s="19">
        <v>15.4</v>
      </c>
      <c r="K48" s="32">
        <v>22</v>
      </c>
    </row>
    <row r="49" spans="1:11" ht="14.5">
      <c r="A49" s="16" t="s">
        <v>85</v>
      </c>
      <c r="B49" s="2">
        <v>626</v>
      </c>
      <c r="C49" s="2">
        <v>16.100000000000001</v>
      </c>
      <c r="D49" s="2">
        <v>34</v>
      </c>
      <c r="E49" s="17">
        <v>0.11</v>
      </c>
      <c r="F49" s="3">
        <v>1</v>
      </c>
      <c r="G49" s="3">
        <v>0</v>
      </c>
      <c r="H49" s="21">
        <v>0.2</v>
      </c>
      <c r="I49" s="19">
        <v>10.6</v>
      </c>
      <c r="K49" s="32">
        <v>38</v>
      </c>
    </row>
    <row r="50" spans="1:11">
      <c r="A50" s="1" t="s">
        <v>122</v>
      </c>
      <c r="B50" s="2">
        <v>297</v>
      </c>
      <c r="C50" s="2">
        <v>16.2</v>
      </c>
      <c r="D50" s="2">
        <v>25</v>
      </c>
      <c r="E50" s="17">
        <v>0.1</v>
      </c>
      <c r="F50" s="3">
        <v>1</v>
      </c>
      <c r="G50" s="3">
        <v>0</v>
      </c>
      <c r="H50" s="2">
        <v>0.2</v>
      </c>
      <c r="I50" s="2">
        <v>8.5</v>
      </c>
      <c r="K50" s="32">
        <v>18</v>
      </c>
    </row>
    <row r="51" spans="1:11">
      <c r="A51" s="22" t="s">
        <v>87</v>
      </c>
      <c r="B51" s="2">
        <v>573</v>
      </c>
      <c r="C51" s="2">
        <v>26</v>
      </c>
      <c r="D51" s="2">
        <v>45</v>
      </c>
      <c r="E51" s="17">
        <v>0.11</v>
      </c>
      <c r="F51" s="3">
        <v>1</v>
      </c>
      <c r="G51" s="3">
        <v>0</v>
      </c>
      <c r="H51" s="2">
        <v>0.3</v>
      </c>
      <c r="I51" s="18">
        <v>7.3</v>
      </c>
      <c r="K51" s="32">
        <v>16</v>
      </c>
    </row>
    <row r="52" spans="1:11" ht="14.5">
      <c r="A52" s="22" t="s">
        <v>88</v>
      </c>
      <c r="B52" s="2">
        <v>315</v>
      </c>
      <c r="C52" s="2">
        <v>33</v>
      </c>
      <c r="D52" s="2">
        <v>29</v>
      </c>
      <c r="E52" s="19">
        <v>0.18</v>
      </c>
      <c r="F52" s="3">
        <v>1</v>
      </c>
      <c r="G52" s="3">
        <v>0</v>
      </c>
      <c r="H52" s="19">
        <v>7.0000000000000007E-2</v>
      </c>
      <c r="I52" s="19">
        <v>10.6</v>
      </c>
      <c r="K52" s="32">
        <v>23</v>
      </c>
    </row>
    <row r="53" spans="1:11">
      <c r="A53" s="22" t="s">
        <v>89</v>
      </c>
      <c r="B53" s="2">
        <v>628</v>
      </c>
      <c r="C53" s="2">
        <v>34</v>
      </c>
      <c r="D53" s="2">
        <v>3</v>
      </c>
      <c r="E53" s="17">
        <v>0.16</v>
      </c>
      <c r="F53" s="3">
        <v>1</v>
      </c>
      <c r="G53" s="3">
        <v>1</v>
      </c>
      <c r="H53" s="2">
        <v>0.2</v>
      </c>
      <c r="I53" s="18">
        <v>6.7</v>
      </c>
      <c r="K53" s="32">
        <v>29</v>
      </c>
    </row>
    <row r="54" spans="1:11" ht="14.5">
      <c r="A54" s="22" t="s">
        <v>90</v>
      </c>
      <c r="B54" s="2">
        <v>230</v>
      </c>
      <c r="C54" s="2">
        <v>9.3000000000000007</v>
      </c>
      <c r="D54" s="2">
        <v>23</v>
      </c>
      <c r="E54" s="19">
        <v>0.12</v>
      </c>
      <c r="F54" s="20">
        <v>2</v>
      </c>
      <c r="G54" s="20">
        <v>0</v>
      </c>
      <c r="H54" s="2">
        <v>0.1</v>
      </c>
      <c r="I54" s="19">
        <v>9.4</v>
      </c>
      <c r="K54" s="32">
        <v>22</v>
      </c>
    </row>
    <row r="55" spans="1:11" ht="14.5">
      <c r="A55" s="22" t="s">
        <v>91</v>
      </c>
      <c r="B55" s="2">
        <v>323</v>
      </c>
      <c r="C55" s="2">
        <v>16.3</v>
      </c>
      <c r="D55" s="2">
        <v>30</v>
      </c>
      <c r="E55" s="19">
        <v>0.13</v>
      </c>
      <c r="F55" s="20">
        <v>1</v>
      </c>
      <c r="G55" s="20">
        <v>0</v>
      </c>
      <c r="H55" s="2">
        <v>0.1</v>
      </c>
      <c r="I55" s="19">
        <v>6.6</v>
      </c>
      <c r="K55" s="32">
        <v>21</v>
      </c>
    </row>
    <row r="56" spans="1:11" ht="14.5">
      <c r="A56" s="22" t="s">
        <v>92</v>
      </c>
      <c r="B56" s="2">
        <v>307</v>
      </c>
      <c r="C56" s="2">
        <v>39</v>
      </c>
      <c r="D56" s="2">
        <v>14</v>
      </c>
      <c r="E56" s="19">
        <v>0.11</v>
      </c>
      <c r="F56" s="20">
        <v>0</v>
      </c>
      <c r="G56" s="20">
        <v>1</v>
      </c>
      <c r="H56" s="19">
        <v>0.2</v>
      </c>
      <c r="I56" s="19">
        <v>10.1</v>
      </c>
      <c r="K56" s="32">
        <v>24</v>
      </c>
    </row>
    <row r="57" spans="1:11" ht="14.5">
      <c r="A57" s="22" t="s">
        <v>93</v>
      </c>
      <c r="B57" s="2">
        <v>254</v>
      </c>
      <c r="C57" s="2">
        <v>38</v>
      </c>
      <c r="D57" s="2">
        <v>2</v>
      </c>
      <c r="E57" s="17">
        <v>0.08</v>
      </c>
      <c r="F57" s="20">
        <v>0</v>
      </c>
      <c r="G57" s="20">
        <v>1</v>
      </c>
      <c r="H57" s="19">
        <v>0.3</v>
      </c>
      <c r="I57" s="19">
        <v>8.5</v>
      </c>
      <c r="K57" s="32">
        <v>27</v>
      </c>
    </row>
    <row r="58" spans="1:11" ht="14.5">
      <c r="A58" s="22" t="s">
        <v>94</v>
      </c>
      <c r="B58" s="2">
        <v>359</v>
      </c>
      <c r="C58" s="2">
        <v>17.3</v>
      </c>
      <c r="D58" s="2">
        <v>14</v>
      </c>
      <c r="E58" s="19">
        <v>0.41</v>
      </c>
      <c r="F58" s="3">
        <v>0</v>
      </c>
      <c r="G58" s="3">
        <v>1</v>
      </c>
      <c r="H58" s="2">
        <v>0.2</v>
      </c>
      <c r="I58" s="19">
        <v>7.6</v>
      </c>
      <c r="K58" s="32">
        <v>19</v>
      </c>
    </row>
    <row r="59" spans="1:11" ht="14.5">
      <c r="A59" s="22" t="s">
        <v>95</v>
      </c>
      <c r="B59" s="2">
        <v>368</v>
      </c>
      <c r="C59" s="2">
        <v>16.8</v>
      </c>
      <c r="D59" s="2">
        <v>13</v>
      </c>
      <c r="E59" s="19">
        <v>0.15</v>
      </c>
      <c r="F59" s="3">
        <v>1</v>
      </c>
      <c r="G59" s="3">
        <v>0</v>
      </c>
      <c r="H59" s="2">
        <v>0.1</v>
      </c>
      <c r="I59" s="19">
        <v>7.3</v>
      </c>
      <c r="K59" s="32">
        <v>29</v>
      </c>
    </row>
    <row r="60" spans="1:11" ht="14.5">
      <c r="A60" s="22" t="s">
        <v>96</v>
      </c>
      <c r="B60" s="2">
        <v>282</v>
      </c>
      <c r="C60" s="2">
        <v>21.8</v>
      </c>
      <c r="D60" s="2">
        <v>32</v>
      </c>
      <c r="E60" s="19">
        <v>0.17</v>
      </c>
      <c r="F60" s="20">
        <v>0</v>
      </c>
      <c r="G60" s="20">
        <v>1</v>
      </c>
      <c r="H60" s="19">
        <v>0.2</v>
      </c>
      <c r="I60" s="21">
        <v>14.2</v>
      </c>
      <c r="K60" s="32">
        <v>17</v>
      </c>
    </row>
    <row r="61" spans="1:11" ht="14.5">
      <c r="A61" s="22" t="s">
        <v>97</v>
      </c>
      <c r="B61" s="2">
        <v>580</v>
      </c>
      <c r="C61" s="2">
        <v>11.5</v>
      </c>
      <c r="D61" s="2">
        <v>99</v>
      </c>
      <c r="E61" s="19">
        <v>0.32</v>
      </c>
      <c r="F61" s="3">
        <v>1</v>
      </c>
      <c r="G61" s="3">
        <v>1</v>
      </c>
      <c r="H61" s="19">
        <v>0.06</v>
      </c>
      <c r="I61" s="19">
        <v>10.7</v>
      </c>
      <c r="K61" s="32">
        <v>30</v>
      </c>
    </row>
    <row r="62" spans="1:11" ht="14.5">
      <c r="A62" s="22" t="s">
        <v>98</v>
      </c>
      <c r="B62" s="2">
        <v>559</v>
      </c>
      <c r="C62" s="2">
        <v>9.6999999999999993</v>
      </c>
      <c r="D62" s="2">
        <v>20</v>
      </c>
      <c r="E62" s="19">
        <v>0.17</v>
      </c>
      <c r="F62" s="3">
        <v>1</v>
      </c>
      <c r="G62" s="3">
        <v>0</v>
      </c>
      <c r="H62" s="2">
        <v>0.05</v>
      </c>
      <c r="I62" s="19">
        <v>15.4</v>
      </c>
      <c r="K62" s="32">
        <v>19</v>
      </c>
    </row>
    <row r="63" spans="1:11" ht="14">
      <c r="A63" s="1" t="s">
        <v>99</v>
      </c>
      <c r="B63" s="2">
        <v>393</v>
      </c>
      <c r="C63" s="2">
        <v>16.600000000000001</v>
      </c>
      <c r="D63" s="2">
        <v>17</v>
      </c>
      <c r="E63" s="2">
        <v>0.11</v>
      </c>
      <c r="F63" s="3">
        <v>0</v>
      </c>
      <c r="G63" s="3">
        <v>1</v>
      </c>
      <c r="H63" s="2">
        <v>0.6</v>
      </c>
      <c r="I63" s="4">
        <v>8.8000000000000007</v>
      </c>
      <c r="K63" s="37"/>
    </row>
    <row r="64" spans="1:11" s="15" customFormat="1" ht="14">
      <c r="A64" s="25"/>
      <c r="F64" s="26"/>
      <c r="G64" s="26"/>
      <c r="I64" s="27"/>
    </row>
    <row r="65" spans="1:11" s="15" customFormat="1">
      <c r="A65" s="25" t="s">
        <v>112</v>
      </c>
      <c r="B65" s="15">
        <f t="shared" ref="B65:I65" si="0">COUNT(B3:B33)</f>
        <v>30</v>
      </c>
      <c r="C65" s="15">
        <f t="shared" si="0"/>
        <v>30</v>
      </c>
      <c r="D65" s="15">
        <f t="shared" si="0"/>
        <v>30</v>
      </c>
      <c r="E65" s="15">
        <f t="shared" si="0"/>
        <v>30</v>
      </c>
      <c r="F65" s="15">
        <f t="shared" si="0"/>
        <v>30</v>
      </c>
      <c r="G65" s="15">
        <f t="shared" si="0"/>
        <v>30</v>
      </c>
      <c r="H65" s="15">
        <f t="shared" si="0"/>
        <v>28</v>
      </c>
      <c r="I65" s="15">
        <f t="shared" si="0"/>
        <v>30</v>
      </c>
      <c r="K65" s="15">
        <f>COUNT(K3:K33)</f>
        <v>28</v>
      </c>
    </row>
    <row r="66" spans="1:11" s="15" customFormat="1">
      <c r="A66" s="25" t="s">
        <v>113</v>
      </c>
      <c r="B66" s="15">
        <f t="shared" ref="B66:I66" si="1">COUNT(B35:B63)</f>
        <v>29</v>
      </c>
      <c r="C66" s="15">
        <f t="shared" si="1"/>
        <v>29</v>
      </c>
      <c r="D66" s="15">
        <f t="shared" si="1"/>
        <v>29</v>
      </c>
      <c r="E66" s="15">
        <f t="shared" si="1"/>
        <v>29</v>
      </c>
      <c r="F66" s="15">
        <f t="shared" si="1"/>
        <v>29</v>
      </c>
      <c r="G66" s="15">
        <f t="shared" si="1"/>
        <v>29</v>
      </c>
      <c r="H66" s="15">
        <f t="shared" si="1"/>
        <v>25</v>
      </c>
      <c r="I66" s="15">
        <f t="shared" si="1"/>
        <v>29</v>
      </c>
      <c r="K66" s="15">
        <f>COUNT(K35:K63)</f>
        <v>28</v>
      </c>
    </row>
    <row r="67" spans="1:11" s="15" customFormat="1">
      <c r="A67" s="25"/>
      <c r="E67" s="28"/>
      <c r="F67" s="26"/>
      <c r="G67" s="26"/>
    </row>
    <row r="68" spans="1:11" ht="14.5">
      <c r="A68" s="7" t="s">
        <v>110</v>
      </c>
      <c r="B68" s="17">
        <f t="shared" ref="B68:I68" si="2">AVERAGE(B3:B33)</f>
        <v>354.9</v>
      </c>
      <c r="C68" s="17">
        <f t="shared" si="2"/>
        <v>17.639999999999997</v>
      </c>
      <c r="D68" s="17">
        <f t="shared" si="2"/>
        <v>35.06666666666667</v>
      </c>
      <c r="E68" s="17">
        <f t="shared" si="2"/>
        <v>0.14500000000000002</v>
      </c>
      <c r="F68" s="17">
        <f t="shared" si="2"/>
        <v>0.7</v>
      </c>
      <c r="G68" s="17">
        <f t="shared" si="2"/>
        <v>0.8</v>
      </c>
      <c r="H68" s="17">
        <f t="shared" si="2"/>
        <v>0.1525</v>
      </c>
      <c r="I68" s="17">
        <f t="shared" si="2"/>
        <v>9.2299999999999986</v>
      </c>
      <c r="K68" s="17">
        <f>AVERAGE(K3:K33)</f>
        <v>27.142857142857142</v>
      </c>
    </row>
    <row r="69" spans="1:11" ht="14.5">
      <c r="A69" s="7" t="s">
        <v>111</v>
      </c>
      <c r="B69" s="17">
        <f t="shared" ref="B69:I69" si="3">AVERAGE(B35:B63)</f>
        <v>462.79310344827587</v>
      </c>
      <c r="C69" s="17">
        <f t="shared" si="3"/>
        <v>20.606896551724137</v>
      </c>
      <c r="D69" s="17">
        <f t="shared" si="3"/>
        <v>28.413793103448278</v>
      </c>
      <c r="E69" s="17">
        <f t="shared" si="3"/>
        <v>0.15275862068965521</v>
      </c>
      <c r="F69" s="17">
        <f t="shared" si="3"/>
        <v>0.75862068965517238</v>
      </c>
      <c r="G69" s="17">
        <f t="shared" si="3"/>
        <v>0.51724137931034486</v>
      </c>
      <c r="H69" s="17">
        <f t="shared" si="3"/>
        <v>0.17800000000000002</v>
      </c>
      <c r="I69" s="17">
        <f t="shared" si="3"/>
        <v>9.6241379310344808</v>
      </c>
      <c r="K69" s="17">
        <f>AVERAGE(K35:K63)</f>
        <v>24.857142857142858</v>
      </c>
    </row>
    <row r="70" spans="1:11" ht="14.5">
      <c r="A70" s="7" t="s">
        <v>114</v>
      </c>
      <c r="B70" s="17">
        <f t="shared" ref="B70:I70" si="4">STDEV(B3:B33)</f>
        <v>196.02521829319963</v>
      </c>
      <c r="C70" s="17">
        <f t="shared" si="4"/>
        <v>6.1933000506387117</v>
      </c>
      <c r="D70" s="17">
        <f t="shared" si="4"/>
        <v>30.96152599524163</v>
      </c>
      <c r="E70" s="17">
        <f t="shared" si="4"/>
        <v>5.7220083284057477E-2</v>
      </c>
      <c r="F70" s="17">
        <f t="shared" si="4"/>
        <v>0.59596343326843759</v>
      </c>
      <c r="G70" s="17">
        <f t="shared" si="4"/>
        <v>0.61025715325872931</v>
      </c>
      <c r="H70" s="17">
        <f t="shared" si="4"/>
        <v>9.7738312742638403E-2</v>
      </c>
      <c r="I70" s="17">
        <f t="shared" si="4"/>
        <v>2.5250674282564027</v>
      </c>
      <c r="K70" s="17">
        <f>STDEV(K3:K33)</f>
        <v>9.0705640549599948</v>
      </c>
    </row>
    <row r="71" spans="1:11" ht="14.5">
      <c r="A71" s="8" t="s">
        <v>115</v>
      </c>
      <c r="B71" s="17">
        <f t="shared" ref="B71:I71" si="5">STDEV(B35:B63)</f>
        <v>174.34517882439522</v>
      </c>
      <c r="C71" s="17">
        <f t="shared" si="5"/>
        <v>9.0463067063100695</v>
      </c>
      <c r="D71" s="17">
        <f t="shared" si="5"/>
        <v>25.620189083415266</v>
      </c>
      <c r="E71" s="17">
        <f t="shared" si="5"/>
        <v>7.6433750572642886E-2</v>
      </c>
      <c r="F71" s="17">
        <f t="shared" si="5"/>
        <v>0.57663880832886716</v>
      </c>
      <c r="G71" s="17">
        <f t="shared" si="5"/>
        <v>0.5085476277156078</v>
      </c>
      <c r="H71" s="17">
        <f t="shared" si="5"/>
        <v>0.13496913227351903</v>
      </c>
      <c r="I71" s="17">
        <f t="shared" si="5"/>
        <v>3.1239461277152323</v>
      </c>
      <c r="K71" s="17">
        <f>STDEV(K35:K63)</f>
        <v>6.0840671442607412</v>
      </c>
    </row>
    <row r="72" spans="1:11" ht="14.5">
      <c r="A72" s="7"/>
      <c r="B72" s="17"/>
      <c r="C72" s="17"/>
      <c r="D72" s="17"/>
      <c r="F72" s="17"/>
      <c r="G72" s="17"/>
      <c r="H72" s="17"/>
      <c r="I72" s="17"/>
      <c r="K72" s="17"/>
    </row>
    <row r="73" spans="1:11" ht="14.5">
      <c r="A73" s="8"/>
      <c r="B73" s="23"/>
      <c r="C73" s="23"/>
      <c r="D73" s="23"/>
      <c r="E73" s="23"/>
      <c r="F73" s="23"/>
      <c r="G73" s="23"/>
      <c r="H73" s="23"/>
      <c r="I73" s="23"/>
      <c r="K73" s="23"/>
    </row>
    <row r="74" spans="1:11" ht="14.5">
      <c r="A74" s="8" t="s">
        <v>116</v>
      </c>
      <c r="B74" s="30">
        <f t="shared" ref="B74:I74" si="6">_xlfn.PERCENTILE.EXC(B35:B63,0.1)</f>
        <v>282</v>
      </c>
      <c r="C74" s="30">
        <f t="shared" si="6"/>
        <v>10.9</v>
      </c>
      <c r="D74" s="30">
        <f t="shared" si="6"/>
        <v>9</v>
      </c>
      <c r="E74" s="30">
        <f t="shared" si="6"/>
        <v>0.08</v>
      </c>
      <c r="F74" s="30"/>
      <c r="G74" s="30"/>
      <c r="H74" s="30">
        <f t="shared" si="6"/>
        <v>0.06</v>
      </c>
      <c r="I74" s="30">
        <f t="shared" si="6"/>
        <v>6.4</v>
      </c>
      <c r="K74" s="30">
        <f>_xlfn.PERCENTILE.EXC(K35:K63,0.1)</f>
        <v>16.899999999999999</v>
      </c>
    </row>
    <row r="75" spans="1:11" ht="14.5">
      <c r="A75" s="8" t="s">
        <v>117</v>
      </c>
      <c r="B75" s="30">
        <f t="shared" ref="B75:I75" si="7">_xlfn.PERCENTILE.EXC(B35:B63,0.9)</f>
        <v>630</v>
      </c>
      <c r="C75" s="30">
        <f t="shared" si="7"/>
        <v>38</v>
      </c>
      <c r="D75" s="30">
        <f t="shared" si="7"/>
        <v>50</v>
      </c>
      <c r="E75" s="30">
        <f t="shared" si="7"/>
        <v>0.3</v>
      </c>
      <c r="F75" s="30"/>
      <c r="G75" s="30"/>
      <c r="H75" s="30">
        <f t="shared" si="7"/>
        <v>0.38000000000000045</v>
      </c>
      <c r="I75" s="30">
        <f t="shared" si="7"/>
        <v>14.8</v>
      </c>
      <c r="K75" s="30">
        <f>_xlfn.PERCENTILE.EXC(K35:K63,0.9)</f>
        <v>34.1</v>
      </c>
    </row>
    <row r="76" spans="1:11" ht="14.5">
      <c r="A76" s="8" t="s">
        <v>118</v>
      </c>
      <c r="B76" s="30">
        <f>COUNTIF(B3:B33,"&lt;279.2")</f>
        <v>12</v>
      </c>
      <c r="C76" s="30">
        <f>COUNTIF(C3:C33,"&lt;10.78")</f>
        <v>5</v>
      </c>
      <c r="D76" s="30">
        <f>COUNTIF(D3:D33,"&lt;8.4")</f>
        <v>2</v>
      </c>
      <c r="E76" s="30">
        <f>COUNTIF(E3:E33,"&lt;0.08")</f>
        <v>1</v>
      </c>
      <c r="F76" s="30"/>
      <c r="G76" s="30"/>
      <c r="H76" s="30">
        <f>COUNTIF(H3:H33,"&lt;0.06")</f>
        <v>3</v>
      </c>
      <c r="I76" s="30">
        <f>COUNTIF(I3:I33,"&lt;6.36")</f>
        <v>1</v>
      </c>
      <c r="K76" s="30">
        <f>COUNTIF(K3:K33,"&lt;6.36")</f>
        <v>0</v>
      </c>
    </row>
    <row r="77" spans="1:11" ht="14.5">
      <c r="A77" s="8" t="s">
        <v>119</v>
      </c>
      <c r="B77" s="30">
        <f>COUNTIF(B3:B33,"639")</f>
        <v>0</v>
      </c>
      <c r="C77" s="30">
        <f>COUNTIF(C3:C33,"&gt;38.1")</f>
        <v>0</v>
      </c>
      <c r="D77" s="30">
        <f>COUNTIF(D3:D33,"&gt;54.9")</f>
        <v>5</v>
      </c>
      <c r="E77" s="30">
        <f>COUNTIF(E3:E33,"&gt;0.3")</f>
        <v>1</v>
      </c>
      <c r="F77" s="30"/>
      <c r="G77" s="30"/>
      <c r="H77" s="30">
        <f>COUNTIF(H3:H33,"&gt;0.40")</f>
        <v>0</v>
      </c>
      <c r="I77" s="30">
        <f>COUNTIF(I3:I33,"&gt;14.86")</f>
        <v>1</v>
      </c>
      <c r="K77" s="30">
        <f>COUNTIF(K3:K33,"&gt;14.86")</f>
        <v>26</v>
      </c>
    </row>
    <row r="78" spans="1:11" ht="14.5">
      <c r="A78" s="8"/>
      <c r="B78" s="30"/>
      <c r="C78" s="30"/>
      <c r="D78" s="30"/>
      <c r="E78" s="30"/>
      <c r="F78" s="30"/>
      <c r="G78" s="30"/>
      <c r="H78" s="30"/>
      <c r="I78" s="30"/>
    </row>
    <row r="79" spans="1:11" s="15" customFormat="1">
      <c r="A79" s="25"/>
      <c r="E79" s="28"/>
      <c r="F79" s="26"/>
      <c r="G79" s="26"/>
    </row>
    <row r="84" spans="5:7">
      <c r="E84" s="2"/>
    </row>
    <row r="87" spans="5:7" ht="14.5">
      <c r="G87" s="20"/>
    </row>
    <row r="89" spans="5:7" ht="14.5">
      <c r="F89" s="20"/>
    </row>
    <row r="90" spans="5:7" ht="14.5">
      <c r="F90" s="20"/>
      <c r="G90" s="20"/>
    </row>
    <row r="91" spans="5:7" ht="14.5">
      <c r="F91" s="20"/>
      <c r="G91" s="20"/>
    </row>
    <row r="92" spans="5:7" ht="14.5">
      <c r="F92" s="20"/>
    </row>
    <row r="93" spans="5:7" ht="14.5">
      <c r="F93" s="20"/>
    </row>
    <row r="107" spans="6:7" ht="14.5">
      <c r="G107" s="20"/>
    </row>
    <row r="108" spans="6:7" ht="14.5">
      <c r="G108" s="20"/>
    </row>
    <row r="109" spans="6:7" ht="14.5">
      <c r="F109" s="20"/>
      <c r="G109" s="20"/>
    </row>
    <row r="110" spans="6:7" ht="14.5">
      <c r="F110" s="20"/>
    </row>
    <row r="111" spans="6:7" ht="14.5">
      <c r="G111" s="20"/>
    </row>
    <row r="112" spans="6:7" ht="14.5">
      <c r="F112" s="20"/>
      <c r="G112" s="20"/>
    </row>
    <row r="113" spans="6:7">
      <c r="F113" s="29"/>
      <c r="G113" s="29"/>
    </row>
    <row r="114" spans="6:7">
      <c r="F114" s="29"/>
      <c r="G114" s="29"/>
    </row>
    <row r="115" spans="6:7">
      <c r="F115" s="29"/>
      <c r="G115" s="29"/>
    </row>
    <row r="122" spans="6:7" ht="14.5">
      <c r="F122" s="20"/>
      <c r="G122" s="20"/>
    </row>
    <row r="123" spans="6:7" ht="14.5">
      <c r="F123" s="20"/>
      <c r="G123" s="20"/>
    </row>
    <row r="125" spans="6:7" ht="14.5">
      <c r="F125" s="20"/>
    </row>
    <row r="127" spans="6:7" ht="14.5">
      <c r="G127" s="20"/>
    </row>
    <row r="128" spans="6:7" ht="14.5">
      <c r="G128" s="20"/>
    </row>
    <row r="135" spans="6:7" ht="14.5">
      <c r="F135" s="20"/>
    </row>
    <row r="140" spans="6:7" ht="14.5">
      <c r="F140" s="20"/>
      <c r="G140" s="20"/>
    </row>
    <row r="141" spans="6:7" ht="14.5">
      <c r="G141" s="20"/>
    </row>
    <row r="143" spans="6:7" ht="14.5">
      <c r="G143" s="20"/>
    </row>
    <row r="144" spans="6:7" ht="14.5">
      <c r="F144" s="20"/>
    </row>
    <row r="145" spans="6:7" ht="14.5">
      <c r="F145" s="20"/>
    </row>
    <row r="146" spans="6:7">
      <c r="F146" s="29"/>
      <c r="G146" s="29"/>
    </row>
    <row r="147" spans="6:7">
      <c r="F147" s="29"/>
      <c r="G147" s="29"/>
    </row>
    <row r="148" spans="6:7">
      <c r="F148" s="29"/>
      <c r="G148" s="29"/>
    </row>
  </sheetData>
  <sortState ref="G112:G140">
    <sortCondition ref="G11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X597"/>
  <sheetViews>
    <sheetView topLeftCell="A502" workbookViewId="0">
      <selection activeCell="B9" sqref="B9"/>
    </sheetView>
  </sheetViews>
  <sheetFormatPr defaultRowHeight="14.5"/>
  <cols>
    <col min="1" max="1" width="8.7265625" style="38"/>
    <col min="2" max="2" width="72.26953125" style="38" bestFit="1" customWidth="1"/>
    <col min="3" max="3" width="31.1796875" style="38" bestFit="1" customWidth="1"/>
    <col min="4" max="4" width="51.453125" style="38" bestFit="1" customWidth="1"/>
    <col min="5" max="5" width="8.7265625" style="38"/>
    <col min="6" max="6" width="15" style="38" bestFit="1" customWidth="1"/>
    <col min="7" max="9" width="8.7265625" style="38"/>
    <col min="10" max="10" width="27" style="38" bestFit="1" customWidth="1"/>
    <col min="11" max="12" width="8.7265625" style="38"/>
    <col min="13" max="13" width="22.81640625" style="38" bestFit="1" customWidth="1"/>
    <col min="14" max="73" width="8.7265625" style="38"/>
    <col min="74" max="74" width="12" style="38" bestFit="1" customWidth="1"/>
    <col min="75" max="16384" width="8.7265625" style="38"/>
  </cols>
  <sheetData>
    <row r="1" spans="2:76">
      <c r="B1" s="38" t="s">
        <v>125</v>
      </c>
    </row>
    <row r="2" spans="2:76" ht="29">
      <c r="B2" s="39" t="s">
        <v>126</v>
      </c>
      <c r="C2" s="40" t="s">
        <v>127</v>
      </c>
      <c r="D2" s="40" t="s">
        <v>128</v>
      </c>
      <c r="E2" s="40" t="s">
        <v>129</v>
      </c>
      <c r="F2" s="40" t="s">
        <v>130</v>
      </c>
      <c r="G2" s="40" t="s">
        <v>131</v>
      </c>
      <c r="H2" s="40" t="s">
        <v>132</v>
      </c>
      <c r="I2" s="40" t="s">
        <v>133</v>
      </c>
      <c r="J2" s="40" t="s">
        <v>134</v>
      </c>
      <c r="K2" s="40" t="s">
        <v>135</v>
      </c>
      <c r="L2" s="40" t="s">
        <v>136</v>
      </c>
      <c r="M2" s="41" t="s">
        <v>137</v>
      </c>
      <c r="N2" s="42" t="s">
        <v>37</v>
      </c>
      <c r="O2" s="42" t="s">
        <v>38</v>
      </c>
      <c r="P2" s="42" t="s">
        <v>39</v>
      </c>
      <c r="Q2" s="42" t="s">
        <v>40</v>
      </c>
      <c r="R2" s="42" t="s">
        <v>41</v>
      </c>
      <c r="S2" s="42" t="s">
        <v>42</v>
      </c>
      <c r="T2" s="42" t="s">
        <v>100</v>
      </c>
      <c r="U2" s="42" t="s">
        <v>45</v>
      </c>
      <c r="V2" s="42" t="s">
        <v>46</v>
      </c>
      <c r="W2" s="42" t="s">
        <v>47</v>
      </c>
      <c r="X2" s="42" t="s">
        <v>48</v>
      </c>
      <c r="Y2" s="42" t="s">
        <v>49</v>
      </c>
      <c r="Z2" s="42" t="s">
        <v>50</v>
      </c>
      <c r="AA2" s="42" t="s">
        <v>51</v>
      </c>
      <c r="AB2" s="42" t="s">
        <v>101</v>
      </c>
      <c r="AC2" s="42" t="s">
        <v>53</v>
      </c>
      <c r="AD2" s="42" t="s">
        <v>102</v>
      </c>
      <c r="AE2" s="42" t="s">
        <v>55</v>
      </c>
      <c r="AF2" s="42" t="s">
        <v>103</v>
      </c>
      <c r="AG2" s="42" t="s">
        <v>57</v>
      </c>
      <c r="AH2" s="42" t="s">
        <v>58</v>
      </c>
      <c r="AI2" s="42" t="s">
        <v>60</v>
      </c>
      <c r="AJ2" s="42" t="s">
        <v>61</v>
      </c>
      <c r="AK2" s="42" t="s">
        <v>104</v>
      </c>
      <c r="AL2" s="42" t="s">
        <v>63</v>
      </c>
      <c r="AM2" s="42" t="s">
        <v>64</v>
      </c>
      <c r="AN2" s="42" t="s">
        <v>65</v>
      </c>
      <c r="AO2" s="42" t="s">
        <v>66</v>
      </c>
      <c r="AP2" s="42" t="s">
        <v>67</v>
      </c>
      <c r="AQ2" s="42" t="s">
        <v>68</v>
      </c>
      <c r="AR2" s="42" t="s">
        <v>69</v>
      </c>
      <c r="AS2" s="42" t="s">
        <v>71</v>
      </c>
      <c r="AT2" s="42" t="s">
        <v>73</v>
      </c>
      <c r="AU2" s="42" t="s">
        <v>74</v>
      </c>
      <c r="AV2" s="42" t="s">
        <v>75</v>
      </c>
      <c r="AW2" s="42" t="s">
        <v>138</v>
      </c>
      <c r="AX2" s="42" t="s">
        <v>77</v>
      </c>
      <c r="AY2" s="42" t="s">
        <v>78</v>
      </c>
      <c r="AZ2" s="42" t="s">
        <v>79</v>
      </c>
      <c r="BA2" s="42" t="s">
        <v>80</v>
      </c>
      <c r="BB2" s="42" t="s">
        <v>81</v>
      </c>
      <c r="BC2" s="42" t="s">
        <v>82</v>
      </c>
      <c r="BD2" s="42" t="s">
        <v>83</v>
      </c>
      <c r="BE2" s="42" t="s">
        <v>84</v>
      </c>
      <c r="BF2" s="42" t="s">
        <v>85</v>
      </c>
      <c r="BG2" s="42" t="s">
        <v>86</v>
      </c>
      <c r="BH2" s="42" t="s">
        <v>122</v>
      </c>
      <c r="BI2" s="42" t="s">
        <v>87</v>
      </c>
      <c r="BJ2" s="42" t="s">
        <v>88</v>
      </c>
      <c r="BK2" s="42" t="s">
        <v>89</v>
      </c>
      <c r="BL2" s="42" t="s">
        <v>105</v>
      </c>
      <c r="BM2" s="42" t="s">
        <v>91</v>
      </c>
      <c r="BN2" s="42" t="s">
        <v>92</v>
      </c>
      <c r="BO2" s="42" t="s">
        <v>93</v>
      </c>
      <c r="BP2" s="42" t="s">
        <v>106</v>
      </c>
      <c r="BQ2" s="42" t="s">
        <v>95</v>
      </c>
      <c r="BR2" s="42" t="s">
        <v>96</v>
      </c>
      <c r="BS2" s="42" t="s">
        <v>97</v>
      </c>
      <c r="BT2" s="42" t="s">
        <v>98</v>
      </c>
      <c r="BU2" s="42" t="s">
        <v>99</v>
      </c>
      <c r="BV2" s="39" t="s">
        <v>139</v>
      </c>
      <c r="BW2" s="39" t="s">
        <v>140</v>
      </c>
      <c r="BX2" s="39" t="s">
        <v>141</v>
      </c>
    </row>
    <row r="3" spans="2:76">
      <c r="B3" s="38" t="s">
        <v>142</v>
      </c>
      <c r="C3" s="38" t="s">
        <v>143</v>
      </c>
      <c r="D3" s="38" t="s">
        <v>144</v>
      </c>
      <c r="E3" s="38">
        <v>48762</v>
      </c>
      <c r="F3" s="38" t="s">
        <v>145</v>
      </c>
      <c r="G3" s="38">
        <v>100006374</v>
      </c>
      <c r="H3" s="38">
        <v>1709</v>
      </c>
      <c r="I3" s="38">
        <v>204.98123000000001</v>
      </c>
      <c r="N3" s="38">
        <v>27518.002</v>
      </c>
      <c r="O3" s="38">
        <v>0.33820917344152601</v>
      </c>
      <c r="P3" s="38">
        <v>27597</v>
      </c>
      <c r="Q3" s="38">
        <v>0.33820917344152601</v>
      </c>
      <c r="R3" s="38">
        <v>0.33820917344152601</v>
      </c>
      <c r="S3" s="38">
        <v>28286</v>
      </c>
      <c r="T3" s="38">
        <v>0.33820917344152601</v>
      </c>
      <c r="U3" s="38">
        <v>275471</v>
      </c>
      <c r="V3" s="38">
        <v>0.33820917344152601</v>
      </c>
      <c r="W3" s="38">
        <v>465655</v>
      </c>
      <c r="X3" s="38">
        <v>42825</v>
      </c>
      <c r="Y3" s="38">
        <v>72022</v>
      </c>
      <c r="Z3" s="38">
        <v>0.33820917344152601</v>
      </c>
      <c r="AA3" s="38">
        <v>283123</v>
      </c>
      <c r="AB3" s="38">
        <v>0.33820917344152601</v>
      </c>
      <c r="AC3" s="38">
        <v>24555</v>
      </c>
      <c r="AD3" s="38">
        <v>0.33820917344152601</v>
      </c>
      <c r="AE3" s="38">
        <v>0.33820917344152601</v>
      </c>
      <c r="AF3" s="38">
        <v>0.33820917344152601</v>
      </c>
      <c r="AG3" s="38">
        <v>57476.996099999997</v>
      </c>
      <c r="AH3" s="38">
        <v>23563</v>
      </c>
      <c r="AI3" s="38">
        <v>1165799</v>
      </c>
      <c r="AJ3" s="38">
        <v>24778</v>
      </c>
      <c r="AK3" s="38">
        <v>47029.996099999997</v>
      </c>
      <c r="AL3" s="38">
        <v>0.33820917344152601</v>
      </c>
      <c r="AM3" s="38">
        <v>0.33820917344152601</v>
      </c>
      <c r="AN3" s="38">
        <v>0.33820917344152601</v>
      </c>
      <c r="AO3" s="38">
        <v>0.33820917344152601</v>
      </c>
      <c r="AP3" s="38">
        <v>0.33820917344152601</v>
      </c>
      <c r="AQ3" s="38">
        <v>0.33820917344152601</v>
      </c>
      <c r="AR3" s="38">
        <v>0.33820917344152601</v>
      </c>
      <c r="AS3" s="38">
        <v>0.33820917344152601</v>
      </c>
      <c r="AT3" s="38">
        <v>0.33820917344152601</v>
      </c>
      <c r="AU3" s="38">
        <v>0.33820917344152601</v>
      </c>
      <c r="AV3" s="38">
        <v>0.33820917344152601</v>
      </c>
      <c r="AW3" s="38">
        <v>59261.003900000003</v>
      </c>
      <c r="AX3" s="38">
        <v>0.33820917344152601</v>
      </c>
      <c r="AY3" s="38">
        <v>178610</v>
      </c>
      <c r="AZ3" s="38">
        <v>0.33820917344152601</v>
      </c>
      <c r="BA3" s="38">
        <v>0.33820917344152601</v>
      </c>
      <c r="BB3" s="38">
        <v>0.33820917344152601</v>
      </c>
      <c r="BC3" s="38">
        <v>0.33820917344152601</v>
      </c>
      <c r="BD3" s="38">
        <v>0.33820917344152601</v>
      </c>
      <c r="BE3" s="38">
        <v>0.33820917344152601</v>
      </c>
      <c r="BF3" s="38">
        <v>0.33820917344152601</v>
      </c>
      <c r="BG3" s="38">
        <v>0.33820917344152601</v>
      </c>
      <c r="BH3" s="38">
        <v>0.33820917344152601</v>
      </c>
      <c r="BI3" s="38">
        <v>0.33820917344152601</v>
      </c>
      <c r="BJ3" s="38">
        <v>21818</v>
      </c>
      <c r="BK3" s="38">
        <v>36301</v>
      </c>
      <c r="BL3" s="38">
        <v>0.33820917344152601</v>
      </c>
      <c r="BM3" s="38">
        <v>26934.998</v>
      </c>
      <c r="BN3" s="38">
        <v>31173</v>
      </c>
      <c r="BO3" s="38">
        <v>114914</v>
      </c>
      <c r="BP3" s="38">
        <v>0.33820917344152601</v>
      </c>
      <c r="BQ3" s="38">
        <v>0.33820917344152601</v>
      </c>
      <c r="BR3" s="38">
        <v>0.33820917344152601</v>
      </c>
      <c r="BS3" s="38">
        <v>0.33820917344152601</v>
      </c>
      <c r="BT3" s="38">
        <v>115678</v>
      </c>
      <c r="BU3" s="38">
        <v>254092</v>
      </c>
      <c r="BV3" s="38">
        <v>0.21426949354192501</v>
      </c>
      <c r="BX3" s="38">
        <v>1</v>
      </c>
    </row>
    <row r="4" spans="2:76">
      <c r="B4" s="38" t="s">
        <v>146</v>
      </c>
      <c r="C4" s="38" t="s">
        <v>143</v>
      </c>
      <c r="D4" s="38" t="s">
        <v>147</v>
      </c>
      <c r="E4" s="38">
        <v>32391</v>
      </c>
      <c r="F4" s="38" t="s">
        <v>145</v>
      </c>
      <c r="G4" s="38">
        <v>100001106</v>
      </c>
      <c r="H4" s="38">
        <v>1671.4</v>
      </c>
      <c r="I4" s="38">
        <v>195.05235999999999</v>
      </c>
      <c r="J4" s="38" t="s">
        <v>148</v>
      </c>
      <c r="K4" s="38">
        <v>70346</v>
      </c>
      <c r="M4" s="43" t="s">
        <v>149</v>
      </c>
      <c r="N4" s="38">
        <v>0.17062486630031401</v>
      </c>
      <c r="O4" s="38">
        <v>0.17062486630031401</v>
      </c>
      <c r="P4" s="38">
        <v>0.17062486630031401</v>
      </c>
      <c r="Q4" s="38">
        <v>0.17062486630031401</v>
      </c>
      <c r="R4" s="38">
        <v>194534</v>
      </c>
      <c r="S4" s="38">
        <v>0.17062486630031401</v>
      </c>
      <c r="T4" s="38">
        <v>120646</v>
      </c>
      <c r="U4" s="38">
        <v>37331</v>
      </c>
      <c r="V4" s="38">
        <v>0.17062486630031401</v>
      </c>
      <c r="W4" s="38">
        <v>69964</v>
      </c>
      <c r="X4" s="38">
        <v>97761</v>
      </c>
      <c r="Y4" s="38">
        <v>73119</v>
      </c>
      <c r="Z4" s="38">
        <v>0.17062486630031401</v>
      </c>
      <c r="AA4" s="38">
        <v>49226</v>
      </c>
      <c r="AB4" s="38">
        <v>36431</v>
      </c>
      <c r="AC4" s="38">
        <v>0.17062486630031401</v>
      </c>
      <c r="AD4" s="38">
        <v>0.17062486630031401</v>
      </c>
      <c r="AE4" s="38">
        <v>0.17062486630031401</v>
      </c>
      <c r="AF4" s="38">
        <v>92411</v>
      </c>
      <c r="AG4" s="38">
        <v>0.17062486630031401</v>
      </c>
      <c r="AH4" s="38">
        <v>0.17062486630031401</v>
      </c>
      <c r="AI4" s="38">
        <v>204644</v>
      </c>
      <c r="AJ4" s="38">
        <v>0.17062486630031401</v>
      </c>
      <c r="AK4" s="38">
        <v>190092</v>
      </c>
      <c r="AL4" s="38">
        <v>0.17062486630031401</v>
      </c>
      <c r="AM4" s="38">
        <v>166244</v>
      </c>
      <c r="AN4" s="38">
        <v>287768</v>
      </c>
      <c r="AO4" s="38">
        <v>0.17062486630031401</v>
      </c>
      <c r="AP4" s="38">
        <v>0.17062486630031401</v>
      </c>
      <c r="AQ4" s="38">
        <v>59306</v>
      </c>
      <c r="AR4" s="38">
        <v>0.17062486630031401</v>
      </c>
      <c r="AS4" s="38">
        <v>0.17062486630031401</v>
      </c>
      <c r="AT4" s="38">
        <v>0.17062486630031401</v>
      </c>
      <c r="AU4" s="38">
        <v>188845</v>
      </c>
      <c r="AV4" s="38">
        <v>75272</v>
      </c>
      <c r="AW4" s="38">
        <v>184919</v>
      </c>
      <c r="AX4" s="38">
        <v>52452</v>
      </c>
      <c r="AY4" s="38">
        <v>146063</v>
      </c>
      <c r="AZ4" s="38">
        <v>0.17062486630031401</v>
      </c>
      <c r="BA4" s="38">
        <v>39753</v>
      </c>
      <c r="BB4" s="38">
        <v>0.17062486630031401</v>
      </c>
      <c r="BC4" s="38">
        <v>0.17062486630031401</v>
      </c>
      <c r="BD4" s="38">
        <v>69450</v>
      </c>
      <c r="BE4" s="38">
        <v>0.17062486630031401</v>
      </c>
      <c r="BF4" s="38">
        <v>78927</v>
      </c>
      <c r="BG4" s="38">
        <v>0.17062486630031401</v>
      </c>
      <c r="BH4" s="38">
        <v>0.17062486630031401</v>
      </c>
      <c r="BI4" s="38">
        <v>0.17062486630031401</v>
      </c>
      <c r="BJ4" s="38">
        <v>0.17062486630031401</v>
      </c>
      <c r="BK4" s="38">
        <v>0.17062486630031401</v>
      </c>
      <c r="BL4" s="38">
        <v>135395</v>
      </c>
      <c r="BM4" s="38">
        <v>0.17062486630031401</v>
      </c>
      <c r="BN4" s="38">
        <v>0.17062486630031401</v>
      </c>
      <c r="BO4" s="38">
        <v>142894</v>
      </c>
      <c r="BP4" s="38">
        <v>24171</v>
      </c>
      <c r="BQ4" s="38">
        <v>95204</v>
      </c>
      <c r="BR4" s="38">
        <v>147233</v>
      </c>
      <c r="BS4" s="38">
        <v>102599</v>
      </c>
      <c r="BT4" s="38">
        <v>130127</v>
      </c>
      <c r="BU4" s="38">
        <v>121653</v>
      </c>
      <c r="BV4" s="38">
        <v>0.66384005240487798</v>
      </c>
      <c r="BX4" s="38">
        <v>1</v>
      </c>
    </row>
    <row r="5" spans="2:76">
      <c r="B5" s="38" t="s">
        <v>150</v>
      </c>
      <c r="C5" s="38" t="s">
        <v>151</v>
      </c>
      <c r="D5" s="38" t="s">
        <v>152</v>
      </c>
      <c r="E5" s="38">
        <v>20675</v>
      </c>
      <c r="F5" s="38" t="s">
        <v>145</v>
      </c>
      <c r="G5" s="38">
        <v>100000580</v>
      </c>
      <c r="H5" s="38">
        <v>802</v>
      </c>
      <c r="I5" s="38">
        <v>163.06119000000001</v>
      </c>
      <c r="J5" s="38" t="s">
        <v>153</v>
      </c>
      <c r="K5" s="38">
        <v>64960</v>
      </c>
      <c r="L5" s="43" t="s">
        <v>154</v>
      </c>
      <c r="M5" s="43" t="s">
        <v>155</v>
      </c>
      <c r="N5" s="38">
        <v>20768466</v>
      </c>
      <c r="O5" s="38">
        <v>33378108</v>
      </c>
      <c r="P5" s="38">
        <v>31919140</v>
      </c>
      <c r="Q5" s="38">
        <v>29836790</v>
      </c>
      <c r="R5" s="38">
        <v>22793248</v>
      </c>
      <c r="S5" s="38">
        <v>29037438</v>
      </c>
      <c r="T5" s="38">
        <v>27054816</v>
      </c>
      <c r="U5" s="38">
        <v>19412792</v>
      </c>
      <c r="V5" s="38">
        <v>20152152</v>
      </c>
      <c r="W5" s="38">
        <v>27647842</v>
      </c>
      <c r="X5" s="38">
        <v>36323460</v>
      </c>
      <c r="Y5" s="38">
        <v>22052222</v>
      </c>
      <c r="Z5" s="38">
        <v>19435894</v>
      </c>
      <c r="AA5" s="38">
        <v>18833320</v>
      </c>
      <c r="AB5" s="38">
        <v>20360696</v>
      </c>
      <c r="AC5" s="38">
        <v>18351900</v>
      </c>
      <c r="AD5" s="38">
        <v>34531508</v>
      </c>
      <c r="AE5" s="38">
        <v>29481670</v>
      </c>
      <c r="AF5" s="38">
        <v>37966024</v>
      </c>
      <c r="AG5" s="38">
        <v>23108946</v>
      </c>
      <c r="AH5" s="38">
        <v>30245440</v>
      </c>
      <c r="AI5" s="38">
        <v>39258408</v>
      </c>
      <c r="AJ5" s="38">
        <v>7418492.5</v>
      </c>
      <c r="AK5" s="38">
        <v>31447710</v>
      </c>
      <c r="AL5" s="38">
        <v>60238232</v>
      </c>
      <c r="AM5" s="38">
        <v>26185240</v>
      </c>
      <c r="AN5" s="38">
        <v>27498066</v>
      </c>
      <c r="AO5" s="38">
        <v>27230238</v>
      </c>
      <c r="AP5" s="38">
        <v>24252352</v>
      </c>
      <c r="AQ5" s="38">
        <v>24455180</v>
      </c>
      <c r="AR5" s="38">
        <v>21564826</v>
      </c>
      <c r="AS5" s="38">
        <v>21884586</v>
      </c>
      <c r="AT5" s="38">
        <v>18342670</v>
      </c>
      <c r="AU5" s="38">
        <v>64716552</v>
      </c>
      <c r="AV5" s="38">
        <v>27708980</v>
      </c>
      <c r="AW5" s="38">
        <v>22174692</v>
      </c>
      <c r="AX5" s="38">
        <v>33661704</v>
      </c>
      <c r="AY5" s="38">
        <v>7716989</v>
      </c>
      <c r="AZ5" s="38">
        <v>13719402</v>
      </c>
      <c r="BA5" s="38">
        <v>14741940</v>
      </c>
      <c r="BB5" s="38">
        <v>29719992</v>
      </c>
      <c r="BC5" s="38">
        <v>14006418</v>
      </c>
      <c r="BD5" s="38">
        <v>29342480</v>
      </c>
      <c r="BE5" s="38">
        <v>58309056</v>
      </c>
      <c r="BF5" s="38">
        <v>20178148</v>
      </c>
      <c r="BG5" s="38">
        <v>23702526</v>
      </c>
      <c r="BH5" s="38">
        <v>25700994</v>
      </c>
      <c r="BI5" s="38">
        <v>36823200</v>
      </c>
      <c r="BJ5" s="38">
        <v>32075884</v>
      </c>
      <c r="BK5" s="38">
        <v>13196998</v>
      </c>
      <c r="BL5" s="38">
        <v>47458148</v>
      </c>
      <c r="BM5" s="38">
        <v>44276688</v>
      </c>
      <c r="BN5" s="38">
        <v>36253868</v>
      </c>
      <c r="BO5" s="38">
        <v>38773560</v>
      </c>
      <c r="BP5" s="38">
        <v>30943584</v>
      </c>
      <c r="BQ5" s="38">
        <v>46500008</v>
      </c>
      <c r="BR5" s="38">
        <v>26123006</v>
      </c>
      <c r="BS5" s="38">
        <v>10243898</v>
      </c>
      <c r="BT5" s="38">
        <v>19582000</v>
      </c>
      <c r="BU5" s="38">
        <v>16001154</v>
      </c>
      <c r="BV5" s="38">
        <v>0.84180145015812802</v>
      </c>
      <c r="BX5" s="38">
        <v>1</v>
      </c>
    </row>
    <row r="6" spans="2:76">
      <c r="B6" s="38" t="s">
        <v>156</v>
      </c>
      <c r="C6" s="38" t="s">
        <v>143</v>
      </c>
      <c r="D6" s="38" t="s">
        <v>147</v>
      </c>
      <c r="E6" s="38">
        <v>34400</v>
      </c>
      <c r="F6" s="38" t="s">
        <v>145</v>
      </c>
      <c r="G6" s="38">
        <v>100001399</v>
      </c>
      <c r="H6" s="38">
        <v>1578.6</v>
      </c>
      <c r="I6" s="38">
        <v>195.05235999999999</v>
      </c>
      <c r="J6" s="38" t="s">
        <v>157</v>
      </c>
      <c r="K6" s="38">
        <v>91611</v>
      </c>
      <c r="L6" s="43" t="s">
        <v>158</v>
      </c>
      <c r="M6" s="43" t="s">
        <v>159</v>
      </c>
      <c r="N6" s="38">
        <v>6.0245497757093799E-2</v>
      </c>
      <c r="O6" s="38">
        <v>261905.98439999999</v>
      </c>
      <c r="P6" s="38">
        <v>131638</v>
      </c>
      <c r="Q6" s="38">
        <v>164581</v>
      </c>
      <c r="R6" s="38">
        <v>1693216</v>
      </c>
      <c r="S6" s="38">
        <v>177323</v>
      </c>
      <c r="T6" s="38">
        <v>430113</v>
      </c>
      <c r="U6" s="38">
        <v>159583</v>
      </c>
      <c r="V6" s="38">
        <v>182909</v>
      </c>
      <c r="W6" s="38">
        <v>222950</v>
      </c>
      <c r="X6" s="38">
        <v>154689</v>
      </c>
      <c r="Y6" s="38">
        <v>347151</v>
      </c>
      <c r="Z6" s="38">
        <v>55021</v>
      </c>
      <c r="AA6" s="38">
        <v>260900</v>
      </c>
      <c r="AB6" s="38">
        <v>193745</v>
      </c>
      <c r="AC6" s="38">
        <v>64607</v>
      </c>
      <c r="AD6" s="38">
        <v>6.0245497757093799E-2</v>
      </c>
      <c r="AE6" s="38">
        <v>6.0245497757093799E-2</v>
      </c>
      <c r="AF6" s="38">
        <v>362339</v>
      </c>
      <c r="AG6" s="38">
        <v>6.0245497757093799E-2</v>
      </c>
      <c r="AH6" s="38">
        <v>248637.01560000001</v>
      </c>
      <c r="AI6" s="38">
        <v>622952</v>
      </c>
      <c r="AJ6" s="38">
        <v>50655</v>
      </c>
      <c r="AK6" s="38">
        <v>723814</v>
      </c>
      <c r="AL6" s="38">
        <v>90275</v>
      </c>
      <c r="AM6" s="38">
        <v>349918</v>
      </c>
      <c r="AN6" s="38">
        <v>809733</v>
      </c>
      <c r="AO6" s="38">
        <v>93702</v>
      </c>
      <c r="AP6" s="38">
        <v>90014</v>
      </c>
      <c r="AQ6" s="38">
        <v>224892</v>
      </c>
      <c r="AR6" s="38">
        <v>83802</v>
      </c>
      <c r="AS6" s="38">
        <v>6.0245497757093799E-2</v>
      </c>
      <c r="AT6" s="38">
        <v>18986</v>
      </c>
      <c r="AU6" s="38">
        <v>548408</v>
      </c>
      <c r="AV6" s="38">
        <v>194628</v>
      </c>
      <c r="AW6" s="38">
        <v>1015326</v>
      </c>
      <c r="AX6" s="38">
        <v>194519</v>
      </c>
      <c r="AY6" s="38">
        <v>617231</v>
      </c>
      <c r="AZ6" s="38">
        <v>6.0245497757093799E-2</v>
      </c>
      <c r="BA6" s="38">
        <v>221300</v>
      </c>
      <c r="BB6" s="38">
        <v>124622.99219999999</v>
      </c>
      <c r="BC6" s="38">
        <v>54775</v>
      </c>
      <c r="BD6" s="38">
        <v>295344</v>
      </c>
      <c r="BE6" s="38">
        <v>114069.99219999999</v>
      </c>
      <c r="BF6" s="38">
        <v>180681</v>
      </c>
      <c r="BG6" s="38">
        <v>6.0245497757093799E-2</v>
      </c>
      <c r="BH6" s="38">
        <v>362918</v>
      </c>
      <c r="BI6" s="38">
        <v>6.0245497757093799E-2</v>
      </c>
      <c r="BJ6" s="38">
        <v>123050.00780000001</v>
      </c>
      <c r="BK6" s="38">
        <v>6.0245497757093799E-2</v>
      </c>
      <c r="BL6" s="38">
        <v>809243</v>
      </c>
      <c r="BM6" s="38">
        <v>6.0245497757093799E-2</v>
      </c>
      <c r="BN6" s="38">
        <v>6.0245497757093799E-2</v>
      </c>
      <c r="BO6" s="38">
        <v>511174</v>
      </c>
      <c r="BP6" s="38">
        <v>69385</v>
      </c>
      <c r="BQ6" s="38">
        <v>420247</v>
      </c>
      <c r="BR6" s="38">
        <v>452692</v>
      </c>
      <c r="BS6" s="38">
        <v>308813</v>
      </c>
      <c r="BT6" s="38">
        <v>781046</v>
      </c>
      <c r="BU6" s="38">
        <v>586818</v>
      </c>
      <c r="BV6" s="38">
        <v>0.91143899305561404</v>
      </c>
      <c r="BX6" s="38">
        <v>1</v>
      </c>
    </row>
    <row r="7" spans="2:76">
      <c r="B7" s="38" t="s">
        <v>160</v>
      </c>
      <c r="C7" s="38" t="s">
        <v>161</v>
      </c>
      <c r="D7" s="38" t="s">
        <v>162</v>
      </c>
      <c r="E7" s="38">
        <v>32350</v>
      </c>
      <c r="F7" s="38" t="s">
        <v>163</v>
      </c>
      <c r="G7" s="38">
        <v>100001208</v>
      </c>
      <c r="H7" s="38">
        <v>2064</v>
      </c>
      <c r="I7" s="38">
        <v>141.06585999999999</v>
      </c>
      <c r="J7" s="38" t="s">
        <v>164</v>
      </c>
      <c r="K7" s="38">
        <v>75810</v>
      </c>
      <c r="L7" s="43" t="s">
        <v>165</v>
      </c>
      <c r="M7" s="43" t="s">
        <v>166</v>
      </c>
      <c r="N7" s="38">
        <v>116414</v>
      </c>
      <c r="O7" s="38">
        <v>164487</v>
      </c>
      <c r="P7" s="38">
        <v>172525</v>
      </c>
      <c r="Q7" s="38">
        <v>144975</v>
      </c>
      <c r="R7" s="38">
        <v>187399</v>
      </c>
      <c r="S7" s="38">
        <v>119756</v>
      </c>
      <c r="T7" s="38">
        <v>136983</v>
      </c>
      <c r="U7" s="38">
        <v>184147</v>
      </c>
      <c r="V7" s="38">
        <v>160600</v>
      </c>
      <c r="W7" s="38">
        <v>208638</v>
      </c>
      <c r="X7" s="38">
        <v>90687</v>
      </c>
      <c r="Y7" s="38">
        <v>120737</v>
      </c>
      <c r="Z7" s="38">
        <v>56250</v>
      </c>
      <c r="AA7" s="38">
        <v>150450</v>
      </c>
      <c r="AB7" s="38">
        <v>178553</v>
      </c>
      <c r="AC7" s="38">
        <v>103951</v>
      </c>
      <c r="AD7" s="38">
        <v>99694</v>
      </c>
      <c r="AE7" s="38">
        <v>147547.98439999999</v>
      </c>
      <c r="AF7" s="38">
        <v>115703</v>
      </c>
      <c r="AG7" s="38">
        <v>160916</v>
      </c>
      <c r="AH7" s="38">
        <v>55380.996099999997</v>
      </c>
      <c r="AI7" s="38">
        <v>135982</v>
      </c>
      <c r="AJ7" s="38">
        <v>114952</v>
      </c>
      <c r="AK7" s="38">
        <v>142470</v>
      </c>
      <c r="AL7" s="38">
        <v>139706</v>
      </c>
      <c r="AM7" s="38">
        <v>126609</v>
      </c>
      <c r="AN7" s="38">
        <v>120051</v>
      </c>
      <c r="AO7" s="38">
        <v>113066</v>
      </c>
      <c r="AP7" s="38">
        <v>136350</v>
      </c>
      <c r="AQ7" s="38">
        <v>112592</v>
      </c>
      <c r="AR7" s="38">
        <v>132499</v>
      </c>
      <c r="AS7" s="38">
        <v>81781</v>
      </c>
      <c r="AT7" s="38">
        <v>148855</v>
      </c>
      <c r="AU7" s="38">
        <v>156718</v>
      </c>
      <c r="AV7" s="38">
        <v>127565</v>
      </c>
      <c r="AW7" s="38">
        <v>181353</v>
      </c>
      <c r="AX7" s="38">
        <v>110890</v>
      </c>
      <c r="AY7" s="38">
        <v>144546</v>
      </c>
      <c r="AZ7" s="38">
        <v>147106</v>
      </c>
      <c r="BA7" s="38">
        <v>141843</v>
      </c>
      <c r="BB7" s="38">
        <v>172064</v>
      </c>
      <c r="BC7" s="38">
        <v>123762</v>
      </c>
      <c r="BD7" s="38">
        <v>106483</v>
      </c>
      <c r="BE7" s="38">
        <v>172117</v>
      </c>
      <c r="BF7" s="38">
        <v>131840</v>
      </c>
      <c r="BG7" s="38">
        <v>99053</v>
      </c>
      <c r="BH7" s="38">
        <v>132760</v>
      </c>
      <c r="BI7" s="38">
        <v>166014</v>
      </c>
      <c r="BJ7" s="38">
        <v>141644</v>
      </c>
      <c r="BK7" s="38">
        <v>148200</v>
      </c>
      <c r="BL7" s="38">
        <v>114474</v>
      </c>
      <c r="BM7" s="38">
        <v>89635</v>
      </c>
      <c r="BN7" s="38">
        <v>124373</v>
      </c>
      <c r="BO7" s="38">
        <v>155484</v>
      </c>
      <c r="BP7" s="38">
        <v>128954</v>
      </c>
      <c r="BQ7" s="38">
        <v>108787</v>
      </c>
      <c r="BR7" s="38">
        <v>79152</v>
      </c>
      <c r="BS7" s="38">
        <v>163429</v>
      </c>
      <c r="BT7" s="38">
        <v>147280</v>
      </c>
      <c r="BU7" s="38">
        <v>134738</v>
      </c>
      <c r="BV7" s="38">
        <v>0.98631166315644603</v>
      </c>
      <c r="BX7" s="38">
        <v>1</v>
      </c>
    </row>
    <row r="8" spans="2:76">
      <c r="B8" s="38" t="s">
        <v>167</v>
      </c>
      <c r="C8" s="38" t="s">
        <v>161</v>
      </c>
      <c r="D8" s="38" t="s">
        <v>162</v>
      </c>
      <c r="E8" s="38">
        <v>30460</v>
      </c>
      <c r="F8" s="38" t="s">
        <v>163</v>
      </c>
      <c r="G8" s="38">
        <v>100001051</v>
      </c>
      <c r="H8" s="38">
        <v>2755</v>
      </c>
      <c r="I8" s="38">
        <v>170.09241</v>
      </c>
      <c r="J8" s="38" t="s">
        <v>168</v>
      </c>
      <c r="K8" s="38">
        <v>92105</v>
      </c>
      <c r="L8" s="43" t="s">
        <v>169</v>
      </c>
      <c r="M8" s="43" t="s">
        <v>170</v>
      </c>
      <c r="N8" s="38">
        <v>2015648</v>
      </c>
      <c r="O8" s="38">
        <v>3140958</v>
      </c>
      <c r="P8" s="38">
        <v>1657222</v>
      </c>
      <c r="Q8" s="38">
        <v>1587686</v>
      </c>
      <c r="R8" s="38">
        <v>1655339</v>
      </c>
      <c r="S8" s="38">
        <v>1772146</v>
      </c>
      <c r="T8" s="38">
        <v>1805048</v>
      </c>
      <c r="U8" s="38">
        <v>1317018</v>
      </c>
      <c r="V8" s="38">
        <v>2949284</v>
      </c>
      <c r="W8" s="38">
        <v>3012991</v>
      </c>
      <c r="X8" s="38">
        <v>1961907</v>
      </c>
      <c r="Y8" s="38">
        <v>1930612</v>
      </c>
      <c r="Z8" s="38">
        <v>1843083</v>
      </c>
      <c r="AA8" s="38">
        <v>1955662</v>
      </c>
      <c r="AB8" s="38">
        <v>2639341</v>
      </c>
      <c r="AC8" s="38">
        <v>1394574</v>
      </c>
      <c r="AD8" s="38">
        <v>2108582</v>
      </c>
      <c r="AE8" s="38">
        <v>2288160</v>
      </c>
      <c r="AF8" s="38">
        <v>2164684</v>
      </c>
      <c r="AG8" s="38">
        <v>2151601</v>
      </c>
      <c r="AH8" s="38">
        <v>1270581</v>
      </c>
      <c r="AI8" s="38">
        <v>2095289</v>
      </c>
      <c r="AJ8" s="38">
        <v>1852820</v>
      </c>
      <c r="AK8" s="38">
        <v>2105577</v>
      </c>
      <c r="AL8" s="38">
        <v>2701809</v>
      </c>
      <c r="AM8" s="38">
        <v>1440632</v>
      </c>
      <c r="AN8" s="38">
        <v>3166973</v>
      </c>
      <c r="AO8" s="38">
        <v>2704617</v>
      </c>
      <c r="AP8" s="38">
        <v>1762253</v>
      </c>
      <c r="AQ8" s="38">
        <v>804733</v>
      </c>
      <c r="AR8" s="38">
        <v>2184824</v>
      </c>
      <c r="AS8" s="38">
        <v>1510369</v>
      </c>
      <c r="AT8" s="38">
        <v>1213619</v>
      </c>
      <c r="AU8" s="38">
        <v>2061064</v>
      </c>
      <c r="AV8" s="38">
        <v>2965249</v>
      </c>
      <c r="AW8" s="38">
        <v>2830299</v>
      </c>
      <c r="AX8" s="38">
        <v>2326646</v>
      </c>
      <c r="AY8" s="38">
        <v>2584011</v>
      </c>
      <c r="AZ8" s="38">
        <v>2137540</v>
      </c>
      <c r="BA8" s="38">
        <v>845561</v>
      </c>
      <c r="BB8" s="38">
        <v>2276925</v>
      </c>
      <c r="BC8" s="38">
        <v>2702137</v>
      </c>
      <c r="BD8" s="38">
        <v>3939547</v>
      </c>
      <c r="BE8" s="38">
        <v>1672824</v>
      </c>
      <c r="BF8" s="38">
        <v>1845063</v>
      </c>
      <c r="BG8" s="38">
        <v>2744164</v>
      </c>
      <c r="BH8" s="38">
        <v>1195825</v>
      </c>
      <c r="BI8" s="38">
        <v>2252209</v>
      </c>
      <c r="BJ8" s="38">
        <v>2178047</v>
      </c>
      <c r="BK8" s="38">
        <v>3212128</v>
      </c>
      <c r="BL8" s="38">
        <v>2493114</v>
      </c>
      <c r="BM8" s="38">
        <v>871747</v>
      </c>
      <c r="BN8" s="38">
        <v>1979601</v>
      </c>
      <c r="BO8" s="38">
        <v>1793483</v>
      </c>
      <c r="BP8" s="38">
        <v>1707370</v>
      </c>
      <c r="BQ8" s="38">
        <v>1918738</v>
      </c>
      <c r="BR8" s="38">
        <v>1361523</v>
      </c>
      <c r="BS8" s="38">
        <v>4157445</v>
      </c>
      <c r="BT8" s="38">
        <v>3197636</v>
      </c>
      <c r="BU8" s="38">
        <v>3113104</v>
      </c>
      <c r="BV8" s="38">
        <v>0.27653078451215402</v>
      </c>
      <c r="BX8" s="38">
        <v>1</v>
      </c>
    </row>
    <row r="9" spans="2:76">
      <c r="B9" s="38" t="s">
        <v>171</v>
      </c>
      <c r="C9" s="38" t="s">
        <v>172</v>
      </c>
      <c r="D9" s="38" t="s">
        <v>173</v>
      </c>
      <c r="E9" s="38">
        <v>27665</v>
      </c>
      <c r="F9" s="38" t="s">
        <v>163</v>
      </c>
      <c r="G9" s="38">
        <v>55</v>
      </c>
      <c r="H9" s="38">
        <v>1940</v>
      </c>
      <c r="I9" s="38">
        <v>137.07094000000001</v>
      </c>
      <c r="J9" s="38" t="s">
        <v>174</v>
      </c>
      <c r="K9" s="38">
        <v>10129985</v>
      </c>
      <c r="L9" s="43" t="s">
        <v>175</v>
      </c>
      <c r="M9" s="43" t="s">
        <v>176</v>
      </c>
      <c r="N9" s="38">
        <v>245260</v>
      </c>
      <c r="O9" s="38">
        <v>422110.03129999997</v>
      </c>
      <c r="P9" s="38">
        <v>465292</v>
      </c>
      <c r="Q9" s="38">
        <v>716342</v>
      </c>
      <c r="R9" s="38">
        <v>220706.01560000001</v>
      </c>
      <c r="S9" s="38">
        <v>468403</v>
      </c>
      <c r="T9" s="38">
        <v>406899.96879999997</v>
      </c>
      <c r="U9" s="38">
        <v>373551</v>
      </c>
      <c r="V9" s="38">
        <v>219401.01560000001</v>
      </c>
      <c r="W9" s="38">
        <v>609970</v>
      </c>
      <c r="X9" s="38">
        <v>690822</v>
      </c>
      <c r="Y9" s="38">
        <v>204269</v>
      </c>
      <c r="Z9" s="38">
        <v>395196</v>
      </c>
      <c r="AA9" s="38">
        <v>328022</v>
      </c>
      <c r="AB9" s="38">
        <v>696463</v>
      </c>
      <c r="AC9" s="38">
        <v>641197</v>
      </c>
      <c r="AD9" s="38">
        <v>280810</v>
      </c>
      <c r="AE9" s="38">
        <v>409783.96879999997</v>
      </c>
      <c r="AF9" s="38">
        <v>320306</v>
      </c>
      <c r="AG9" s="38">
        <v>859274</v>
      </c>
      <c r="AH9" s="38">
        <v>410657</v>
      </c>
      <c r="AI9" s="38">
        <v>237677</v>
      </c>
      <c r="AJ9" s="38">
        <v>278196</v>
      </c>
      <c r="AK9" s="38">
        <v>316436</v>
      </c>
      <c r="AL9" s="38">
        <v>560494</v>
      </c>
      <c r="AM9" s="38">
        <v>420236</v>
      </c>
      <c r="AN9" s="38">
        <v>747632</v>
      </c>
      <c r="AO9" s="38">
        <v>425870</v>
      </c>
      <c r="AP9" s="38">
        <v>170012</v>
      </c>
      <c r="AQ9" s="38">
        <v>223095.01560000001</v>
      </c>
      <c r="AR9" s="38">
        <v>526530</v>
      </c>
      <c r="AS9" s="38">
        <v>267829</v>
      </c>
      <c r="AT9" s="38">
        <v>170694</v>
      </c>
      <c r="AU9" s="38">
        <v>177611</v>
      </c>
      <c r="AV9" s="38">
        <v>619417</v>
      </c>
      <c r="AW9" s="38">
        <v>522401.03129999997</v>
      </c>
      <c r="AX9" s="38">
        <v>428460.03129999997</v>
      </c>
      <c r="AY9" s="38">
        <v>464684.03129999997</v>
      </c>
      <c r="AZ9" s="38">
        <v>247907</v>
      </c>
      <c r="BA9" s="38">
        <v>693390</v>
      </c>
      <c r="BB9" s="38">
        <v>460990</v>
      </c>
      <c r="BC9" s="38">
        <v>294506</v>
      </c>
      <c r="BD9" s="38">
        <v>133713</v>
      </c>
      <c r="BE9" s="38">
        <v>236649</v>
      </c>
      <c r="BF9" s="38">
        <v>341543</v>
      </c>
      <c r="BG9" s="38">
        <v>322473</v>
      </c>
      <c r="BH9" s="38">
        <v>296524</v>
      </c>
      <c r="BI9" s="38">
        <v>361708</v>
      </c>
      <c r="BJ9" s="38">
        <v>452793</v>
      </c>
      <c r="BK9" s="38">
        <v>452101</v>
      </c>
      <c r="BL9" s="38">
        <v>374775</v>
      </c>
      <c r="BM9" s="38">
        <v>207829.01560000001</v>
      </c>
      <c r="BN9" s="38">
        <v>208744</v>
      </c>
      <c r="BO9" s="38">
        <v>527416</v>
      </c>
      <c r="BP9" s="38">
        <v>398884.96879999997</v>
      </c>
      <c r="BQ9" s="38">
        <v>407248.96879999997</v>
      </c>
      <c r="BR9" s="38">
        <v>391182</v>
      </c>
      <c r="BS9" s="38">
        <v>396710</v>
      </c>
      <c r="BT9" s="38">
        <v>745416</v>
      </c>
      <c r="BU9" s="38">
        <v>381126</v>
      </c>
      <c r="BV9" s="38">
        <v>0.50114366760329299</v>
      </c>
      <c r="BX9" s="38">
        <v>1</v>
      </c>
    </row>
    <row r="10" spans="2:76">
      <c r="B10" s="38" t="s">
        <v>177</v>
      </c>
      <c r="C10" s="38" t="s">
        <v>143</v>
      </c>
      <c r="D10" s="38" t="s">
        <v>147</v>
      </c>
      <c r="E10" s="38">
        <v>34395</v>
      </c>
      <c r="F10" s="38" t="s">
        <v>145</v>
      </c>
      <c r="G10" s="38">
        <v>100001400</v>
      </c>
      <c r="H10" s="38">
        <v>1099</v>
      </c>
      <c r="I10" s="38">
        <v>181.03671</v>
      </c>
      <c r="J10" s="38" t="s">
        <v>178</v>
      </c>
      <c r="K10" s="38">
        <v>69726</v>
      </c>
      <c r="L10" s="43" t="s">
        <v>179</v>
      </c>
      <c r="M10" s="43" t="s">
        <v>180</v>
      </c>
      <c r="N10" s="38">
        <v>9.9843477503540501E-2</v>
      </c>
      <c r="O10" s="38">
        <v>747023</v>
      </c>
      <c r="P10" s="38">
        <v>80854</v>
      </c>
      <c r="Q10" s="38">
        <v>57582</v>
      </c>
      <c r="R10" s="38">
        <v>604005</v>
      </c>
      <c r="S10" s="38">
        <v>120476.99219999999</v>
      </c>
      <c r="T10" s="38">
        <v>442326</v>
      </c>
      <c r="U10" s="38">
        <v>278532</v>
      </c>
      <c r="V10" s="38">
        <v>117289</v>
      </c>
      <c r="W10" s="38">
        <v>395605</v>
      </c>
      <c r="X10" s="38">
        <v>203444</v>
      </c>
      <c r="Y10" s="38">
        <v>166535</v>
      </c>
      <c r="Z10" s="38">
        <v>87930</v>
      </c>
      <c r="AA10" s="38">
        <v>96781</v>
      </c>
      <c r="AB10" s="38">
        <v>134979</v>
      </c>
      <c r="AC10" s="38">
        <v>60093</v>
      </c>
      <c r="AD10" s="38">
        <v>276080</v>
      </c>
      <c r="AE10" s="38">
        <v>9.9843477503540501E-2</v>
      </c>
      <c r="AF10" s="38">
        <v>253163</v>
      </c>
      <c r="AG10" s="38">
        <v>9.9843477503540501E-2</v>
      </c>
      <c r="AH10" s="38">
        <v>202951</v>
      </c>
      <c r="AI10" s="38">
        <v>290639</v>
      </c>
      <c r="AJ10" s="38">
        <v>56706</v>
      </c>
      <c r="AK10" s="38">
        <v>589865</v>
      </c>
      <c r="AL10" s="38">
        <v>205223</v>
      </c>
      <c r="AM10" s="38">
        <v>173263</v>
      </c>
      <c r="AN10" s="38">
        <v>676557</v>
      </c>
      <c r="AO10" s="38">
        <v>97136</v>
      </c>
      <c r="AP10" s="38">
        <v>79959</v>
      </c>
      <c r="AQ10" s="38">
        <v>214670</v>
      </c>
      <c r="AR10" s="38">
        <v>134640</v>
      </c>
      <c r="AS10" s="38">
        <v>89562</v>
      </c>
      <c r="AT10" s="38">
        <v>141836</v>
      </c>
      <c r="AU10" s="38">
        <v>597860</v>
      </c>
      <c r="AV10" s="38">
        <v>63819.996099999997</v>
      </c>
      <c r="AW10" s="38">
        <v>821153</v>
      </c>
      <c r="AX10" s="38">
        <v>238574.01560000001</v>
      </c>
      <c r="AY10" s="38">
        <v>669666</v>
      </c>
      <c r="AZ10" s="38">
        <v>256453</v>
      </c>
      <c r="BA10" s="38">
        <v>152601</v>
      </c>
      <c r="BB10" s="38">
        <v>134818</v>
      </c>
      <c r="BC10" s="38">
        <v>263579</v>
      </c>
      <c r="BD10" s="38">
        <v>297262</v>
      </c>
      <c r="BE10" s="38">
        <v>317984</v>
      </c>
      <c r="BF10" s="38">
        <v>452895</v>
      </c>
      <c r="BG10" s="38">
        <v>70365</v>
      </c>
      <c r="BH10" s="38">
        <v>370016</v>
      </c>
      <c r="BI10" s="38">
        <v>9.9843477503540501E-2</v>
      </c>
      <c r="BJ10" s="38">
        <v>122370.99219999999</v>
      </c>
      <c r="BK10" s="38">
        <v>31995</v>
      </c>
      <c r="BL10" s="38">
        <v>768445</v>
      </c>
      <c r="BM10" s="38">
        <v>9.9843477503540501E-2</v>
      </c>
      <c r="BN10" s="38">
        <v>70319</v>
      </c>
      <c r="BO10" s="38">
        <v>333221</v>
      </c>
      <c r="BP10" s="38">
        <v>301235</v>
      </c>
      <c r="BQ10" s="38">
        <v>563047</v>
      </c>
      <c r="BR10" s="38">
        <v>302564</v>
      </c>
      <c r="BS10" s="38">
        <v>601310</v>
      </c>
      <c r="BT10" s="38">
        <v>677875</v>
      </c>
      <c r="BU10" s="38">
        <v>370148</v>
      </c>
      <c r="BV10" s="38">
        <v>0.12956364837317899</v>
      </c>
      <c r="BX10" s="38">
        <v>0.992900054614965</v>
      </c>
    </row>
    <row r="11" spans="2:76">
      <c r="B11" s="38" t="s">
        <v>181</v>
      </c>
      <c r="C11" s="38" t="s">
        <v>143</v>
      </c>
      <c r="D11" s="38" t="s">
        <v>147</v>
      </c>
      <c r="E11" s="38">
        <v>34389</v>
      </c>
      <c r="F11" s="38" t="s">
        <v>163</v>
      </c>
      <c r="G11" s="38">
        <v>100001405</v>
      </c>
      <c r="H11" s="38">
        <v>1500</v>
      </c>
      <c r="I11" s="38">
        <v>167.05636000000001</v>
      </c>
      <c r="J11" s="38" t="s">
        <v>182</v>
      </c>
      <c r="K11" s="38">
        <v>80220</v>
      </c>
      <c r="L11" s="43" t="s">
        <v>183</v>
      </c>
      <c r="M11" s="43" t="s">
        <v>184</v>
      </c>
      <c r="N11" s="38">
        <v>0.22181939725822</v>
      </c>
      <c r="O11" s="38">
        <v>73271</v>
      </c>
      <c r="P11" s="38">
        <v>0.22181939725822</v>
      </c>
      <c r="Q11" s="38">
        <v>0.22181939725822</v>
      </c>
      <c r="R11" s="38">
        <v>77383</v>
      </c>
      <c r="S11" s="38">
        <v>0.22181939725822</v>
      </c>
      <c r="T11" s="38">
        <v>45898</v>
      </c>
      <c r="U11" s="38">
        <v>130061</v>
      </c>
      <c r="V11" s="38">
        <v>0.22181939725822</v>
      </c>
      <c r="W11" s="38">
        <v>0.22181939725822</v>
      </c>
      <c r="X11" s="38">
        <v>0.22181939725822</v>
      </c>
      <c r="Y11" s="38">
        <v>0.22181939725822</v>
      </c>
      <c r="Z11" s="38">
        <v>0.22181939725822</v>
      </c>
      <c r="AA11" s="38">
        <v>0.22181939725822</v>
      </c>
      <c r="AB11" s="38">
        <v>0.22181939725822</v>
      </c>
      <c r="AC11" s="38">
        <v>0.22181939725822</v>
      </c>
      <c r="AD11" s="38">
        <v>31029</v>
      </c>
      <c r="AE11" s="38">
        <v>0.22181939725822</v>
      </c>
      <c r="AF11" s="38">
        <v>74584.007800000007</v>
      </c>
      <c r="AG11" s="38">
        <v>0.22181939725822</v>
      </c>
      <c r="AH11" s="38">
        <v>51987.003900000003</v>
      </c>
      <c r="AI11" s="38">
        <v>117469</v>
      </c>
      <c r="AJ11" s="38">
        <v>33126</v>
      </c>
      <c r="AK11" s="38">
        <v>203449</v>
      </c>
      <c r="AL11" s="38">
        <v>0.22181939725822</v>
      </c>
      <c r="AM11" s="38">
        <v>74889</v>
      </c>
      <c r="AN11" s="38">
        <v>233286</v>
      </c>
      <c r="AO11" s="38">
        <v>0.22181939725822</v>
      </c>
      <c r="AP11" s="38">
        <v>23191.998</v>
      </c>
      <c r="AQ11" s="38">
        <v>75592</v>
      </c>
      <c r="AR11" s="38">
        <v>34630</v>
      </c>
      <c r="AS11" s="38">
        <v>0.22181939725822</v>
      </c>
      <c r="AT11" s="38">
        <v>0.22181939725822</v>
      </c>
      <c r="AU11" s="38">
        <v>164638</v>
      </c>
      <c r="AV11" s="38">
        <v>0.22181939725822</v>
      </c>
      <c r="AW11" s="38">
        <v>133241</v>
      </c>
      <c r="AX11" s="38">
        <v>0.22181939725822</v>
      </c>
      <c r="AY11" s="38">
        <v>155632</v>
      </c>
      <c r="AZ11" s="38">
        <v>0.22181939725822</v>
      </c>
      <c r="BA11" s="38">
        <v>0.22181939725822</v>
      </c>
      <c r="BB11" s="38">
        <v>0.22181939725822</v>
      </c>
      <c r="BC11" s="38">
        <v>0.22181939725822</v>
      </c>
      <c r="BD11" s="38">
        <v>0.22181939725822</v>
      </c>
      <c r="BE11" s="38">
        <v>54078</v>
      </c>
      <c r="BF11" s="38">
        <v>62888</v>
      </c>
      <c r="BG11" s="38">
        <v>0.22181939725822</v>
      </c>
      <c r="BH11" s="38">
        <v>120707</v>
      </c>
      <c r="BI11" s="38">
        <v>0.22181939725822</v>
      </c>
      <c r="BJ11" s="38">
        <v>0.22181939725822</v>
      </c>
      <c r="BK11" s="38">
        <v>0.22181939725822</v>
      </c>
      <c r="BL11" s="38">
        <v>38824</v>
      </c>
      <c r="BM11" s="38">
        <v>0.22181939725822</v>
      </c>
      <c r="BN11" s="38">
        <v>0.22181939725822</v>
      </c>
      <c r="BO11" s="38">
        <v>0.22181939725822</v>
      </c>
      <c r="BP11" s="38">
        <v>26103</v>
      </c>
      <c r="BQ11" s="38">
        <v>0.22181939725822</v>
      </c>
      <c r="BR11" s="38">
        <v>64443</v>
      </c>
      <c r="BS11" s="38">
        <v>52571</v>
      </c>
      <c r="BT11" s="38">
        <v>0.22181939725822</v>
      </c>
      <c r="BU11" s="38">
        <v>109656</v>
      </c>
      <c r="BV11" s="38">
        <v>0.62967617612126503</v>
      </c>
      <c r="BX11" s="38">
        <v>1</v>
      </c>
    </row>
    <row r="12" spans="2:76">
      <c r="B12" s="38" t="s">
        <v>185</v>
      </c>
      <c r="C12" s="38" t="s">
        <v>161</v>
      </c>
      <c r="D12" s="38" t="s">
        <v>162</v>
      </c>
      <c r="E12" s="38">
        <v>61868</v>
      </c>
      <c r="F12" s="38" t="s">
        <v>163</v>
      </c>
      <c r="G12" s="38">
        <v>100001668</v>
      </c>
      <c r="H12" s="38">
        <v>2006</v>
      </c>
      <c r="I12" s="38">
        <v>259.09246999999999</v>
      </c>
      <c r="J12" s="38" t="s">
        <v>186</v>
      </c>
      <c r="K12" s="38">
        <v>5117448</v>
      </c>
      <c r="L12" s="43" t="s">
        <v>187</v>
      </c>
      <c r="M12" s="43" t="s">
        <v>188</v>
      </c>
      <c r="N12" s="38">
        <v>97007</v>
      </c>
      <c r="O12" s="38">
        <v>175541</v>
      </c>
      <c r="P12" s="38">
        <v>171199</v>
      </c>
      <c r="Q12" s="38">
        <v>230250</v>
      </c>
      <c r="R12" s="38">
        <v>135546</v>
      </c>
      <c r="S12" s="38">
        <v>107455</v>
      </c>
      <c r="T12" s="38">
        <v>168771</v>
      </c>
      <c r="U12" s="38">
        <v>142091</v>
      </c>
      <c r="V12" s="38">
        <v>153425</v>
      </c>
      <c r="W12" s="38">
        <v>260503.98439999999</v>
      </c>
      <c r="X12" s="38">
        <v>169025</v>
      </c>
      <c r="Y12" s="38">
        <v>60191</v>
      </c>
      <c r="Z12" s="38">
        <v>139826</v>
      </c>
      <c r="AA12" s="38">
        <v>77190</v>
      </c>
      <c r="AB12" s="38">
        <v>276989</v>
      </c>
      <c r="AC12" s="38">
        <v>73729</v>
      </c>
      <c r="AD12" s="38">
        <v>145891</v>
      </c>
      <c r="AE12" s="38">
        <v>142450</v>
      </c>
      <c r="AF12" s="38">
        <v>111170</v>
      </c>
      <c r="AG12" s="38">
        <v>120658</v>
      </c>
      <c r="AH12" s="38">
        <v>96472</v>
      </c>
      <c r="AI12" s="38">
        <v>78871</v>
      </c>
      <c r="AJ12" s="38">
        <v>110945</v>
      </c>
      <c r="AK12" s="38">
        <v>143287</v>
      </c>
      <c r="AL12" s="38">
        <v>144268</v>
      </c>
      <c r="AM12" s="38">
        <v>150313</v>
      </c>
      <c r="AN12" s="38">
        <v>246505</v>
      </c>
      <c r="AO12" s="38">
        <v>109505</v>
      </c>
      <c r="AP12" s="38">
        <v>132205</v>
      </c>
      <c r="AQ12" s="38">
        <v>112655</v>
      </c>
      <c r="AR12" s="38">
        <v>152353</v>
      </c>
      <c r="AS12" s="38">
        <v>99883</v>
      </c>
      <c r="AT12" s="38">
        <v>106662</v>
      </c>
      <c r="AU12" s="38">
        <v>115618</v>
      </c>
      <c r="AV12" s="38">
        <v>151038</v>
      </c>
      <c r="AW12" s="38">
        <v>229707</v>
      </c>
      <c r="AX12" s="38">
        <v>114609</v>
      </c>
      <c r="AY12" s="38">
        <v>149152</v>
      </c>
      <c r="AZ12" s="38">
        <v>112885</v>
      </c>
      <c r="BA12" s="38">
        <v>91166</v>
      </c>
      <c r="BB12" s="38">
        <v>215080</v>
      </c>
      <c r="BC12" s="38">
        <v>112774</v>
      </c>
      <c r="BD12" s="38">
        <v>87330</v>
      </c>
      <c r="BE12" s="38">
        <v>228203</v>
      </c>
      <c r="BF12" s="38">
        <v>100758</v>
      </c>
      <c r="BG12" s="38">
        <v>59158</v>
      </c>
      <c r="BH12" s="38">
        <v>117632</v>
      </c>
      <c r="BI12" s="38">
        <v>78928</v>
      </c>
      <c r="BJ12" s="38">
        <v>123237</v>
      </c>
      <c r="BK12" s="38">
        <v>189050</v>
      </c>
      <c r="BL12" s="38">
        <v>133890</v>
      </c>
      <c r="BM12" s="38">
        <v>130277.99219999999</v>
      </c>
      <c r="BN12" s="38">
        <v>128165</v>
      </c>
      <c r="BO12" s="38">
        <v>107831</v>
      </c>
      <c r="BP12" s="38">
        <v>128901</v>
      </c>
      <c r="BQ12" s="38">
        <v>122689</v>
      </c>
      <c r="BR12" s="38">
        <v>102592</v>
      </c>
      <c r="BS12" s="38">
        <v>142411</v>
      </c>
      <c r="BT12" s="38">
        <v>188640</v>
      </c>
      <c r="BU12" s="38">
        <v>107565</v>
      </c>
      <c r="BV12" s="38">
        <v>0.34782778297581202</v>
      </c>
      <c r="BX12" s="38">
        <v>1</v>
      </c>
    </row>
    <row r="13" spans="2:76">
      <c r="B13" s="38" t="s">
        <v>189</v>
      </c>
      <c r="C13" s="38" t="s">
        <v>190</v>
      </c>
      <c r="D13" s="38" t="s">
        <v>191</v>
      </c>
      <c r="E13" s="38">
        <v>37752</v>
      </c>
      <c r="F13" s="38" t="s">
        <v>145</v>
      </c>
      <c r="G13" s="38">
        <v>100002196</v>
      </c>
      <c r="H13" s="38">
        <v>5275</v>
      </c>
      <c r="I13" s="38">
        <v>295.22825</v>
      </c>
      <c r="K13" s="38">
        <v>43013</v>
      </c>
      <c r="N13" s="38">
        <v>473958.96879999997</v>
      </c>
      <c r="O13" s="38">
        <v>346985</v>
      </c>
      <c r="P13" s="38">
        <v>373231</v>
      </c>
      <c r="Q13" s="38">
        <v>425174.03129999997</v>
      </c>
      <c r="R13" s="38">
        <v>450262.03129999997</v>
      </c>
      <c r="S13" s="38">
        <v>262840</v>
      </c>
      <c r="T13" s="38">
        <v>77561</v>
      </c>
      <c r="U13" s="38">
        <v>214477</v>
      </c>
      <c r="V13" s="38">
        <v>188477</v>
      </c>
      <c r="W13" s="38">
        <v>324263</v>
      </c>
      <c r="X13" s="38">
        <v>334827</v>
      </c>
      <c r="Y13" s="38">
        <v>223671</v>
      </c>
      <c r="Z13" s="38">
        <v>115790</v>
      </c>
      <c r="AA13" s="38">
        <v>402259</v>
      </c>
      <c r="AB13" s="38">
        <v>0.135481659275343</v>
      </c>
      <c r="AC13" s="38">
        <v>520713.03129999997</v>
      </c>
      <c r="AD13" s="38">
        <v>444609.03129999997</v>
      </c>
      <c r="AE13" s="38">
        <v>187548</v>
      </c>
      <c r="AF13" s="38">
        <v>584050</v>
      </c>
      <c r="AG13" s="38">
        <v>433914.96879999997</v>
      </c>
      <c r="AH13" s="38">
        <v>425329</v>
      </c>
      <c r="AI13" s="38">
        <v>746539</v>
      </c>
      <c r="AJ13" s="38">
        <v>79819</v>
      </c>
      <c r="AK13" s="38">
        <v>531472</v>
      </c>
      <c r="AL13" s="38">
        <v>825679</v>
      </c>
      <c r="AM13" s="38">
        <v>390959</v>
      </c>
      <c r="AN13" s="38">
        <v>486454.96879999997</v>
      </c>
      <c r="AO13" s="38">
        <v>462308</v>
      </c>
      <c r="AP13" s="38">
        <v>194057</v>
      </c>
      <c r="AQ13" s="38">
        <v>591291</v>
      </c>
      <c r="AR13" s="38">
        <v>116054</v>
      </c>
      <c r="AS13" s="38">
        <v>447106</v>
      </c>
      <c r="AT13" s="38">
        <v>407487</v>
      </c>
      <c r="AU13" s="38">
        <v>320539</v>
      </c>
      <c r="AV13" s="38">
        <v>313946</v>
      </c>
      <c r="AW13" s="38">
        <v>469826</v>
      </c>
      <c r="AX13" s="38">
        <v>332392</v>
      </c>
      <c r="AY13" s="38">
        <v>205276</v>
      </c>
      <c r="AZ13" s="38">
        <v>389651</v>
      </c>
      <c r="BA13" s="38">
        <v>337801</v>
      </c>
      <c r="BB13" s="38">
        <v>342881</v>
      </c>
      <c r="BC13" s="38">
        <v>496451.96879999997</v>
      </c>
      <c r="BD13" s="38">
        <v>670245</v>
      </c>
      <c r="BE13" s="38">
        <v>221875</v>
      </c>
      <c r="BF13" s="38">
        <v>467480</v>
      </c>
      <c r="BG13" s="38">
        <v>586099</v>
      </c>
      <c r="BH13" s="38">
        <v>336485</v>
      </c>
      <c r="BI13" s="38">
        <v>440215</v>
      </c>
      <c r="BJ13" s="38">
        <v>632047</v>
      </c>
      <c r="BK13" s="38">
        <v>343520</v>
      </c>
      <c r="BL13" s="38">
        <v>461761.96879999997</v>
      </c>
      <c r="BM13" s="38">
        <v>535421</v>
      </c>
      <c r="BN13" s="38">
        <v>706488</v>
      </c>
      <c r="BO13" s="38">
        <v>588253</v>
      </c>
      <c r="BP13" s="38">
        <v>441898</v>
      </c>
      <c r="BQ13" s="38">
        <v>647599</v>
      </c>
      <c r="BR13" s="38">
        <v>310200</v>
      </c>
      <c r="BS13" s="38">
        <v>400577</v>
      </c>
      <c r="BT13" s="38">
        <v>96421</v>
      </c>
      <c r="BU13" s="38">
        <v>130259</v>
      </c>
      <c r="BV13" s="38">
        <v>0.43694012710527702</v>
      </c>
      <c r="BX13" s="38">
        <v>1</v>
      </c>
    </row>
    <row r="14" spans="2:76">
      <c r="B14" s="38" t="s">
        <v>192</v>
      </c>
      <c r="C14" s="38" t="s">
        <v>190</v>
      </c>
      <c r="D14" s="38" t="s">
        <v>191</v>
      </c>
      <c r="E14" s="38">
        <v>39609</v>
      </c>
      <c r="F14" s="38" t="s">
        <v>145</v>
      </c>
      <c r="G14" s="38">
        <v>100002953</v>
      </c>
      <c r="H14" s="38">
        <v>5236.2</v>
      </c>
      <c r="I14" s="38">
        <v>271.22786000000002</v>
      </c>
      <c r="J14" s="38" t="s">
        <v>193</v>
      </c>
      <c r="K14" s="38">
        <v>10466</v>
      </c>
      <c r="L14" s="43" t="s">
        <v>194</v>
      </c>
      <c r="M14" s="43" t="s">
        <v>195</v>
      </c>
      <c r="N14" s="38">
        <v>248159</v>
      </c>
      <c r="O14" s="38">
        <v>247590</v>
      </c>
      <c r="P14" s="38">
        <v>252503</v>
      </c>
      <c r="Q14" s="38">
        <v>350263</v>
      </c>
      <c r="R14" s="38">
        <v>291830</v>
      </c>
      <c r="S14" s="38">
        <v>260734</v>
      </c>
      <c r="T14" s="38">
        <v>0.229880414563747</v>
      </c>
      <c r="U14" s="38">
        <v>129624</v>
      </c>
      <c r="V14" s="38">
        <v>319650</v>
      </c>
      <c r="W14" s="38">
        <v>303679</v>
      </c>
      <c r="X14" s="38">
        <v>467156</v>
      </c>
      <c r="Y14" s="38">
        <v>291213</v>
      </c>
      <c r="Z14" s="38">
        <v>127771</v>
      </c>
      <c r="AA14" s="38">
        <v>385526</v>
      </c>
      <c r="AB14" s="38">
        <v>104073</v>
      </c>
      <c r="AC14" s="38">
        <v>618776</v>
      </c>
      <c r="AD14" s="38">
        <v>310192</v>
      </c>
      <c r="AE14" s="38">
        <v>182417</v>
      </c>
      <c r="AF14" s="38">
        <v>472996.96879999997</v>
      </c>
      <c r="AG14" s="38">
        <v>478979</v>
      </c>
      <c r="AH14" s="38">
        <v>269470</v>
      </c>
      <c r="AI14" s="38">
        <v>793754</v>
      </c>
      <c r="AJ14" s="38">
        <v>103148</v>
      </c>
      <c r="AK14" s="38">
        <v>301921</v>
      </c>
      <c r="AL14" s="38">
        <v>551476</v>
      </c>
      <c r="AM14" s="38">
        <v>318808.03129999997</v>
      </c>
      <c r="AN14" s="38">
        <v>320819</v>
      </c>
      <c r="AO14" s="38">
        <v>574176</v>
      </c>
      <c r="AP14" s="38">
        <v>241883</v>
      </c>
      <c r="AQ14" s="38">
        <v>268768</v>
      </c>
      <c r="AR14" s="38">
        <v>114876</v>
      </c>
      <c r="AS14" s="38">
        <v>366546</v>
      </c>
      <c r="AT14" s="38">
        <v>304824</v>
      </c>
      <c r="AU14" s="38">
        <v>385069</v>
      </c>
      <c r="AV14" s="38">
        <v>271498</v>
      </c>
      <c r="AW14" s="38">
        <v>256266</v>
      </c>
      <c r="AX14" s="38">
        <v>287424</v>
      </c>
      <c r="AY14" s="38">
        <v>149092</v>
      </c>
      <c r="AZ14" s="38">
        <v>340358</v>
      </c>
      <c r="BA14" s="38">
        <v>155184</v>
      </c>
      <c r="BB14" s="38">
        <v>346641</v>
      </c>
      <c r="BC14" s="38">
        <v>315666</v>
      </c>
      <c r="BD14" s="38">
        <v>269786</v>
      </c>
      <c r="BE14" s="38">
        <v>265205</v>
      </c>
      <c r="BF14" s="38">
        <v>424941</v>
      </c>
      <c r="BG14" s="38">
        <v>497908</v>
      </c>
      <c r="BH14" s="38">
        <v>290623</v>
      </c>
      <c r="BI14" s="38">
        <v>508009</v>
      </c>
      <c r="BJ14" s="38">
        <v>513431</v>
      </c>
      <c r="BK14" s="38">
        <v>368294</v>
      </c>
      <c r="BL14" s="38">
        <v>403250</v>
      </c>
      <c r="BM14" s="38">
        <v>346952</v>
      </c>
      <c r="BN14" s="38">
        <v>551233</v>
      </c>
      <c r="BO14" s="38">
        <v>628414</v>
      </c>
      <c r="BP14" s="38">
        <v>433084</v>
      </c>
      <c r="BQ14" s="38">
        <v>496585</v>
      </c>
      <c r="BR14" s="38">
        <v>479278</v>
      </c>
      <c r="BS14" s="38">
        <v>280987</v>
      </c>
      <c r="BT14" s="38">
        <v>189176.98439999999</v>
      </c>
      <c r="BU14" s="38">
        <v>546780</v>
      </c>
      <c r="BV14" s="38">
        <v>0.14531912724086499</v>
      </c>
      <c r="BX14" s="38">
        <v>0.99672310212998405</v>
      </c>
    </row>
    <row r="15" spans="2:76">
      <c r="B15" s="38" t="s">
        <v>196</v>
      </c>
      <c r="C15" s="38" t="s">
        <v>190</v>
      </c>
      <c r="D15" s="38" t="s">
        <v>197</v>
      </c>
      <c r="E15" s="38">
        <v>38168</v>
      </c>
      <c r="F15" s="38" t="s">
        <v>145</v>
      </c>
      <c r="G15" s="38">
        <v>100002126</v>
      </c>
      <c r="H15" s="38">
        <v>4240</v>
      </c>
      <c r="I15" s="38">
        <v>383.15338000000003</v>
      </c>
      <c r="N15" s="38">
        <v>390689</v>
      </c>
      <c r="O15" s="38">
        <v>325976</v>
      </c>
      <c r="P15" s="38">
        <v>310354</v>
      </c>
      <c r="Q15" s="38">
        <v>730472</v>
      </c>
      <c r="R15" s="38">
        <v>851149</v>
      </c>
      <c r="S15" s="38">
        <v>315334</v>
      </c>
      <c r="T15" s="38">
        <v>130332.99219999999</v>
      </c>
      <c r="U15" s="38">
        <v>204969</v>
      </c>
      <c r="V15" s="38">
        <v>969290</v>
      </c>
      <c r="W15" s="38">
        <v>2719778</v>
      </c>
      <c r="X15" s="38">
        <v>632390</v>
      </c>
      <c r="Y15" s="38">
        <v>883400</v>
      </c>
      <c r="Z15" s="38">
        <v>153952</v>
      </c>
      <c r="AA15" s="38">
        <v>312411</v>
      </c>
      <c r="AB15" s="38">
        <v>380394</v>
      </c>
      <c r="AC15" s="38">
        <v>873600</v>
      </c>
      <c r="AD15" s="38">
        <v>607330</v>
      </c>
      <c r="AE15" s="38">
        <v>231732</v>
      </c>
      <c r="AF15" s="38">
        <v>201863</v>
      </c>
      <c r="AG15" s="38">
        <v>891302</v>
      </c>
      <c r="AH15" s="38">
        <v>806265</v>
      </c>
      <c r="AI15" s="38">
        <v>939955</v>
      </c>
      <c r="AJ15" s="38">
        <v>73956</v>
      </c>
      <c r="AK15" s="38">
        <v>288332</v>
      </c>
      <c r="AL15" s="38">
        <v>681597</v>
      </c>
      <c r="AM15" s="38">
        <v>339810</v>
      </c>
      <c r="AN15" s="38">
        <v>674273</v>
      </c>
      <c r="AO15" s="38">
        <v>92116</v>
      </c>
      <c r="AP15" s="38">
        <v>206576</v>
      </c>
      <c r="AQ15" s="38">
        <v>845918</v>
      </c>
      <c r="AR15" s="38">
        <v>302841</v>
      </c>
      <c r="AS15" s="38">
        <v>411546</v>
      </c>
      <c r="AT15" s="38">
        <v>1132076</v>
      </c>
      <c r="AU15" s="38">
        <v>234610</v>
      </c>
      <c r="AV15" s="38">
        <v>613051</v>
      </c>
      <c r="AW15" s="38">
        <v>164688</v>
      </c>
      <c r="AX15" s="38">
        <v>542889</v>
      </c>
      <c r="AY15" s="38">
        <v>731188</v>
      </c>
      <c r="AZ15" s="38">
        <v>486633</v>
      </c>
      <c r="BA15" s="38">
        <v>1058563</v>
      </c>
      <c r="BB15" s="38">
        <v>246849.98439999999</v>
      </c>
      <c r="BC15" s="38">
        <v>573122</v>
      </c>
      <c r="BD15" s="38">
        <v>1304763</v>
      </c>
      <c r="BE15" s="38">
        <v>601297</v>
      </c>
      <c r="BF15" s="38">
        <v>741680</v>
      </c>
      <c r="BG15" s="38">
        <v>1224090</v>
      </c>
      <c r="BH15" s="38">
        <v>292467</v>
      </c>
      <c r="BI15" s="38">
        <v>228956</v>
      </c>
      <c r="BJ15" s="38">
        <v>183442</v>
      </c>
      <c r="BK15" s="38">
        <v>115362</v>
      </c>
      <c r="BL15" s="38">
        <v>786085</v>
      </c>
      <c r="BM15" s="38">
        <v>507164.03129999997</v>
      </c>
      <c r="BN15" s="38">
        <v>208795</v>
      </c>
      <c r="BO15" s="38">
        <v>420855</v>
      </c>
      <c r="BP15" s="38">
        <v>778525</v>
      </c>
      <c r="BQ15" s="38">
        <v>586027</v>
      </c>
      <c r="BR15" s="38">
        <v>129032.99219999999</v>
      </c>
      <c r="BS15" s="38">
        <v>356307</v>
      </c>
      <c r="BT15" s="38">
        <v>573917</v>
      </c>
      <c r="BU15" s="38">
        <v>70182</v>
      </c>
      <c r="BV15" s="38">
        <v>0.83025528391119596</v>
      </c>
      <c r="BX15" s="38">
        <v>1</v>
      </c>
    </row>
    <row r="16" spans="2:76">
      <c r="B16" s="38" t="s">
        <v>198</v>
      </c>
      <c r="C16" s="38" t="s">
        <v>199</v>
      </c>
      <c r="D16" s="38" t="s">
        <v>200</v>
      </c>
      <c r="E16" s="38">
        <v>52602</v>
      </c>
      <c r="F16" s="38" t="s">
        <v>145</v>
      </c>
      <c r="G16" s="38">
        <v>536</v>
      </c>
      <c r="H16" s="38">
        <v>1586</v>
      </c>
      <c r="I16" s="38">
        <v>227.06729999999999</v>
      </c>
      <c r="J16" s="38" t="s">
        <v>201</v>
      </c>
      <c r="K16" s="38">
        <v>13712</v>
      </c>
      <c r="L16" s="43" t="s">
        <v>202</v>
      </c>
      <c r="M16" s="43" t="s">
        <v>203</v>
      </c>
      <c r="N16" s="38">
        <v>49032</v>
      </c>
      <c r="O16" s="38">
        <v>0.31954155441820098</v>
      </c>
      <c r="P16" s="38">
        <v>19076</v>
      </c>
      <c r="Q16" s="38">
        <v>28242</v>
      </c>
      <c r="R16" s="38">
        <v>39730</v>
      </c>
      <c r="S16" s="38">
        <v>0.31954155441820098</v>
      </c>
      <c r="T16" s="38">
        <v>0.31954155441820098</v>
      </c>
      <c r="U16" s="38">
        <v>27760.998</v>
      </c>
      <c r="V16" s="38">
        <v>0.31954155441820098</v>
      </c>
      <c r="W16" s="38">
        <v>50364</v>
      </c>
      <c r="X16" s="38">
        <v>0.31954155441820098</v>
      </c>
      <c r="Y16" s="38">
        <v>0.31954155441820098</v>
      </c>
      <c r="Z16" s="38">
        <v>24140</v>
      </c>
      <c r="AA16" s="38">
        <v>44413</v>
      </c>
      <c r="AB16" s="38">
        <v>18126</v>
      </c>
      <c r="AC16" s="38">
        <v>0.31954155441820098</v>
      </c>
      <c r="AD16" s="38">
        <v>44735</v>
      </c>
      <c r="AE16" s="38">
        <v>21856</v>
      </c>
      <c r="AF16" s="38">
        <v>31867</v>
      </c>
      <c r="AG16" s="38">
        <v>20107</v>
      </c>
      <c r="AH16" s="38">
        <v>44343</v>
      </c>
      <c r="AI16" s="38">
        <v>0.31954155441820098</v>
      </c>
      <c r="AJ16" s="38">
        <v>0.31954155441820098</v>
      </c>
      <c r="AK16" s="38">
        <v>0.31954155441820098</v>
      </c>
      <c r="AL16" s="38">
        <v>36712</v>
      </c>
      <c r="AM16" s="38">
        <v>44427</v>
      </c>
      <c r="AN16" s="38">
        <v>0.31954155441820098</v>
      </c>
      <c r="AO16" s="38">
        <v>31704</v>
      </c>
      <c r="AP16" s="38">
        <v>0.31954155441820098</v>
      </c>
      <c r="AQ16" s="38">
        <v>47231</v>
      </c>
      <c r="AR16" s="38">
        <v>0.31954155441820098</v>
      </c>
      <c r="AS16" s="38">
        <v>55057</v>
      </c>
      <c r="AT16" s="38">
        <v>0.31954155441820098</v>
      </c>
      <c r="AU16" s="38">
        <v>0.31954155441820098</v>
      </c>
      <c r="AV16" s="38">
        <v>46561.003900000003</v>
      </c>
      <c r="AW16" s="38">
        <v>38606</v>
      </c>
      <c r="AX16" s="38">
        <v>43685</v>
      </c>
      <c r="AY16" s="38">
        <v>0.31954155441820098</v>
      </c>
      <c r="AZ16" s="38">
        <v>39524</v>
      </c>
      <c r="BA16" s="38">
        <v>0.31954155441820098</v>
      </c>
      <c r="BB16" s="38">
        <v>26935.002</v>
      </c>
      <c r="BC16" s="38">
        <v>0.31954155441820098</v>
      </c>
      <c r="BD16" s="38">
        <v>0.31954155441820098</v>
      </c>
      <c r="BE16" s="38">
        <v>0.31954155441820098</v>
      </c>
      <c r="BF16" s="38">
        <v>0.31954155441820098</v>
      </c>
      <c r="BG16" s="38">
        <v>0.31954155441820098</v>
      </c>
      <c r="BH16" s="38">
        <v>0.31954155441820098</v>
      </c>
      <c r="BI16" s="38">
        <v>0.31954155441820098</v>
      </c>
      <c r="BJ16" s="38">
        <v>0.31954155441820098</v>
      </c>
      <c r="BK16" s="38">
        <v>40485</v>
      </c>
      <c r="BL16" s="38">
        <v>0.31954155441820098</v>
      </c>
      <c r="BM16" s="38">
        <v>62535</v>
      </c>
      <c r="BN16" s="38">
        <v>42980</v>
      </c>
      <c r="BO16" s="38">
        <v>92589</v>
      </c>
      <c r="BP16" s="38">
        <v>63061</v>
      </c>
      <c r="BQ16" s="38">
        <v>0.31954155441820098</v>
      </c>
      <c r="BR16" s="38">
        <v>28100</v>
      </c>
      <c r="BS16" s="38">
        <v>45998</v>
      </c>
      <c r="BT16" s="38">
        <v>0.31954155441820098</v>
      </c>
      <c r="BU16" s="38">
        <v>24595</v>
      </c>
      <c r="BV16" s="38">
        <v>0.82107518466076801</v>
      </c>
      <c r="BX16" s="38">
        <v>1</v>
      </c>
    </row>
    <row r="17" spans="2:76">
      <c r="B17" s="38" t="s">
        <v>204</v>
      </c>
      <c r="C17" s="38" t="s">
        <v>199</v>
      </c>
      <c r="D17" s="38" t="s">
        <v>205</v>
      </c>
      <c r="E17" s="38">
        <v>57554</v>
      </c>
      <c r="F17" s="38" t="s">
        <v>163</v>
      </c>
      <c r="G17" s="38">
        <v>100010895</v>
      </c>
      <c r="H17" s="38">
        <v>2411</v>
      </c>
      <c r="I17" s="38">
        <v>258.10845</v>
      </c>
      <c r="J17" s="38" t="s">
        <v>206</v>
      </c>
      <c r="K17" s="38">
        <v>150971</v>
      </c>
      <c r="N17" s="38">
        <v>52901</v>
      </c>
      <c r="O17" s="38">
        <v>69182</v>
      </c>
      <c r="P17" s="38">
        <v>0.42652681041172502</v>
      </c>
      <c r="Q17" s="38">
        <v>33792</v>
      </c>
      <c r="R17" s="38">
        <v>56023</v>
      </c>
      <c r="S17" s="38">
        <v>77435</v>
      </c>
      <c r="T17" s="38">
        <v>56006</v>
      </c>
      <c r="U17" s="38">
        <v>46823</v>
      </c>
      <c r="V17" s="38">
        <v>47491</v>
      </c>
      <c r="W17" s="38">
        <v>36853</v>
      </c>
      <c r="X17" s="38">
        <v>0.42652681041172502</v>
      </c>
      <c r="Y17" s="38">
        <v>58174</v>
      </c>
      <c r="Z17" s="38">
        <v>59213</v>
      </c>
      <c r="AA17" s="38">
        <v>99169</v>
      </c>
      <c r="AB17" s="38">
        <v>73834</v>
      </c>
      <c r="AC17" s="38">
        <v>40407</v>
      </c>
      <c r="AD17" s="38">
        <v>38995</v>
      </c>
      <c r="AE17" s="38">
        <v>60994</v>
      </c>
      <c r="AF17" s="38">
        <v>43980</v>
      </c>
      <c r="AG17" s="38">
        <v>0.42652681041172502</v>
      </c>
      <c r="AH17" s="38">
        <v>51781</v>
      </c>
      <c r="AI17" s="38">
        <v>0.42652681041172502</v>
      </c>
      <c r="AJ17" s="38">
        <v>76794</v>
      </c>
      <c r="AK17" s="38">
        <v>39648</v>
      </c>
      <c r="AL17" s="38">
        <v>60492</v>
      </c>
      <c r="AM17" s="38">
        <v>40876</v>
      </c>
      <c r="AN17" s="38">
        <v>58078.003900000003</v>
      </c>
      <c r="AO17" s="38">
        <v>67342</v>
      </c>
      <c r="AP17" s="38">
        <v>54346</v>
      </c>
      <c r="AQ17" s="38">
        <v>65057.003900000003</v>
      </c>
      <c r="AR17" s="38">
        <v>90694</v>
      </c>
      <c r="AS17" s="38">
        <v>0.42652681041172502</v>
      </c>
      <c r="AT17" s="38">
        <v>58833.003900000003</v>
      </c>
      <c r="AU17" s="38">
        <v>69920</v>
      </c>
      <c r="AV17" s="38">
        <v>48886</v>
      </c>
      <c r="AW17" s="38">
        <v>74930</v>
      </c>
      <c r="AX17" s="38">
        <v>45729</v>
      </c>
      <c r="AY17" s="38">
        <v>65780</v>
      </c>
      <c r="AZ17" s="38">
        <v>70227</v>
      </c>
      <c r="BA17" s="38">
        <v>52655</v>
      </c>
      <c r="BB17" s="38">
        <v>95374</v>
      </c>
      <c r="BC17" s="38">
        <v>73219</v>
      </c>
      <c r="BD17" s="38">
        <v>47724</v>
      </c>
      <c r="BE17" s="38">
        <v>81092</v>
      </c>
      <c r="BF17" s="38">
        <v>41920</v>
      </c>
      <c r="BG17" s="38">
        <v>66233</v>
      </c>
      <c r="BH17" s="38">
        <v>51320</v>
      </c>
      <c r="BI17" s="38">
        <v>51543</v>
      </c>
      <c r="BJ17" s="38">
        <v>57930</v>
      </c>
      <c r="BK17" s="38">
        <v>78934</v>
      </c>
      <c r="BL17" s="38">
        <v>62983</v>
      </c>
      <c r="BM17" s="38">
        <v>0.42652681041172502</v>
      </c>
      <c r="BN17" s="38">
        <v>38569</v>
      </c>
      <c r="BO17" s="38">
        <v>81924</v>
      </c>
      <c r="BP17" s="38">
        <v>42345</v>
      </c>
      <c r="BQ17" s="38">
        <v>53723</v>
      </c>
      <c r="BR17" s="38">
        <v>50384</v>
      </c>
      <c r="BS17" s="38">
        <v>55244</v>
      </c>
      <c r="BT17" s="38">
        <v>73295</v>
      </c>
      <c r="BU17" s="38">
        <v>34701</v>
      </c>
      <c r="BV17" s="38">
        <v>0.18068738693893999</v>
      </c>
      <c r="BX17" s="38">
        <v>1</v>
      </c>
    </row>
    <row r="18" spans="2:76">
      <c r="B18" s="38" t="s">
        <v>207</v>
      </c>
      <c r="C18" s="38" t="s">
        <v>199</v>
      </c>
      <c r="D18" s="38" t="s">
        <v>200</v>
      </c>
      <c r="E18" s="38">
        <v>57655</v>
      </c>
      <c r="F18" s="38" t="s">
        <v>145</v>
      </c>
      <c r="G18" s="38">
        <v>100010896</v>
      </c>
      <c r="H18" s="38">
        <v>1831</v>
      </c>
      <c r="I18" s="38">
        <v>257.07790999999997</v>
      </c>
      <c r="J18" s="38" t="s">
        <v>208</v>
      </c>
      <c r="K18" s="38">
        <v>102212</v>
      </c>
      <c r="N18" s="38">
        <v>30744</v>
      </c>
      <c r="O18" s="38">
        <v>27844</v>
      </c>
      <c r="P18" s="38">
        <v>34267</v>
      </c>
      <c r="Q18" s="38">
        <v>15587</v>
      </c>
      <c r="R18" s="38">
        <v>30868</v>
      </c>
      <c r="S18" s="38">
        <v>32080</v>
      </c>
      <c r="T18" s="38">
        <v>0.27959002128116101</v>
      </c>
      <c r="U18" s="38">
        <v>20416</v>
      </c>
      <c r="V18" s="38">
        <v>37988</v>
      </c>
      <c r="W18" s="38">
        <v>24486</v>
      </c>
      <c r="X18" s="38">
        <v>0.27959002128116101</v>
      </c>
      <c r="Y18" s="38">
        <v>25652</v>
      </c>
      <c r="Z18" s="38">
        <v>19259</v>
      </c>
      <c r="AA18" s="38">
        <v>52086</v>
      </c>
      <c r="AB18" s="38">
        <v>18131</v>
      </c>
      <c r="AC18" s="38">
        <v>26576</v>
      </c>
      <c r="AD18" s="38">
        <v>30594</v>
      </c>
      <c r="AE18" s="38">
        <v>11999</v>
      </c>
      <c r="AF18" s="38">
        <v>32791</v>
      </c>
      <c r="AG18" s="38">
        <v>39195</v>
      </c>
      <c r="AH18" s="38">
        <v>25661</v>
      </c>
      <c r="AI18" s="38">
        <v>14558</v>
      </c>
      <c r="AJ18" s="38">
        <v>25598</v>
      </c>
      <c r="AK18" s="38">
        <v>19284</v>
      </c>
      <c r="AL18" s="38">
        <v>38849</v>
      </c>
      <c r="AM18" s="38">
        <v>27432</v>
      </c>
      <c r="AN18" s="38">
        <v>0.27959002128116101</v>
      </c>
      <c r="AO18" s="38">
        <v>30515.998</v>
      </c>
      <c r="AP18" s="38">
        <v>22996</v>
      </c>
      <c r="AQ18" s="38">
        <v>40859</v>
      </c>
      <c r="AR18" s="38">
        <v>26320</v>
      </c>
      <c r="AS18" s="38">
        <v>31081.998</v>
      </c>
      <c r="AT18" s="38">
        <v>32190</v>
      </c>
      <c r="AU18" s="38">
        <v>40807</v>
      </c>
      <c r="AV18" s="38">
        <v>0.27959002128116101</v>
      </c>
      <c r="AW18" s="38">
        <v>37640</v>
      </c>
      <c r="AX18" s="38">
        <v>0.27959002128116101</v>
      </c>
      <c r="AY18" s="38">
        <v>36690</v>
      </c>
      <c r="AZ18" s="38">
        <v>26064</v>
      </c>
      <c r="BA18" s="38">
        <v>257272</v>
      </c>
      <c r="BB18" s="38">
        <v>0.27959002128116101</v>
      </c>
      <c r="BC18" s="38">
        <v>35061</v>
      </c>
      <c r="BD18" s="38">
        <v>22270</v>
      </c>
      <c r="BE18" s="38">
        <v>20200</v>
      </c>
      <c r="BF18" s="38">
        <v>31425</v>
      </c>
      <c r="BG18" s="38">
        <v>42830</v>
      </c>
      <c r="BH18" s="38">
        <v>21650</v>
      </c>
      <c r="BI18" s="38">
        <v>16802</v>
      </c>
      <c r="BJ18" s="38">
        <v>52409</v>
      </c>
      <c r="BK18" s="38">
        <v>0.27959002128116101</v>
      </c>
      <c r="BL18" s="38">
        <v>35396</v>
      </c>
      <c r="BM18" s="38">
        <v>35412</v>
      </c>
      <c r="BN18" s="38">
        <v>0.27959002128116101</v>
      </c>
      <c r="BO18" s="38">
        <v>44004</v>
      </c>
      <c r="BP18" s="38">
        <v>25475</v>
      </c>
      <c r="BQ18" s="38">
        <v>30177</v>
      </c>
      <c r="BR18" s="38">
        <v>0.27959002128116101</v>
      </c>
      <c r="BS18" s="38">
        <v>29692</v>
      </c>
      <c r="BT18" s="38">
        <v>20016</v>
      </c>
      <c r="BU18" s="38">
        <v>0.27959002128116101</v>
      </c>
      <c r="BV18" s="38">
        <v>0.76694855977768805</v>
      </c>
      <c r="BX18" s="38">
        <v>1</v>
      </c>
    </row>
    <row r="19" spans="2:76">
      <c r="B19" s="38" t="s">
        <v>209</v>
      </c>
      <c r="C19" s="38" t="s">
        <v>143</v>
      </c>
      <c r="D19" s="38" t="s">
        <v>210</v>
      </c>
      <c r="E19" s="38">
        <v>38276</v>
      </c>
      <c r="F19" s="38" t="s">
        <v>211</v>
      </c>
      <c r="G19" s="38">
        <v>100002417</v>
      </c>
      <c r="H19" s="38">
        <v>1050</v>
      </c>
      <c r="I19" s="38">
        <v>133.05063000000001</v>
      </c>
      <c r="J19" s="38" t="s">
        <v>212</v>
      </c>
      <c r="K19" s="38">
        <v>677</v>
      </c>
      <c r="L19" s="43" t="s">
        <v>213</v>
      </c>
      <c r="M19" s="43" t="s">
        <v>214</v>
      </c>
      <c r="N19" s="38">
        <v>155693</v>
      </c>
      <c r="O19" s="38">
        <v>87321</v>
      </c>
      <c r="P19" s="38">
        <v>233048</v>
      </c>
      <c r="Q19" s="38">
        <v>0.21418264402140499</v>
      </c>
      <c r="R19" s="38">
        <v>0.21418264402140499</v>
      </c>
      <c r="S19" s="38">
        <v>37385</v>
      </c>
      <c r="T19" s="38">
        <v>68654</v>
      </c>
      <c r="U19" s="38">
        <v>161195</v>
      </c>
      <c r="V19" s="38">
        <v>240232</v>
      </c>
      <c r="W19" s="38">
        <v>2588645</v>
      </c>
      <c r="X19" s="38">
        <v>75401</v>
      </c>
      <c r="Y19" s="38">
        <v>0.21418264402140499</v>
      </c>
      <c r="Z19" s="38">
        <v>51832</v>
      </c>
      <c r="AA19" s="38">
        <v>0.21418264402140499</v>
      </c>
      <c r="AB19" s="38">
        <v>349550</v>
      </c>
      <c r="AC19" s="38">
        <v>89983</v>
      </c>
      <c r="AD19" s="38">
        <v>62851.003900000003</v>
      </c>
      <c r="AE19" s="38">
        <v>0.21418264402140499</v>
      </c>
      <c r="AF19" s="38">
        <v>146947</v>
      </c>
      <c r="AG19" s="38">
        <v>153996</v>
      </c>
      <c r="AH19" s="38">
        <v>42003</v>
      </c>
      <c r="AI19" s="38">
        <v>69564</v>
      </c>
      <c r="AJ19" s="38">
        <v>32289</v>
      </c>
      <c r="AK19" s="38">
        <v>168908</v>
      </c>
      <c r="AL19" s="38">
        <v>70606</v>
      </c>
      <c r="AM19" s="38">
        <v>110333</v>
      </c>
      <c r="AN19" s="38">
        <v>226161.98439999999</v>
      </c>
      <c r="AO19" s="38">
        <v>69687</v>
      </c>
      <c r="AP19" s="38">
        <v>0.21418264402140499</v>
      </c>
      <c r="AQ19" s="38">
        <v>34780</v>
      </c>
      <c r="AR19" s="38">
        <v>84025</v>
      </c>
      <c r="AS19" s="38">
        <v>69724</v>
      </c>
      <c r="AT19" s="38">
        <v>89411</v>
      </c>
      <c r="AU19" s="38">
        <v>111899</v>
      </c>
      <c r="AV19" s="38">
        <v>0.21418264402140499</v>
      </c>
      <c r="AW19" s="38">
        <v>101771</v>
      </c>
      <c r="AX19" s="38">
        <v>123418</v>
      </c>
      <c r="AY19" s="38">
        <v>65468</v>
      </c>
      <c r="AZ19" s="38">
        <v>65060</v>
      </c>
      <c r="BA19" s="38">
        <v>33729</v>
      </c>
      <c r="BB19" s="38">
        <v>209458</v>
      </c>
      <c r="BC19" s="38">
        <v>245697.98439999999</v>
      </c>
      <c r="BD19" s="38">
        <v>102159</v>
      </c>
      <c r="BE19" s="38">
        <v>1180280</v>
      </c>
      <c r="BF19" s="38">
        <v>1039719.0625</v>
      </c>
      <c r="BG19" s="38">
        <v>862690</v>
      </c>
      <c r="BH19" s="38">
        <v>27165</v>
      </c>
      <c r="BI19" s="38">
        <v>0.21418264402140499</v>
      </c>
      <c r="BJ19" s="38">
        <v>0.21418264402140499</v>
      </c>
      <c r="BK19" s="38">
        <v>55271</v>
      </c>
      <c r="BL19" s="38">
        <v>198127</v>
      </c>
      <c r="BM19" s="38">
        <v>56694.003900000003</v>
      </c>
      <c r="BN19" s="38">
        <v>45349</v>
      </c>
      <c r="BO19" s="38">
        <v>428752.03129999997</v>
      </c>
      <c r="BP19" s="38">
        <v>0.21418264402140499</v>
      </c>
      <c r="BQ19" s="38">
        <v>76064</v>
      </c>
      <c r="BR19" s="38">
        <v>297689</v>
      </c>
      <c r="BS19" s="38">
        <v>55464</v>
      </c>
      <c r="BT19" s="38">
        <v>0.21418264402140499</v>
      </c>
      <c r="BU19" s="38">
        <v>153775</v>
      </c>
      <c r="BV19" s="38">
        <v>0.62982784251663604</v>
      </c>
      <c r="BX19" s="38">
        <v>1</v>
      </c>
    </row>
    <row r="20" spans="2:76">
      <c r="B20" s="38" t="s">
        <v>215</v>
      </c>
      <c r="C20" s="38" t="s">
        <v>151</v>
      </c>
      <c r="D20" s="38" t="s">
        <v>152</v>
      </c>
      <c r="E20" s="38">
        <v>15664</v>
      </c>
      <c r="F20" s="38" t="s">
        <v>145</v>
      </c>
      <c r="G20" s="38">
        <v>1227</v>
      </c>
      <c r="H20" s="38">
        <v>555</v>
      </c>
      <c r="I20" s="38">
        <v>264.952</v>
      </c>
      <c r="J20" s="38" t="s">
        <v>216</v>
      </c>
      <c r="K20" s="38">
        <v>186004</v>
      </c>
      <c r="L20" s="43" t="s">
        <v>217</v>
      </c>
      <c r="M20" s="43" t="s">
        <v>218</v>
      </c>
      <c r="N20" s="38">
        <v>96743936</v>
      </c>
      <c r="O20" s="38">
        <v>94940168</v>
      </c>
      <c r="P20" s="38">
        <v>77320312</v>
      </c>
      <c r="Q20" s="38">
        <v>79093856</v>
      </c>
      <c r="R20" s="38">
        <v>82307040</v>
      </c>
      <c r="S20" s="38">
        <v>92143016</v>
      </c>
      <c r="T20" s="38">
        <v>61446796</v>
      </c>
      <c r="U20" s="38">
        <v>74738816</v>
      </c>
      <c r="V20" s="38">
        <v>75718112</v>
      </c>
      <c r="W20" s="38">
        <v>96896952</v>
      </c>
      <c r="X20" s="38">
        <v>88538728</v>
      </c>
      <c r="Y20" s="38">
        <v>89484928</v>
      </c>
      <c r="Z20" s="38">
        <v>96215944</v>
      </c>
      <c r="AA20" s="38">
        <v>95322776</v>
      </c>
      <c r="AB20" s="38">
        <v>77516832</v>
      </c>
      <c r="AC20" s="38">
        <v>106504904</v>
      </c>
      <c r="AD20" s="38">
        <v>92766104</v>
      </c>
      <c r="AE20" s="38">
        <v>87869112</v>
      </c>
      <c r="AF20" s="38">
        <v>120805400</v>
      </c>
      <c r="AG20" s="38">
        <v>109299840</v>
      </c>
      <c r="AH20" s="38">
        <v>98712328</v>
      </c>
      <c r="AI20" s="38">
        <v>91411288</v>
      </c>
      <c r="AJ20" s="38">
        <v>64068836</v>
      </c>
      <c r="AK20" s="38">
        <v>77185984</v>
      </c>
      <c r="AL20" s="38">
        <v>96409328</v>
      </c>
      <c r="AM20" s="38">
        <v>76318280</v>
      </c>
      <c r="AN20" s="38">
        <v>95315128</v>
      </c>
      <c r="AO20" s="38">
        <v>68094272</v>
      </c>
      <c r="AP20" s="38">
        <v>116128800</v>
      </c>
      <c r="AQ20" s="38">
        <v>110547368</v>
      </c>
      <c r="AR20" s="38">
        <v>86132480</v>
      </c>
      <c r="AS20" s="38">
        <v>88113280</v>
      </c>
      <c r="AT20" s="38">
        <v>74573896</v>
      </c>
      <c r="AU20" s="38">
        <v>72635280</v>
      </c>
      <c r="AV20" s="38">
        <v>61642452</v>
      </c>
      <c r="AW20" s="38">
        <v>105171000</v>
      </c>
      <c r="AX20" s="38">
        <v>95246832</v>
      </c>
      <c r="AY20" s="38">
        <v>68387536</v>
      </c>
      <c r="AZ20" s="38">
        <v>73783112</v>
      </c>
      <c r="BA20" s="38">
        <v>63341692</v>
      </c>
      <c r="BB20" s="38">
        <v>96802264</v>
      </c>
      <c r="BC20" s="38">
        <v>94707208</v>
      </c>
      <c r="BD20" s="38">
        <v>80731664</v>
      </c>
      <c r="BE20" s="38">
        <v>69420360</v>
      </c>
      <c r="BF20" s="38">
        <v>101533608</v>
      </c>
      <c r="BG20" s="38">
        <v>103579992</v>
      </c>
      <c r="BH20" s="38">
        <v>95608416</v>
      </c>
      <c r="BI20" s="38">
        <v>77553536</v>
      </c>
      <c r="BJ20" s="38">
        <v>80608624</v>
      </c>
      <c r="BK20" s="38">
        <v>90338616</v>
      </c>
      <c r="BL20" s="38">
        <v>81917704</v>
      </c>
      <c r="BM20" s="38">
        <v>73610536</v>
      </c>
      <c r="BN20" s="38">
        <v>78858704</v>
      </c>
      <c r="BO20" s="38">
        <v>137359552</v>
      </c>
      <c r="BP20" s="38">
        <v>76319320</v>
      </c>
      <c r="BQ20" s="38">
        <v>83582168</v>
      </c>
      <c r="BR20" s="38">
        <v>97788832</v>
      </c>
      <c r="BS20" s="38">
        <v>88456104</v>
      </c>
      <c r="BT20" s="38">
        <v>82347008</v>
      </c>
      <c r="BU20" s="38">
        <v>95543320</v>
      </c>
      <c r="BV20" s="38">
        <v>0.33068255650928902</v>
      </c>
      <c r="BX20" s="38">
        <v>1</v>
      </c>
    </row>
    <row r="21" spans="2:76">
      <c r="B21" s="38" t="s">
        <v>219</v>
      </c>
      <c r="C21" s="38" t="s">
        <v>161</v>
      </c>
      <c r="D21" s="38" t="s">
        <v>220</v>
      </c>
      <c r="E21" s="38">
        <v>6146</v>
      </c>
      <c r="F21" s="38" t="s">
        <v>211</v>
      </c>
      <c r="G21" s="38">
        <v>381</v>
      </c>
      <c r="H21" s="38">
        <v>3500</v>
      </c>
      <c r="I21" s="38">
        <v>160.06153</v>
      </c>
      <c r="J21" s="38" t="s">
        <v>221</v>
      </c>
      <c r="K21" s="38">
        <v>469</v>
      </c>
      <c r="L21" s="43" t="s">
        <v>222</v>
      </c>
      <c r="M21" s="43" t="s">
        <v>223</v>
      </c>
      <c r="N21" s="38">
        <v>0.40587929240107801</v>
      </c>
      <c r="O21" s="38">
        <v>72126</v>
      </c>
      <c r="P21" s="38">
        <v>123986</v>
      </c>
      <c r="Q21" s="38">
        <v>0.40587929240107801</v>
      </c>
      <c r="R21" s="38">
        <v>87287</v>
      </c>
      <c r="S21" s="38">
        <v>130607</v>
      </c>
      <c r="T21" s="38">
        <v>0.40587929240107801</v>
      </c>
      <c r="U21" s="38">
        <v>0.40587929240107801</v>
      </c>
      <c r="V21" s="38">
        <v>104193.99219999999</v>
      </c>
      <c r="W21" s="38">
        <v>154964</v>
      </c>
      <c r="X21" s="38">
        <v>0.40587929240107801</v>
      </c>
      <c r="Y21" s="38">
        <v>95835</v>
      </c>
      <c r="Z21" s="38">
        <v>0.40587929240107801</v>
      </c>
      <c r="AA21" s="38">
        <v>105689</v>
      </c>
      <c r="AB21" s="38">
        <v>126604.99219999999</v>
      </c>
      <c r="AC21" s="38">
        <v>282193</v>
      </c>
      <c r="AD21" s="38">
        <v>55154</v>
      </c>
      <c r="AE21" s="38">
        <v>78704</v>
      </c>
      <c r="AF21" s="38">
        <v>0.40587929240107801</v>
      </c>
      <c r="AG21" s="38">
        <v>0.40587929240107801</v>
      </c>
      <c r="AH21" s="38">
        <v>0.40587929240107801</v>
      </c>
      <c r="AI21" s="38">
        <v>88300</v>
      </c>
      <c r="AJ21" s="38">
        <v>0.40587929240107801</v>
      </c>
      <c r="AK21" s="38">
        <v>0.40587929240107801</v>
      </c>
      <c r="AL21" s="38">
        <v>70719</v>
      </c>
      <c r="AM21" s="38">
        <v>100989</v>
      </c>
      <c r="AN21" s="38">
        <v>78851</v>
      </c>
      <c r="AO21" s="38">
        <v>0.40587929240107801</v>
      </c>
      <c r="AP21" s="38">
        <v>0.40587929240107801</v>
      </c>
      <c r="AQ21" s="38">
        <v>0.40587929240107801</v>
      </c>
      <c r="AR21" s="38">
        <v>0.40587929240107801</v>
      </c>
      <c r="AS21" s="38">
        <v>108293</v>
      </c>
      <c r="AT21" s="38">
        <v>67211</v>
      </c>
      <c r="AU21" s="38">
        <v>0.40587929240107801</v>
      </c>
      <c r="AV21" s="38">
        <v>0.40587929240107801</v>
      </c>
      <c r="AW21" s="38">
        <v>109997</v>
      </c>
      <c r="AX21" s="38">
        <v>80941</v>
      </c>
      <c r="AY21" s="38">
        <v>61585</v>
      </c>
      <c r="AZ21" s="38">
        <v>0.40587929240107801</v>
      </c>
      <c r="BA21" s="38">
        <v>0.40587929240107801</v>
      </c>
      <c r="BB21" s="38">
        <v>73695</v>
      </c>
      <c r="BC21" s="38">
        <v>181425</v>
      </c>
      <c r="BD21" s="38">
        <v>114662</v>
      </c>
      <c r="BE21" s="38">
        <v>94233</v>
      </c>
      <c r="BF21" s="38">
        <v>0.40587929240107801</v>
      </c>
      <c r="BG21" s="38">
        <v>96344</v>
      </c>
      <c r="BH21" s="38">
        <v>0.40587929240107801</v>
      </c>
      <c r="BI21" s="38">
        <v>117682</v>
      </c>
      <c r="BJ21" s="38">
        <v>73778</v>
      </c>
      <c r="BK21" s="38">
        <v>0.40587929240107801</v>
      </c>
      <c r="BL21" s="38">
        <v>0.40587929240107801</v>
      </c>
      <c r="BM21" s="38">
        <v>88024</v>
      </c>
      <c r="BN21" s="38">
        <v>0.40587929240107801</v>
      </c>
      <c r="BO21" s="38">
        <v>132073</v>
      </c>
      <c r="BP21" s="38">
        <v>0.40587929240107801</v>
      </c>
      <c r="BQ21" s="38">
        <v>0.40587929240107801</v>
      </c>
      <c r="BR21" s="38">
        <v>67274</v>
      </c>
      <c r="BS21" s="38">
        <v>122452</v>
      </c>
      <c r="BT21" s="38">
        <v>94477</v>
      </c>
      <c r="BU21" s="38">
        <v>101502</v>
      </c>
      <c r="BV21" s="38">
        <v>0.75184899134704897</v>
      </c>
      <c r="BX21" s="38">
        <v>1</v>
      </c>
    </row>
    <row r="22" spans="2:76">
      <c r="B22" s="38" t="s">
        <v>224</v>
      </c>
      <c r="C22" s="38" t="s">
        <v>161</v>
      </c>
      <c r="D22" s="38" t="s">
        <v>225</v>
      </c>
      <c r="E22" s="38">
        <v>42374</v>
      </c>
      <c r="F22" s="38" t="s">
        <v>163</v>
      </c>
      <c r="G22" s="38">
        <v>1128</v>
      </c>
      <c r="H22" s="38">
        <v>2059</v>
      </c>
      <c r="I22" s="38">
        <v>104.07061</v>
      </c>
      <c r="J22" s="38" t="s">
        <v>226</v>
      </c>
      <c r="K22" s="38">
        <v>439691</v>
      </c>
      <c r="L22" s="43" t="s">
        <v>227</v>
      </c>
      <c r="M22" s="43" t="s">
        <v>228</v>
      </c>
      <c r="N22" s="38">
        <v>14101627</v>
      </c>
      <c r="O22" s="38">
        <v>14110774</v>
      </c>
      <c r="P22" s="38">
        <v>11619415</v>
      </c>
      <c r="Q22" s="38">
        <v>8725749</v>
      </c>
      <c r="R22" s="38">
        <v>19875136</v>
      </c>
      <c r="S22" s="38">
        <v>14087951</v>
      </c>
      <c r="T22" s="38">
        <v>6310701</v>
      </c>
      <c r="U22" s="38">
        <v>7496989</v>
      </c>
      <c r="V22" s="38">
        <v>12987682</v>
      </c>
      <c r="W22" s="38">
        <v>11444130</v>
      </c>
      <c r="X22" s="38">
        <v>9128786</v>
      </c>
      <c r="Y22" s="38">
        <v>10205290</v>
      </c>
      <c r="Z22" s="38">
        <v>8743432</v>
      </c>
      <c r="AA22" s="38">
        <v>16527223</v>
      </c>
      <c r="AB22" s="38">
        <v>14064445</v>
      </c>
      <c r="AC22" s="38">
        <v>12904536</v>
      </c>
      <c r="AD22" s="38">
        <v>6934916</v>
      </c>
      <c r="AE22" s="38">
        <v>15625783</v>
      </c>
      <c r="AF22" s="38">
        <v>6789813</v>
      </c>
      <c r="AG22" s="38">
        <v>12194459</v>
      </c>
      <c r="AH22" s="38">
        <v>11964972</v>
      </c>
      <c r="AI22" s="38">
        <v>12433833</v>
      </c>
      <c r="AJ22" s="38">
        <v>9617918</v>
      </c>
      <c r="AK22" s="38">
        <v>8842974</v>
      </c>
      <c r="AL22" s="38">
        <v>10557431</v>
      </c>
      <c r="AM22" s="38">
        <v>12073637</v>
      </c>
      <c r="AN22" s="38">
        <v>9477710</v>
      </c>
      <c r="AO22" s="38">
        <v>9074213</v>
      </c>
      <c r="AP22" s="38">
        <v>10545405</v>
      </c>
      <c r="AQ22" s="38">
        <v>9052929</v>
      </c>
      <c r="AR22" s="38">
        <v>13445362</v>
      </c>
      <c r="AS22" s="38">
        <v>19189636</v>
      </c>
      <c r="AT22" s="38">
        <v>7452584</v>
      </c>
      <c r="AU22" s="38">
        <v>9425834</v>
      </c>
      <c r="AV22" s="38">
        <v>7918597</v>
      </c>
      <c r="AW22" s="38">
        <v>10832127</v>
      </c>
      <c r="AX22" s="38">
        <v>9907593</v>
      </c>
      <c r="AY22" s="38">
        <v>10345530</v>
      </c>
      <c r="AZ22" s="38">
        <v>11621357</v>
      </c>
      <c r="BA22" s="38">
        <v>9015353</v>
      </c>
      <c r="BB22" s="38">
        <v>10755577</v>
      </c>
      <c r="BC22" s="38">
        <v>16826544</v>
      </c>
      <c r="BD22" s="38">
        <v>17992428</v>
      </c>
      <c r="BE22" s="38">
        <v>13796550</v>
      </c>
      <c r="BF22" s="38">
        <v>10275626</v>
      </c>
      <c r="BG22" s="38">
        <v>15286546</v>
      </c>
      <c r="BH22" s="38">
        <v>8623291</v>
      </c>
      <c r="BI22" s="38">
        <v>13617670</v>
      </c>
      <c r="BJ22" s="38">
        <v>20698036</v>
      </c>
      <c r="BK22" s="38">
        <v>11877785</v>
      </c>
      <c r="BL22" s="38">
        <v>8742821</v>
      </c>
      <c r="BM22" s="38">
        <v>8123109</v>
      </c>
      <c r="BN22" s="38">
        <v>11803657</v>
      </c>
      <c r="BO22" s="38">
        <v>14086032</v>
      </c>
      <c r="BP22" s="38">
        <v>6698854</v>
      </c>
      <c r="BQ22" s="38">
        <v>9725584</v>
      </c>
      <c r="BR22" s="38">
        <v>9903282</v>
      </c>
      <c r="BS22" s="38">
        <v>13309568</v>
      </c>
      <c r="BT22" s="38">
        <v>8574737</v>
      </c>
      <c r="BU22" s="38">
        <v>16203034</v>
      </c>
      <c r="BV22" s="38">
        <v>0.48097613230789499</v>
      </c>
      <c r="BX22" s="38">
        <v>1</v>
      </c>
    </row>
    <row r="23" spans="2:76">
      <c r="B23" s="38" t="s">
        <v>229</v>
      </c>
      <c r="C23" s="38" t="s">
        <v>190</v>
      </c>
      <c r="D23" s="38" t="s">
        <v>230</v>
      </c>
      <c r="E23" s="38">
        <v>43761</v>
      </c>
      <c r="F23" s="38" t="s">
        <v>163</v>
      </c>
      <c r="G23" s="38">
        <v>100004542</v>
      </c>
      <c r="H23" s="38">
        <v>3160</v>
      </c>
      <c r="I23" s="38">
        <v>146.11756</v>
      </c>
      <c r="J23" s="38" t="s">
        <v>231</v>
      </c>
      <c r="K23" s="38">
        <v>227939</v>
      </c>
      <c r="N23" s="38">
        <v>191678</v>
      </c>
      <c r="O23" s="38">
        <v>332773</v>
      </c>
      <c r="P23" s="38">
        <v>104865</v>
      </c>
      <c r="Q23" s="38">
        <v>234207.01560000001</v>
      </c>
      <c r="R23" s="38">
        <v>355716</v>
      </c>
      <c r="S23" s="38">
        <v>144412</v>
      </c>
      <c r="T23" s="38">
        <v>138451</v>
      </c>
      <c r="U23" s="38">
        <v>194215</v>
      </c>
      <c r="V23" s="38">
        <v>219872</v>
      </c>
      <c r="W23" s="38">
        <v>231561.01560000001</v>
      </c>
      <c r="X23" s="38">
        <v>84486</v>
      </c>
      <c r="Y23" s="38">
        <v>186792</v>
      </c>
      <c r="Z23" s="38">
        <v>133290</v>
      </c>
      <c r="AA23" s="38">
        <v>199256</v>
      </c>
      <c r="AB23" s="38">
        <v>310227</v>
      </c>
      <c r="AC23" s="38">
        <v>102968</v>
      </c>
      <c r="AD23" s="38">
        <v>85774</v>
      </c>
      <c r="AE23" s="38">
        <v>202840.98439999999</v>
      </c>
      <c r="AF23" s="38">
        <v>145727</v>
      </c>
      <c r="AG23" s="38">
        <v>240845.01560000001</v>
      </c>
      <c r="AH23" s="38">
        <v>202351.98439999999</v>
      </c>
      <c r="AI23" s="38">
        <v>146560</v>
      </c>
      <c r="AJ23" s="38">
        <v>213125</v>
      </c>
      <c r="AK23" s="38">
        <v>90243</v>
      </c>
      <c r="AL23" s="38">
        <v>143340</v>
      </c>
      <c r="AM23" s="38">
        <v>114380</v>
      </c>
      <c r="AN23" s="38">
        <v>72547</v>
      </c>
      <c r="AO23" s="38">
        <v>65048.996099999997</v>
      </c>
      <c r="AP23" s="38">
        <v>183690</v>
      </c>
      <c r="AQ23" s="38">
        <v>292187</v>
      </c>
      <c r="AR23" s="38">
        <v>158870</v>
      </c>
      <c r="AS23" s="38">
        <v>81809</v>
      </c>
      <c r="AT23" s="38">
        <v>255344</v>
      </c>
      <c r="AU23" s="38">
        <v>174295</v>
      </c>
      <c r="AV23" s="38">
        <v>378825</v>
      </c>
      <c r="AW23" s="38">
        <v>252258</v>
      </c>
      <c r="AX23" s="38">
        <v>184570</v>
      </c>
      <c r="AY23" s="38">
        <v>194740</v>
      </c>
      <c r="AZ23" s="38">
        <v>196406.01560000001</v>
      </c>
      <c r="BA23" s="38">
        <v>204212</v>
      </c>
      <c r="BB23" s="38">
        <v>181668</v>
      </c>
      <c r="BC23" s="38">
        <v>92711</v>
      </c>
      <c r="BD23" s="38">
        <v>445907</v>
      </c>
      <c r="BE23" s="38">
        <v>306874</v>
      </c>
      <c r="BF23" s="38">
        <v>118199</v>
      </c>
      <c r="BG23" s="38">
        <v>242458</v>
      </c>
      <c r="BH23" s="38">
        <v>322963</v>
      </c>
      <c r="BI23" s="38">
        <v>76022</v>
      </c>
      <c r="BJ23" s="38">
        <v>82620</v>
      </c>
      <c r="BK23" s="38">
        <v>208339</v>
      </c>
      <c r="BL23" s="38">
        <v>197127</v>
      </c>
      <c r="BM23" s="38">
        <v>230263</v>
      </c>
      <c r="BN23" s="38">
        <v>101239.00780000001</v>
      </c>
      <c r="BO23" s="38">
        <v>120421.99219999999</v>
      </c>
      <c r="BP23" s="38">
        <v>191840</v>
      </c>
      <c r="BQ23" s="38">
        <v>261729</v>
      </c>
      <c r="BR23" s="38">
        <v>189158</v>
      </c>
      <c r="BS23" s="38">
        <v>209511.01560000001</v>
      </c>
      <c r="BT23" s="38">
        <v>408804</v>
      </c>
      <c r="BU23" s="38">
        <v>203827.98439999999</v>
      </c>
      <c r="BV23" s="38">
        <v>0.228230066807424</v>
      </c>
      <c r="BX23" s="38">
        <v>1</v>
      </c>
    </row>
    <row r="24" spans="2:76">
      <c r="B24" s="38" t="s">
        <v>232</v>
      </c>
      <c r="C24" s="38" t="s">
        <v>190</v>
      </c>
      <c r="D24" s="38" t="s">
        <v>230</v>
      </c>
      <c r="E24" s="38">
        <v>43343</v>
      </c>
      <c r="F24" s="38" t="s">
        <v>233</v>
      </c>
      <c r="G24" s="38">
        <v>100004227</v>
      </c>
      <c r="H24" s="38">
        <v>750</v>
      </c>
      <c r="I24" s="38">
        <v>160.13320999999999</v>
      </c>
      <c r="J24" s="38" t="s">
        <v>234</v>
      </c>
      <c r="K24" s="38">
        <v>69522</v>
      </c>
      <c r="M24" s="43" t="s">
        <v>235</v>
      </c>
      <c r="N24" s="38">
        <v>61204</v>
      </c>
      <c r="O24" s="38">
        <v>81142</v>
      </c>
      <c r="P24" s="38">
        <v>66758</v>
      </c>
      <c r="Q24" s="38">
        <v>30955</v>
      </c>
      <c r="R24" s="38">
        <v>28635</v>
      </c>
      <c r="S24" s="38">
        <v>49812</v>
      </c>
      <c r="T24" s="38">
        <v>0.29620703063904502</v>
      </c>
      <c r="U24" s="38">
        <v>20867</v>
      </c>
      <c r="V24" s="38">
        <v>79760</v>
      </c>
      <c r="W24" s="38">
        <v>0.29620703063904502</v>
      </c>
      <c r="X24" s="38">
        <v>27233.002</v>
      </c>
      <c r="Y24" s="38">
        <v>23606</v>
      </c>
      <c r="Z24" s="38">
        <v>38932</v>
      </c>
      <c r="AA24" s="38">
        <v>27690</v>
      </c>
      <c r="AB24" s="38">
        <v>42048</v>
      </c>
      <c r="AC24" s="38">
        <v>42242</v>
      </c>
      <c r="AD24" s="38">
        <v>64024</v>
      </c>
      <c r="AE24" s="38">
        <v>84538</v>
      </c>
      <c r="AF24" s="38">
        <v>56726</v>
      </c>
      <c r="AG24" s="38">
        <v>41869</v>
      </c>
      <c r="AH24" s="38">
        <v>94403</v>
      </c>
      <c r="AI24" s="38">
        <v>0.29620703063904502</v>
      </c>
      <c r="AJ24" s="38">
        <v>47347</v>
      </c>
      <c r="AK24" s="38">
        <v>24916</v>
      </c>
      <c r="AL24" s="38">
        <v>54284</v>
      </c>
      <c r="AM24" s="38">
        <v>46424</v>
      </c>
      <c r="AN24" s="38">
        <v>0.29620703063904502</v>
      </c>
      <c r="AO24" s="38">
        <v>54408</v>
      </c>
      <c r="AP24" s="38">
        <v>0.29620703063904502</v>
      </c>
      <c r="AQ24" s="38">
        <v>29320.998</v>
      </c>
      <c r="AR24" s="38">
        <v>58237</v>
      </c>
      <c r="AS24" s="38">
        <v>23494</v>
      </c>
      <c r="AT24" s="38">
        <v>30506</v>
      </c>
      <c r="AU24" s="38">
        <v>44740</v>
      </c>
      <c r="AV24" s="38">
        <v>66462</v>
      </c>
      <c r="AW24" s="38">
        <v>78333</v>
      </c>
      <c r="AX24" s="38">
        <v>140380</v>
      </c>
      <c r="AY24" s="38">
        <v>83998</v>
      </c>
      <c r="AZ24" s="38">
        <v>0.29620703063904502</v>
      </c>
      <c r="BA24" s="38">
        <v>86206</v>
      </c>
      <c r="BB24" s="38">
        <v>35569</v>
      </c>
      <c r="BC24" s="38">
        <v>0.29620703063904502</v>
      </c>
      <c r="BD24" s="38">
        <v>135139</v>
      </c>
      <c r="BE24" s="38">
        <v>128482</v>
      </c>
      <c r="BF24" s="38">
        <v>33791</v>
      </c>
      <c r="BG24" s="38">
        <v>87301</v>
      </c>
      <c r="BH24" s="38">
        <v>83205</v>
      </c>
      <c r="BI24" s="38">
        <v>108020</v>
      </c>
      <c r="BJ24" s="38">
        <v>34718</v>
      </c>
      <c r="BK24" s="38">
        <v>36422</v>
      </c>
      <c r="BL24" s="38">
        <v>36955</v>
      </c>
      <c r="BM24" s="38">
        <v>67811</v>
      </c>
      <c r="BN24" s="38">
        <v>55290.003900000003</v>
      </c>
      <c r="BO24" s="38">
        <v>73763</v>
      </c>
      <c r="BP24" s="38">
        <v>36244</v>
      </c>
      <c r="BQ24" s="38">
        <v>42970</v>
      </c>
      <c r="BR24" s="38">
        <v>0.29620703063904502</v>
      </c>
      <c r="BS24" s="38">
        <v>56788</v>
      </c>
      <c r="BT24" s="38">
        <v>84618</v>
      </c>
      <c r="BU24" s="38">
        <v>24972.002</v>
      </c>
      <c r="BV24" s="38">
        <v>3.1790992738302902E-2</v>
      </c>
      <c r="BX24" s="38">
        <v>0.67941015838339702</v>
      </c>
    </row>
    <row r="25" spans="2:76">
      <c r="B25" s="38" t="s">
        <v>236</v>
      </c>
      <c r="C25" s="38" t="s">
        <v>143</v>
      </c>
      <c r="D25" s="38" t="s">
        <v>144</v>
      </c>
      <c r="E25" s="38">
        <v>43266</v>
      </c>
      <c r="F25" s="38" t="s">
        <v>145</v>
      </c>
      <c r="G25" s="38">
        <v>100004322</v>
      </c>
      <c r="H25" s="38">
        <v>1677</v>
      </c>
      <c r="I25" s="38">
        <v>188.00229999999999</v>
      </c>
      <c r="K25" s="38">
        <v>181670</v>
      </c>
      <c r="M25" s="43" t="s">
        <v>237</v>
      </c>
      <c r="N25" s="38">
        <v>191352</v>
      </c>
      <c r="O25" s="38">
        <v>609702</v>
      </c>
      <c r="P25" s="38">
        <v>114523</v>
      </c>
      <c r="Q25" s="38">
        <v>220045.98439999999</v>
      </c>
      <c r="R25" s="38">
        <v>13531</v>
      </c>
      <c r="S25" s="38">
        <v>358913</v>
      </c>
      <c r="T25" s="38">
        <v>162024</v>
      </c>
      <c r="U25" s="38">
        <v>233798</v>
      </c>
      <c r="V25" s="38">
        <v>371259</v>
      </c>
      <c r="W25" s="38">
        <v>188548</v>
      </c>
      <c r="X25" s="38">
        <v>228514</v>
      </c>
      <c r="Y25" s="38">
        <v>38324</v>
      </c>
      <c r="Z25" s="38">
        <v>152082</v>
      </c>
      <c r="AA25" s="38">
        <v>124415</v>
      </c>
      <c r="AB25" s="38">
        <v>175238</v>
      </c>
      <c r="AC25" s="38">
        <v>324957</v>
      </c>
      <c r="AD25" s="38">
        <v>1824409</v>
      </c>
      <c r="AE25" s="38">
        <v>39749</v>
      </c>
      <c r="AF25" s="38">
        <v>87416</v>
      </c>
      <c r="AG25" s="38">
        <v>74663</v>
      </c>
      <c r="AH25" s="38">
        <v>341446</v>
      </c>
      <c r="AI25" s="38">
        <v>57334</v>
      </c>
      <c r="AJ25" s="38">
        <v>394605</v>
      </c>
      <c r="AK25" s="38">
        <v>489022</v>
      </c>
      <c r="AL25" s="38">
        <v>538331</v>
      </c>
      <c r="AM25" s="38">
        <v>878006</v>
      </c>
      <c r="AN25" s="38">
        <v>70651</v>
      </c>
      <c r="AO25" s="38">
        <v>172131</v>
      </c>
      <c r="AP25" s="38">
        <v>37783</v>
      </c>
      <c r="AQ25" s="38">
        <v>100160.99219999999</v>
      </c>
      <c r="AR25" s="38">
        <v>216455</v>
      </c>
      <c r="AS25" s="38">
        <v>48607.003900000003</v>
      </c>
      <c r="AT25" s="38">
        <v>232593.98439999999</v>
      </c>
      <c r="AU25" s="38">
        <v>144852</v>
      </c>
      <c r="AV25" s="38">
        <v>125873</v>
      </c>
      <c r="AW25" s="38">
        <v>228373.98439999999</v>
      </c>
      <c r="AX25" s="38">
        <v>1625798.875</v>
      </c>
      <c r="AY25" s="38">
        <v>64109</v>
      </c>
      <c r="AZ25" s="38">
        <v>3007715</v>
      </c>
      <c r="BA25" s="38">
        <v>117704</v>
      </c>
      <c r="BB25" s="38">
        <v>349549</v>
      </c>
      <c r="BC25" s="38">
        <v>135583</v>
      </c>
      <c r="BD25" s="38">
        <v>238360</v>
      </c>
      <c r="BE25" s="38">
        <v>904593.0625</v>
      </c>
      <c r="BF25" s="38">
        <v>652132</v>
      </c>
      <c r="BG25" s="38">
        <v>99379</v>
      </c>
      <c r="BH25" s="38">
        <v>163839</v>
      </c>
      <c r="BI25" s="38">
        <v>220828</v>
      </c>
      <c r="BJ25" s="38">
        <v>4.9992449429888897E-2</v>
      </c>
      <c r="BK25" s="38">
        <v>5816895</v>
      </c>
      <c r="BL25" s="38">
        <v>274841</v>
      </c>
      <c r="BM25" s="38">
        <v>175190</v>
      </c>
      <c r="BN25" s="38">
        <v>906032.0625</v>
      </c>
      <c r="BO25" s="38">
        <v>3320436</v>
      </c>
      <c r="BP25" s="38">
        <v>281289</v>
      </c>
      <c r="BQ25" s="38">
        <v>69262</v>
      </c>
      <c r="BR25" s="38">
        <v>567915</v>
      </c>
      <c r="BS25" s="38">
        <v>4.9992449429888897E-2</v>
      </c>
      <c r="BT25" s="38">
        <v>189788</v>
      </c>
      <c r="BU25" s="38">
        <v>112396.00780000001</v>
      </c>
      <c r="BV25" s="38">
        <v>0.43763496889786802</v>
      </c>
      <c r="BX25" s="38">
        <v>1</v>
      </c>
    </row>
    <row r="26" spans="2:76">
      <c r="B26" s="38" t="s">
        <v>238</v>
      </c>
      <c r="C26" s="38" t="s">
        <v>161</v>
      </c>
      <c r="D26" s="38" t="s">
        <v>239</v>
      </c>
      <c r="E26" s="38">
        <v>36746</v>
      </c>
      <c r="F26" s="38" t="s">
        <v>145</v>
      </c>
      <c r="G26" s="38">
        <v>100001541</v>
      </c>
      <c r="H26" s="38">
        <v>1800</v>
      </c>
      <c r="I26" s="38">
        <v>131.07136</v>
      </c>
      <c r="J26" s="38" t="s">
        <v>240</v>
      </c>
      <c r="K26" s="38">
        <v>164623</v>
      </c>
      <c r="M26" s="43" t="s">
        <v>241</v>
      </c>
      <c r="N26" s="38">
        <v>131870</v>
      </c>
      <c r="O26" s="38">
        <v>117624</v>
      </c>
      <c r="P26" s="38">
        <v>115648.00780000001</v>
      </c>
      <c r="Q26" s="38">
        <v>143097</v>
      </c>
      <c r="R26" s="38">
        <v>130553.00780000001</v>
      </c>
      <c r="S26" s="38">
        <v>88599</v>
      </c>
      <c r="T26" s="38">
        <v>74839</v>
      </c>
      <c r="U26" s="38">
        <v>74979</v>
      </c>
      <c r="V26" s="38">
        <v>72459</v>
      </c>
      <c r="W26" s="38">
        <v>130865</v>
      </c>
      <c r="X26" s="38">
        <v>107286.99219999999</v>
      </c>
      <c r="Y26" s="38">
        <v>141312</v>
      </c>
      <c r="Z26" s="38">
        <v>105200</v>
      </c>
      <c r="AA26" s="38">
        <v>160005</v>
      </c>
      <c r="AB26" s="38">
        <v>155823</v>
      </c>
      <c r="AC26" s="38">
        <v>112746</v>
      </c>
      <c r="AD26" s="38">
        <v>65369</v>
      </c>
      <c r="AE26" s="38">
        <v>100321</v>
      </c>
      <c r="AF26" s="38">
        <v>65472.996099999997</v>
      </c>
      <c r="AG26" s="38">
        <v>27834.998</v>
      </c>
      <c r="AH26" s="38">
        <v>98721</v>
      </c>
      <c r="AI26" s="38">
        <v>116316</v>
      </c>
      <c r="AJ26" s="38">
        <v>76140</v>
      </c>
      <c r="AK26" s="38">
        <v>131531</v>
      </c>
      <c r="AL26" s="38">
        <v>117550.00780000001</v>
      </c>
      <c r="AM26" s="38">
        <v>177510</v>
      </c>
      <c r="AN26" s="38">
        <v>148221</v>
      </c>
      <c r="AO26" s="38">
        <v>71585</v>
      </c>
      <c r="AP26" s="38">
        <v>93838</v>
      </c>
      <c r="AQ26" s="38">
        <v>109560.99219999999</v>
      </c>
      <c r="AR26" s="38">
        <v>82742</v>
      </c>
      <c r="AS26" s="38">
        <v>110277.00780000001</v>
      </c>
      <c r="AT26" s="38">
        <v>119921</v>
      </c>
      <c r="AU26" s="38">
        <v>71966</v>
      </c>
      <c r="AV26" s="38">
        <v>161336</v>
      </c>
      <c r="AW26" s="38">
        <v>0.18391847378662099</v>
      </c>
      <c r="AX26" s="38">
        <v>68139</v>
      </c>
      <c r="AY26" s="38">
        <v>0.18391847378662099</v>
      </c>
      <c r="AZ26" s="38">
        <v>0.18391847378662099</v>
      </c>
      <c r="BA26" s="38">
        <v>74717</v>
      </c>
      <c r="BB26" s="38">
        <v>128800</v>
      </c>
      <c r="BC26" s="38">
        <v>107034</v>
      </c>
      <c r="BD26" s="38">
        <v>138269</v>
      </c>
      <c r="BE26" s="38">
        <v>121159</v>
      </c>
      <c r="BF26" s="38">
        <v>95212</v>
      </c>
      <c r="BG26" s="38">
        <v>154198</v>
      </c>
      <c r="BH26" s="38">
        <v>94671</v>
      </c>
      <c r="BI26" s="38">
        <v>70728</v>
      </c>
      <c r="BJ26" s="38">
        <v>100341</v>
      </c>
      <c r="BK26" s="38">
        <v>0.18391847378662099</v>
      </c>
      <c r="BL26" s="38">
        <v>102049</v>
      </c>
      <c r="BM26" s="38">
        <v>94536</v>
      </c>
      <c r="BN26" s="38">
        <v>105527</v>
      </c>
      <c r="BO26" s="38">
        <v>109354</v>
      </c>
      <c r="BP26" s="38">
        <v>134431</v>
      </c>
      <c r="BQ26" s="38">
        <v>80971</v>
      </c>
      <c r="BR26" s="38">
        <v>36553</v>
      </c>
      <c r="BS26" s="38">
        <v>0.18391847378662099</v>
      </c>
      <c r="BT26" s="38">
        <v>101584</v>
      </c>
      <c r="BU26" s="38">
        <v>267252</v>
      </c>
      <c r="BV26" s="38">
        <v>0.12956364837317899</v>
      </c>
      <c r="BX26" s="38">
        <v>0.99508465319497497</v>
      </c>
    </row>
    <row r="27" spans="2:76">
      <c r="B27" s="38" t="s">
        <v>242</v>
      </c>
      <c r="C27" s="38" t="s">
        <v>143</v>
      </c>
      <c r="D27" s="38" t="s">
        <v>243</v>
      </c>
      <c r="E27" s="38">
        <v>33173</v>
      </c>
      <c r="F27" s="38" t="s">
        <v>145</v>
      </c>
      <c r="G27" s="38">
        <v>100001791</v>
      </c>
      <c r="H27" s="38">
        <v>1674</v>
      </c>
      <c r="I27" s="38">
        <v>246.00778</v>
      </c>
      <c r="K27" s="38">
        <v>86290013</v>
      </c>
      <c r="N27" s="38">
        <v>2.8991378028648501E-3</v>
      </c>
      <c r="O27" s="38">
        <v>2.8991378028648501E-3</v>
      </c>
      <c r="P27" s="38">
        <v>2.8991378028648501E-3</v>
      </c>
      <c r="Q27" s="38">
        <v>2.8991378028648501E-3</v>
      </c>
      <c r="R27" s="38">
        <v>2.8991378028648501E-3</v>
      </c>
      <c r="S27" s="38">
        <v>2.8991378028648501E-3</v>
      </c>
      <c r="T27" s="38">
        <v>2733153</v>
      </c>
      <c r="U27" s="38">
        <v>2.8991378028648501E-3</v>
      </c>
      <c r="V27" s="38">
        <v>2.8991378028648501E-3</v>
      </c>
      <c r="W27" s="38">
        <v>2.8991378028648501E-3</v>
      </c>
      <c r="X27" s="38">
        <v>2.8991378028648501E-3</v>
      </c>
      <c r="Y27" s="38">
        <v>2.8991378028648501E-3</v>
      </c>
      <c r="Z27" s="38">
        <v>10017</v>
      </c>
      <c r="AA27" s="38">
        <v>2.8991378028648501E-3</v>
      </c>
      <c r="AB27" s="38">
        <v>6116371</v>
      </c>
      <c r="AC27" s="38">
        <v>2.8991378028648501E-3</v>
      </c>
      <c r="AD27" s="38">
        <v>2.8991378028648501E-3</v>
      </c>
      <c r="AE27" s="38">
        <v>2.8991378028648501E-3</v>
      </c>
      <c r="AF27" s="38">
        <v>2.8991378028648501E-3</v>
      </c>
      <c r="AG27" s="38">
        <v>2.8991378028648501E-3</v>
      </c>
      <c r="AH27" s="38">
        <v>201007</v>
      </c>
      <c r="AI27" s="38">
        <v>2.8991378028648501E-3</v>
      </c>
      <c r="AJ27" s="38">
        <v>2.8991378028648501E-3</v>
      </c>
      <c r="AK27" s="38">
        <v>4166026</v>
      </c>
      <c r="AL27" s="38">
        <v>2.8991378028648501E-3</v>
      </c>
      <c r="AM27" s="38">
        <v>2.8991378028648501E-3</v>
      </c>
      <c r="AN27" s="38">
        <v>2.8991378028648501E-3</v>
      </c>
      <c r="AO27" s="38">
        <v>2.8991378028648501E-3</v>
      </c>
      <c r="AP27" s="38">
        <v>2.8991378028648501E-3</v>
      </c>
      <c r="AQ27" s="38">
        <v>2.8991378028648501E-3</v>
      </c>
      <c r="AR27" s="38">
        <v>2.8991378028648501E-3</v>
      </c>
      <c r="AS27" s="38">
        <v>2.8991378028648501E-3</v>
      </c>
      <c r="AT27" s="38">
        <v>2.8991378028648501E-3</v>
      </c>
      <c r="AU27" s="38">
        <v>25812</v>
      </c>
      <c r="AV27" s="38">
        <v>2.8991378028648501E-3</v>
      </c>
      <c r="AW27" s="38">
        <v>2.8991378028648501E-3</v>
      </c>
      <c r="AX27" s="38">
        <v>921688</v>
      </c>
      <c r="AY27" s="38">
        <v>5637623.5</v>
      </c>
      <c r="AZ27" s="38">
        <v>2.8991378028648501E-3</v>
      </c>
      <c r="BA27" s="38">
        <v>2837291</v>
      </c>
      <c r="BB27" s="38">
        <v>1502538</v>
      </c>
      <c r="BC27" s="38">
        <v>2.8991378028648501E-3</v>
      </c>
      <c r="BD27" s="38">
        <v>4082088</v>
      </c>
      <c r="BE27" s="38">
        <v>2.8991378028648501E-3</v>
      </c>
      <c r="BF27" s="38">
        <v>2.8991378028648501E-3</v>
      </c>
      <c r="BG27" s="38">
        <v>2.8991378028648501E-3</v>
      </c>
      <c r="BH27" s="38">
        <v>2.8991378028648501E-3</v>
      </c>
      <c r="BI27" s="38">
        <v>2.8991378028648501E-3</v>
      </c>
      <c r="BJ27" s="38">
        <v>2.8991378028648501E-3</v>
      </c>
      <c r="BK27" s="38">
        <v>17313</v>
      </c>
      <c r="BL27" s="38">
        <v>2467314</v>
      </c>
      <c r="BM27" s="38">
        <v>2.8991378028648501E-3</v>
      </c>
      <c r="BN27" s="38">
        <v>2.8991378028648501E-3</v>
      </c>
      <c r="BO27" s="38">
        <v>2.8991378028648501E-3</v>
      </c>
      <c r="BP27" s="38">
        <v>2.8991378028648501E-3</v>
      </c>
      <c r="BQ27" s="38">
        <v>2.8991378028648501E-3</v>
      </c>
      <c r="BR27" s="38">
        <v>2.8991378028648501E-3</v>
      </c>
      <c r="BS27" s="38">
        <v>2.8991378028648501E-3</v>
      </c>
      <c r="BT27" s="38">
        <v>2.8991378028648501E-3</v>
      </c>
      <c r="BU27" s="38">
        <v>2.8991378028648501E-3</v>
      </c>
      <c r="BV27" s="38">
        <v>0.38329961888365799</v>
      </c>
      <c r="BX27" s="38">
        <v>1</v>
      </c>
    </row>
    <row r="28" spans="2:76">
      <c r="B28" s="38" t="s">
        <v>244</v>
      </c>
      <c r="C28" s="38" t="s">
        <v>190</v>
      </c>
      <c r="D28" s="38" t="s">
        <v>191</v>
      </c>
      <c r="E28" s="38">
        <v>57663</v>
      </c>
      <c r="F28" s="38" t="s">
        <v>145</v>
      </c>
      <c r="G28" s="38">
        <v>100015637</v>
      </c>
      <c r="H28" s="38">
        <v>6384</v>
      </c>
      <c r="I28" s="38">
        <v>355.32177000000001</v>
      </c>
      <c r="K28" s="38">
        <v>193484</v>
      </c>
      <c r="N28" s="38">
        <v>87452</v>
      </c>
      <c r="O28" s="38">
        <v>117209</v>
      </c>
      <c r="P28" s="38">
        <v>96038.007800000007</v>
      </c>
      <c r="Q28" s="38">
        <v>66087</v>
      </c>
      <c r="R28" s="38">
        <v>87817</v>
      </c>
      <c r="S28" s="38">
        <v>57423</v>
      </c>
      <c r="T28" s="38">
        <v>61297</v>
      </c>
      <c r="U28" s="38">
        <v>78296</v>
      </c>
      <c r="V28" s="38">
        <v>100917</v>
      </c>
      <c r="W28" s="38">
        <v>95302.992199999993</v>
      </c>
      <c r="X28" s="38">
        <v>88002</v>
      </c>
      <c r="Y28" s="38">
        <v>109190.00780000001</v>
      </c>
      <c r="Z28" s="38">
        <v>60719</v>
      </c>
      <c r="AA28" s="38">
        <v>122069</v>
      </c>
      <c r="AB28" s="38">
        <v>0.218283863352287</v>
      </c>
      <c r="AC28" s="38">
        <v>111355</v>
      </c>
      <c r="AD28" s="38">
        <v>67810</v>
      </c>
      <c r="AE28" s="38">
        <v>79173</v>
      </c>
      <c r="AF28" s="38">
        <v>98025</v>
      </c>
      <c r="AG28" s="38">
        <v>67412</v>
      </c>
      <c r="AH28" s="38">
        <v>88607</v>
      </c>
      <c r="AI28" s="38">
        <v>44817.003900000003</v>
      </c>
      <c r="AJ28" s="38">
        <v>85021</v>
      </c>
      <c r="AK28" s="38">
        <v>85524.007800000007</v>
      </c>
      <c r="AL28" s="38">
        <v>61909</v>
      </c>
      <c r="AM28" s="38">
        <v>103868</v>
      </c>
      <c r="AN28" s="38">
        <v>90967</v>
      </c>
      <c r="AO28" s="38">
        <v>60781</v>
      </c>
      <c r="AP28" s="38">
        <v>54079</v>
      </c>
      <c r="AQ28" s="38">
        <v>131214</v>
      </c>
      <c r="AR28" s="38">
        <v>25168</v>
      </c>
      <c r="AS28" s="38">
        <v>78359</v>
      </c>
      <c r="AT28" s="38">
        <v>68617</v>
      </c>
      <c r="AU28" s="38">
        <v>66207</v>
      </c>
      <c r="AV28" s="38">
        <v>65258</v>
      </c>
      <c r="AW28" s="38">
        <v>95071</v>
      </c>
      <c r="AX28" s="38">
        <v>65555</v>
      </c>
      <c r="AY28" s="38">
        <v>66370</v>
      </c>
      <c r="AZ28" s="38">
        <v>76818</v>
      </c>
      <c r="BA28" s="38">
        <v>52132</v>
      </c>
      <c r="BB28" s="38">
        <v>111167</v>
      </c>
      <c r="BC28" s="38">
        <v>117833</v>
      </c>
      <c r="BD28" s="38">
        <v>79660</v>
      </c>
      <c r="BE28" s="38">
        <v>101677.99219999999</v>
      </c>
      <c r="BF28" s="38">
        <v>69495</v>
      </c>
      <c r="BG28" s="38">
        <v>109196</v>
      </c>
      <c r="BH28" s="38">
        <v>87319.992199999993</v>
      </c>
      <c r="BI28" s="38">
        <v>46090</v>
      </c>
      <c r="BJ28" s="38">
        <v>83468</v>
      </c>
      <c r="BK28" s="38">
        <v>137043</v>
      </c>
      <c r="BL28" s="38">
        <v>57512</v>
      </c>
      <c r="BM28" s="38">
        <v>66769</v>
      </c>
      <c r="BN28" s="38">
        <v>121383</v>
      </c>
      <c r="BO28" s="38">
        <v>65993</v>
      </c>
      <c r="BP28" s="38">
        <v>76852</v>
      </c>
      <c r="BQ28" s="38">
        <v>128104</v>
      </c>
      <c r="BR28" s="38">
        <v>83386.992199999993</v>
      </c>
      <c r="BS28" s="38">
        <v>69263</v>
      </c>
      <c r="BT28" s="38">
        <v>84349</v>
      </c>
      <c r="BU28" s="38">
        <v>62828.003900000003</v>
      </c>
      <c r="BV28" s="38">
        <v>0.58945116940561904</v>
      </c>
      <c r="BX28" s="38">
        <v>1</v>
      </c>
    </row>
    <row r="29" spans="2:76">
      <c r="B29" s="38" t="s">
        <v>245</v>
      </c>
      <c r="C29" s="38" t="s">
        <v>161</v>
      </c>
      <c r="D29" s="38" t="s">
        <v>225</v>
      </c>
      <c r="E29" s="38">
        <v>52281</v>
      </c>
      <c r="F29" s="38" t="s">
        <v>211</v>
      </c>
      <c r="G29" s="38">
        <v>100008928</v>
      </c>
      <c r="H29" s="38">
        <v>1258</v>
      </c>
      <c r="I29" s="38">
        <v>103.04006</v>
      </c>
      <c r="N29" s="38">
        <v>22525600</v>
      </c>
      <c r="O29" s="38">
        <v>24490400</v>
      </c>
      <c r="P29" s="38">
        <v>21168270</v>
      </c>
      <c r="Q29" s="38">
        <v>13712726</v>
      </c>
      <c r="R29" s="38">
        <v>33915776</v>
      </c>
      <c r="S29" s="38">
        <v>20038294</v>
      </c>
      <c r="T29" s="38">
        <v>9756863</v>
      </c>
      <c r="U29" s="38">
        <v>10449254</v>
      </c>
      <c r="V29" s="38">
        <v>18027448</v>
      </c>
      <c r="W29" s="38">
        <v>16929888</v>
      </c>
      <c r="X29" s="38">
        <v>15238836</v>
      </c>
      <c r="Y29" s="38">
        <v>13412256</v>
      </c>
      <c r="Z29" s="38">
        <v>10605627</v>
      </c>
      <c r="AA29" s="38">
        <v>30080112</v>
      </c>
      <c r="AB29" s="38">
        <v>15540800</v>
      </c>
      <c r="AC29" s="38">
        <v>28356908</v>
      </c>
      <c r="AD29" s="38">
        <v>14951528</v>
      </c>
      <c r="AE29" s="38">
        <v>26128696</v>
      </c>
      <c r="AF29" s="38">
        <v>10765105</v>
      </c>
      <c r="AG29" s="38">
        <v>20173620</v>
      </c>
      <c r="AH29" s="38">
        <v>12534955</v>
      </c>
      <c r="AI29" s="38">
        <v>64950744</v>
      </c>
      <c r="AJ29" s="38">
        <v>11974703</v>
      </c>
      <c r="AK29" s="38">
        <v>19590358</v>
      </c>
      <c r="AL29" s="38">
        <v>15454353</v>
      </c>
      <c r="AM29" s="38">
        <v>30117768</v>
      </c>
      <c r="AN29" s="38">
        <v>16389265</v>
      </c>
      <c r="AO29" s="38">
        <v>20297192</v>
      </c>
      <c r="AP29" s="38">
        <v>16290436</v>
      </c>
      <c r="AQ29" s="38">
        <v>17750230</v>
      </c>
      <c r="AR29" s="38">
        <v>13950418</v>
      </c>
      <c r="AS29" s="38">
        <v>21640132</v>
      </c>
      <c r="AT29" s="38">
        <v>7699582</v>
      </c>
      <c r="AU29" s="38">
        <v>12807575</v>
      </c>
      <c r="AV29" s="38">
        <v>15569849</v>
      </c>
      <c r="AW29" s="38">
        <v>10247852</v>
      </c>
      <c r="AX29" s="38">
        <v>15466803</v>
      </c>
      <c r="AY29" s="38">
        <v>11985646</v>
      </c>
      <c r="AZ29" s="38">
        <v>13908996</v>
      </c>
      <c r="BA29" s="38">
        <v>11245780</v>
      </c>
      <c r="BB29" s="38">
        <v>21519078</v>
      </c>
      <c r="BC29" s="38">
        <v>30272722</v>
      </c>
      <c r="BD29" s="38">
        <v>19072546</v>
      </c>
      <c r="BE29" s="38">
        <v>16704734</v>
      </c>
      <c r="BF29" s="38">
        <v>8967294</v>
      </c>
      <c r="BG29" s="38">
        <v>28040916</v>
      </c>
      <c r="BH29" s="38">
        <v>12103483</v>
      </c>
      <c r="BI29" s="38">
        <v>25018832</v>
      </c>
      <c r="BJ29" s="38">
        <v>31017332</v>
      </c>
      <c r="BK29" s="38">
        <v>18886978</v>
      </c>
      <c r="BL29" s="38">
        <v>11789241</v>
      </c>
      <c r="BM29" s="38">
        <v>13467992</v>
      </c>
      <c r="BN29" s="38">
        <v>20942746</v>
      </c>
      <c r="BO29" s="38">
        <v>27101220</v>
      </c>
      <c r="BP29" s="38">
        <v>7541014</v>
      </c>
      <c r="BQ29" s="38">
        <v>12884552</v>
      </c>
      <c r="BR29" s="38">
        <v>15794911</v>
      </c>
      <c r="BS29" s="38">
        <v>26057796</v>
      </c>
      <c r="BT29" s="38">
        <v>11923650</v>
      </c>
      <c r="BU29" s="38">
        <v>37450576</v>
      </c>
      <c r="BV29" s="38">
        <v>0.37107703212651399</v>
      </c>
      <c r="BX29" s="38">
        <v>1</v>
      </c>
    </row>
    <row r="30" spans="2:76">
      <c r="B30" s="38" t="s">
        <v>246</v>
      </c>
      <c r="C30" s="38" t="s">
        <v>190</v>
      </c>
      <c r="D30" s="38" t="s">
        <v>191</v>
      </c>
      <c r="E30" s="38">
        <v>42489</v>
      </c>
      <c r="F30" s="38" t="s">
        <v>145</v>
      </c>
      <c r="G30" s="38">
        <v>100004089</v>
      </c>
      <c r="H30" s="38">
        <v>4840</v>
      </c>
      <c r="I30" s="38">
        <v>187.13396</v>
      </c>
      <c r="J30" s="38" t="s">
        <v>247</v>
      </c>
      <c r="K30" s="38">
        <v>21488</v>
      </c>
      <c r="N30" s="38">
        <v>440862</v>
      </c>
      <c r="O30" s="38">
        <v>314752</v>
      </c>
      <c r="P30" s="38">
        <v>359516</v>
      </c>
      <c r="Q30" s="38">
        <v>109664</v>
      </c>
      <c r="R30" s="38">
        <v>330899</v>
      </c>
      <c r="S30" s="38">
        <v>0.18299923497107801</v>
      </c>
      <c r="T30" s="38">
        <v>108055</v>
      </c>
      <c r="U30" s="38">
        <v>103345</v>
      </c>
      <c r="V30" s="38">
        <v>362639</v>
      </c>
      <c r="W30" s="38">
        <v>162336</v>
      </c>
      <c r="X30" s="38">
        <v>338418</v>
      </c>
      <c r="Y30" s="38">
        <v>176495</v>
      </c>
      <c r="Z30" s="38">
        <v>118239</v>
      </c>
      <c r="AA30" s="38">
        <v>194244</v>
      </c>
      <c r="AB30" s="38">
        <v>172987</v>
      </c>
      <c r="AC30" s="38">
        <v>206380</v>
      </c>
      <c r="AD30" s="38">
        <v>927733</v>
      </c>
      <c r="AE30" s="38">
        <v>161246</v>
      </c>
      <c r="AF30" s="38">
        <v>355962</v>
      </c>
      <c r="AG30" s="38">
        <v>240462</v>
      </c>
      <c r="AH30" s="38">
        <v>299434</v>
      </c>
      <c r="AI30" s="38">
        <v>341997</v>
      </c>
      <c r="AJ30" s="38">
        <v>270045</v>
      </c>
      <c r="AK30" s="38">
        <v>192288</v>
      </c>
      <c r="AL30" s="38">
        <v>482787</v>
      </c>
      <c r="AM30" s="38">
        <v>241114</v>
      </c>
      <c r="AN30" s="38">
        <v>191672</v>
      </c>
      <c r="AO30" s="38">
        <v>556518</v>
      </c>
      <c r="AP30" s="38">
        <v>66528</v>
      </c>
      <c r="AQ30" s="38">
        <v>194916</v>
      </c>
      <c r="AR30" s="38">
        <v>146061</v>
      </c>
      <c r="AS30" s="38">
        <v>97556</v>
      </c>
      <c r="AT30" s="38">
        <v>311099</v>
      </c>
      <c r="AU30" s="38">
        <v>169869</v>
      </c>
      <c r="AV30" s="38">
        <v>180568</v>
      </c>
      <c r="AW30" s="38">
        <v>298416</v>
      </c>
      <c r="AX30" s="38">
        <v>991174</v>
      </c>
      <c r="AY30" s="38">
        <v>255933</v>
      </c>
      <c r="AZ30" s="38">
        <v>274038</v>
      </c>
      <c r="BA30" s="38">
        <v>131936</v>
      </c>
      <c r="BB30" s="38">
        <v>452027</v>
      </c>
      <c r="BC30" s="38">
        <v>224121</v>
      </c>
      <c r="BD30" s="38">
        <v>237868</v>
      </c>
      <c r="BE30" s="38">
        <v>306211</v>
      </c>
      <c r="BF30" s="38">
        <v>258114</v>
      </c>
      <c r="BG30" s="38">
        <v>206994</v>
      </c>
      <c r="BH30" s="38">
        <v>223748</v>
      </c>
      <c r="BI30" s="38">
        <v>309754</v>
      </c>
      <c r="BJ30" s="38">
        <v>575266</v>
      </c>
      <c r="BK30" s="38">
        <v>245426</v>
      </c>
      <c r="BL30" s="38">
        <v>364398</v>
      </c>
      <c r="BM30" s="38">
        <v>359527</v>
      </c>
      <c r="BN30" s="38">
        <v>376683</v>
      </c>
      <c r="BO30" s="38">
        <v>326252</v>
      </c>
      <c r="BP30" s="38">
        <v>348507</v>
      </c>
      <c r="BQ30" s="38">
        <v>371596</v>
      </c>
      <c r="BR30" s="38">
        <v>288716</v>
      </c>
      <c r="BS30" s="38">
        <v>219988</v>
      </c>
      <c r="BT30" s="38">
        <v>169683</v>
      </c>
      <c r="BU30" s="38">
        <v>186209</v>
      </c>
      <c r="BV30" s="38">
        <v>0.31118764341027499</v>
      </c>
      <c r="BX30" s="38">
        <v>1</v>
      </c>
    </row>
    <row r="31" spans="2:76">
      <c r="B31" s="38" t="s">
        <v>248</v>
      </c>
      <c r="C31" s="38" t="s">
        <v>190</v>
      </c>
      <c r="D31" s="38" t="s">
        <v>249</v>
      </c>
      <c r="E31" s="38">
        <v>37253</v>
      </c>
      <c r="F31" s="38" t="s">
        <v>211</v>
      </c>
      <c r="G31" s="38">
        <v>100002070</v>
      </c>
      <c r="H31" s="38">
        <v>3352.8</v>
      </c>
      <c r="I31" s="38">
        <v>147.02988999999999</v>
      </c>
      <c r="J31" s="38" t="s">
        <v>250</v>
      </c>
      <c r="K31" s="38">
        <v>43</v>
      </c>
      <c r="L31" s="43" t="s">
        <v>251</v>
      </c>
      <c r="M31" s="43" t="s">
        <v>252</v>
      </c>
      <c r="N31" s="38">
        <v>10924935</v>
      </c>
      <c r="O31" s="38">
        <v>20288176</v>
      </c>
      <c r="P31" s="38">
        <v>14609087</v>
      </c>
      <c r="Q31" s="38">
        <v>21002226</v>
      </c>
      <c r="R31" s="38">
        <v>25544064</v>
      </c>
      <c r="S31" s="38">
        <v>21777556</v>
      </c>
      <c r="T31" s="38">
        <v>20165024</v>
      </c>
      <c r="U31" s="38">
        <v>33245330</v>
      </c>
      <c r="V31" s="38">
        <v>14853000</v>
      </c>
      <c r="W31" s="38">
        <v>25864844</v>
      </c>
      <c r="X31" s="38">
        <v>16895382</v>
      </c>
      <c r="Y31" s="38">
        <v>18639224</v>
      </c>
      <c r="Z31" s="38">
        <v>18445448</v>
      </c>
      <c r="AA31" s="38">
        <v>18958456</v>
      </c>
      <c r="AB31" s="38">
        <v>16083634</v>
      </c>
      <c r="AC31" s="38">
        <v>25360996</v>
      </c>
      <c r="AD31" s="38">
        <v>23589078</v>
      </c>
      <c r="AE31" s="38">
        <v>27943896</v>
      </c>
      <c r="AF31" s="38">
        <v>23274948</v>
      </c>
      <c r="AG31" s="38">
        <v>23374278</v>
      </c>
      <c r="AH31" s="38">
        <v>15583284</v>
      </c>
      <c r="AI31" s="38">
        <v>31846774</v>
      </c>
      <c r="AJ31" s="38">
        <v>21476148</v>
      </c>
      <c r="AK31" s="38">
        <v>23002872</v>
      </c>
      <c r="AL31" s="38">
        <v>24927146</v>
      </c>
      <c r="AM31" s="38">
        <v>24309350</v>
      </c>
      <c r="AN31" s="38">
        <v>15147917</v>
      </c>
      <c r="AO31" s="38">
        <v>18231268</v>
      </c>
      <c r="AP31" s="38">
        <v>16896048</v>
      </c>
      <c r="AQ31" s="38">
        <v>14841110</v>
      </c>
      <c r="AR31" s="38">
        <v>25243450</v>
      </c>
      <c r="AS31" s="38">
        <v>20559976</v>
      </c>
      <c r="AT31" s="38">
        <v>22104920</v>
      </c>
      <c r="AU31" s="38">
        <v>12072053</v>
      </c>
      <c r="AV31" s="38">
        <v>12656351</v>
      </c>
      <c r="AW31" s="38">
        <v>19307280</v>
      </c>
      <c r="AX31" s="38">
        <v>30433848</v>
      </c>
      <c r="AY31" s="38">
        <v>24510140</v>
      </c>
      <c r="AZ31" s="38">
        <v>6001004.5</v>
      </c>
      <c r="BA31" s="38">
        <v>17927874</v>
      </c>
      <c r="BB31" s="38">
        <v>18154276</v>
      </c>
      <c r="BC31" s="38">
        <v>16736275</v>
      </c>
      <c r="BD31" s="38">
        <v>13789936</v>
      </c>
      <c r="BE31" s="38">
        <v>16962468</v>
      </c>
      <c r="BF31" s="38">
        <v>25828254</v>
      </c>
      <c r="BG31" s="38">
        <v>32432408</v>
      </c>
      <c r="BH31" s="38">
        <v>18828084</v>
      </c>
      <c r="BI31" s="38">
        <v>20487852</v>
      </c>
      <c r="BJ31" s="38">
        <v>16684659</v>
      </c>
      <c r="BK31" s="38">
        <v>33295256</v>
      </c>
      <c r="BL31" s="38">
        <v>15074720</v>
      </c>
      <c r="BM31" s="38">
        <v>22355404</v>
      </c>
      <c r="BN31" s="38">
        <v>15417928</v>
      </c>
      <c r="BO31" s="38">
        <v>103564528</v>
      </c>
      <c r="BP31" s="38">
        <v>12077979</v>
      </c>
      <c r="BQ31" s="38">
        <v>19203438</v>
      </c>
      <c r="BR31" s="38">
        <v>21882362</v>
      </c>
      <c r="BS31" s="38">
        <v>25103396</v>
      </c>
      <c r="BT31" s="38">
        <v>28491814</v>
      </c>
      <c r="BU31" s="38">
        <v>37078860</v>
      </c>
      <c r="BV31" s="38">
        <v>0.98230705308008504</v>
      </c>
      <c r="BX31" s="38">
        <v>1</v>
      </c>
    </row>
    <row r="32" spans="2:76">
      <c r="B32" s="38" t="s">
        <v>253</v>
      </c>
      <c r="C32" s="38" t="s">
        <v>143</v>
      </c>
      <c r="D32" s="38" t="s">
        <v>254</v>
      </c>
      <c r="E32" s="38">
        <v>18281</v>
      </c>
      <c r="F32" s="38" t="s">
        <v>145</v>
      </c>
      <c r="G32" s="38">
        <v>1869</v>
      </c>
      <c r="H32" s="38">
        <v>2184</v>
      </c>
      <c r="I32" s="38">
        <v>194.04588000000001</v>
      </c>
      <c r="J32" s="38" t="s">
        <v>255</v>
      </c>
      <c r="K32" s="38">
        <v>10253</v>
      </c>
      <c r="L32" s="43" t="s">
        <v>256</v>
      </c>
      <c r="M32" s="43" t="s">
        <v>257</v>
      </c>
      <c r="N32" s="38">
        <v>8.4287128317436497E-2</v>
      </c>
      <c r="O32" s="38">
        <v>406098</v>
      </c>
      <c r="P32" s="38">
        <v>8.4287128317436497E-2</v>
      </c>
      <c r="Q32" s="38">
        <v>8.4287128317436497E-2</v>
      </c>
      <c r="R32" s="38">
        <v>19143</v>
      </c>
      <c r="S32" s="38">
        <v>8.4287128317436497E-2</v>
      </c>
      <c r="T32" s="38">
        <v>8.4287128317436497E-2</v>
      </c>
      <c r="U32" s="38">
        <v>8.4287128317436497E-2</v>
      </c>
      <c r="V32" s="38">
        <v>118728</v>
      </c>
      <c r="W32" s="38">
        <v>8.4287128317436497E-2</v>
      </c>
      <c r="X32" s="38">
        <v>75834</v>
      </c>
      <c r="Y32" s="38">
        <v>8.4287128317436497E-2</v>
      </c>
      <c r="Z32" s="38">
        <v>10851</v>
      </c>
      <c r="AA32" s="38">
        <v>8.4287128317436497E-2</v>
      </c>
      <c r="AB32" s="38">
        <v>8.4287128317436497E-2</v>
      </c>
      <c r="AC32" s="38">
        <v>8.4287128317436497E-2</v>
      </c>
      <c r="AD32" s="38">
        <v>89535</v>
      </c>
      <c r="AE32" s="38">
        <v>8.4287128317436497E-2</v>
      </c>
      <c r="AF32" s="38">
        <v>8.4287128317436497E-2</v>
      </c>
      <c r="AG32" s="38">
        <v>8.4287128317436497E-2</v>
      </c>
      <c r="AH32" s="38">
        <v>116988</v>
      </c>
      <c r="AI32" s="38">
        <v>1913843</v>
      </c>
      <c r="AJ32" s="38">
        <v>8.4287128317436497E-2</v>
      </c>
      <c r="AK32" s="38">
        <v>324487</v>
      </c>
      <c r="AL32" s="38">
        <v>25758</v>
      </c>
      <c r="AM32" s="38">
        <v>8.4287128317436497E-2</v>
      </c>
      <c r="AN32" s="38">
        <v>19361</v>
      </c>
      <c r="AO32" s="38">
        <v>8.4287128317436497E-2</v>
      </c>
      <c r="AP32" s="38">
        <v>8.4287128317436497E-2</v>
      </c>
      <c r="AQ32" s="38">
        <v>41829</v>
      </c>
      <c r="AR32" s="38">
        <v>8.4287128317436497E-2</v>
      </c>
      <c r="AS32" s="38">
        <v>8.4287128317436497E-2</v>
      </c>
      <c r="AT32" s="38">
        <v>194149</v>
      </c>
      <c r="AU32" s="38">
        <v>8.4287128317436497E-2</v>
      </c>
      <c r="AV32" s="38">
        <v>8.4287128317436497E-2</v>
      </c>
      <c r="AW32" s="38">
        <v>8.4287128317436497E-2</v>
      </c>
      <c r="AX32" s="38">
        <v>38559</v>
      </c>
      <c r="AY32" s="38">
        <v>8.4287128317436497E-2</v>
      </c>
      <c r="AZ32" s="38">
        <v>8.4287128317436497E-2</v>
      </c>
      <c r="BA32" s="38">
        <v>8.4287128317436497E-2</v>
      </c>
      <c r="BB32" s="38">
        <v>3621294</v>
      </c>
      <c r="BC32" s="38">
        <v>92568</v>
      </c>
      <c r="BD32" s="38">
        <v>8.4287128317436497E-2</v>
      </c>
      <c r="BE32" s="38">
        <v>8.4287128317436497E-2</v>
      </c>
      <c r="BF32" s="38">
        <v>8.4287128317436497E-2</v>
      </c>
      <c r="BG32" s="38">
        <v>138344</v>
      </c>
      <c r="BH32" s="38">
        <v>8.4287128317436497E-2</v>
      </c>
      <c r="BI32" s="38">
        <v>8.4287128317436497E-2</v>
      </c>
      <c r="BJ32" s="38">
        <v>222753</v>
      </c>
      <c r="BK32" s="38">
        <v>8.4287128317436497E-2</v>
      </c>
      <c r="BL32" s="38">
        <v>8.4287128317436497E-2</v>
      </c>
      <c r="BM32" s="38">
        <v>8.4287128317436497E-2</v>
      </c>
      <c r="BN32" s="38">
        <v>35076</v>
      </c>
      <c r="BO32" s="38">
        <v>2814839</v>
      </c>
      <c r="BP32" s="38">
        <v>8.4287128317436497E-2</v>
      </c>
      <c r="BQ32" s="38">
        <v>8.4287128317436497E-2</v>
      </c>
      <c r="BR32" s="38">
        <v>23367</v>
      </c>
      <c r="BS32" s="38">
        <v>8.4287128317436497E-2</v>
      </c>
      <c r="BT32" s="38">
        <v>8.4287128317436497E-2</v>
      </c>
      <c r="BU32" s="38">
        <v>19443</v>
      </c>
      <c r="BV32" s="38">
        <v>0.76452891686369295</v>
      </c>
      <c r="BX32" s="38">
        <v>1</v>
      </c>
    </row>
    <row r="33" spans="2:76">
      <c r="B33" s="38" t="s">
        <v>258</v>
      </c>
      <c r="C33" s="38" t="s">
        <v>143</v>
      </c>
      <c r="D33" s="38" t="s">
        <v>243</v>
      </c>
      <c r="E33" s="38">
        <v>43330</v>
      </c>
      <c r="F33" s="38" t="s">
        <v>145</v>
      </c>
      <c r="G33" s="38">
        <v>100004169</v>
      </c>
      <c r="H33" s="38">
        <v>3462</v>
      </c>
      <c r="I33" s="38">
        <v>221.11831000000001</v>
      </c>
      <c r="J33" s="38" t="s">
        <v>259</v>
      </c>
      <c r="K33" s="38">
        <v>10443535</v>
      </c>
      <c r="M33" s="43" t="s">
        <v>260</v>
      </c>
      <c r="N33" s="38">
        <v>0.70710678118654802</v>
      </c>
      <c r="O33" s="38">
        <v>0.70710678118654802</v>
      </c>
      <c r="P33" s="38">
        <v>0.70710678118654802</v>
      </c>
      <c r="Q33" s="38">
        <v>0.70710678118654802</v>
      </c>
      <c r="R33" s="38">
        <v>0.70710678118654802</v>
      </c>
      <c r="S33" s="38">
        <v>0.70710678118654802</v>
      </c>
      <c r="T33" s="38">
        <v>0.70710678118654802</v>
      </c>
      <c r="U33" s="38">
        <v>0.70710678118654802</v>
      </c>
      <c r="V33" s="38">
        <v>0.70710678118654802</v>
      </c>
      <c r="W33" s="38">
        <v>0.70710678118654802</v>
      </c>
      <c r="X33" s="38">
        <v>0.70710678118654802</v>
      </c>
      <c r="Y33" s="38">
        <v>0.70710678118654802</v>
      </c>
      <c r="Z33" s="38">
        <v>0.70710678118654802</v>
      </c>
      <c r="AA33" s="38">
        <v>0.70710678118654802</v>
      </c>
      <c r="AB33" s="38">
        <v>0.70710678118654802</v>
      </c>
      <c r="AC33" s="38">
        <v>0.70710678118654802</v>
      </c>
      <c r="AD33" s="38">
        <v>0.70710678118654802</v>
      </c>
      <c r="AE33" s="38">
        <v>0.70710678118654802</v>
      </c>
      <c r="AF33" s="38">
        <v>0.70710678118654802</v>
      </c>
      <c r="AG33" s="38">
        <v>0.70710678118654802</v>
      </c>
      <c r="AH33" s="38">
        <v>0.70710678118654802</v>
      </c>
      <c r="AI33" s="38">
        <v>0.70710678118654802</v>
      </c>
      <c r="AJ33" s="38">
        <v>0.70710678118654802</v>
      </c>
      <c r="AK33" s="38">
        <v>0.70710678118654802</v>
      </c>
      <c r="AL33" s="38">
        <v>0.70710678118654802</v>
      </c>
      <c r="AM33" s="38">
        <v>0.70710678118654802</v>
      </c>
      <c r="AN33" s="38">
        <v>0.70710678118654802</v>
      </c>
      <c r="AO33" s="38">
        <v>0.70710678118654802</v>
      </c>
      <c r="AP33" s="38">
        <v>0.70710678118654802</v>
      </c>
      <c r="AQ33" s="38">
        <v>0.70710678118654802</v>
      </c>
      <c r="AR33" s="38">
        <v>0.70710678118654802</v>
      </c>
      <c r="AS33" s="38">
        <v>0.70710678118654802</v>
      </c>
      <c r="AT33" s="38">
        <v>0.70710678118654802</v>
      </c>
      <c r="AU33" s="38">
        <v>0.70710678118654802</v>
      </c>
      <c r="AV33" s="38">
        <v>0.70710678118654802</v>
      </c>
      <c r="AW33" s="38">
        <v>0.70710678118654802</v>
      </c>
      <c r="AX33" s="38">
        <v>0.70710678118654802</v>
      </c>
      <c r="AY33" s="38">
        <v>0.70710678118654802</v>
      </c>
      <c r="AZ33" s="38">
        <v>0.70710678118654802</v>
      </c>
      <c r="BA33" s="38">
        <v>4864294</v>
      </c>
      <c r="BB33" s="38">
        <v>0.70710678118654802</v>
      </c>
      <c r="BC33" s="38">
        <v>0.70710678118654802</v>
      </c>
      <c r="BD33" s="38">
        <v>0.70710678118654802</v>
      </c>
      <c r="BE33" s="38">
        <v>0.70710678118654802</v>
      </c>
      <c r="BF33" s="38">
        <v>0.70710678118654802</v>
      </c>
      <c r="BG33" s="38">
        <v>0.70710678118654802</v>
      </c>
      <c r="BH33" s="38">
        <v>0.70710678118654802</v>
      </c>
      <c r="BI33" s="38">
        <v>0.70710678118654802</v>
      </c>
      <c r="BJ33" s="38">
        <v>0.70710678118654802</v>
      </c>
      <c r="BK33" s="38">
        <v>0.70710678118654802</v>
      </c>
      <c r="BL33" s="38">
        <v>0.70710678118654802</v>
      </c>
      <c r="BM33" s="38">
        <v>0.70710678118654802</v>
      </c>
      <c r="BN33" s="38">
        <v>0.70710678118654802</v>
      </c>
      <c r="BO33" s="38">
        <v>0.70710678118654802</v>
      </c>
      <c r="BP33" s="38">
        <v>0.70710678118654802</v>
      </c>
      <c r="BQ33" s="38">
        <v>0.70710678118654802</v>
      </c>
      <c r="BR33" s="38">
        <v>0.70710678118654802</v>
      </c>
      <c r="BS33" s="38">
        <v>0.70710678118654802</v>
      </c>
      <c r="BT33" s="38">
        <v>0.70710678118654802</v>
      </c>
      <c r="BU33" s="38">
        <v>0.70710678118654802</v>
      </c>
      <c r="BV33" s="38">
        <v>0.33371069574356599</v>
      </c>
      <c r="BX33" s="38">
        <v>0.96723102129983596</v>
      </c>
    </row>
    <row r="34" spans="2:76">
      <c r="B34" s="38" t="s">
        <v>261</v>
      </c>
      <c r="C34" s="38" t="s">
        <v>190</v>
      </c>
      <c r="D34" s="38" t="s">
        <v>191</v>
      </c>
      <c r="E34" s="38">
        <v>52916</v>
      </c>
      <c r="F34" s="38" t="s">
        <v>145</v>
      </c>
      <c r="G34" s="38">
        <v>100008934</v>
      </c>
      <c r="H34" s="38">
        <v>5211</v>
      </c>
      <c r="I34" s="38">
        <v>215.16525999999999</v>
      </c>
      <c r="J34" s="38" t="s">
        <v>262</v>
      </c>
      <c r="K34" s="38">
        <v>97783</v>
      </c>
      <c r="N34" s="38">
        <v>136108</v>
      </c>
      <c r="O34" s="38">
        <v>158612</v>
      </c>
      <c r="P34" s="38">
        <v>66560</v>
      </c>
      <c r="Q34" s="38">
        <v>101532</v>
      </c>
      <c r="R34" s="38">
        <v>104657</v>
      </c>
      <c r="S34" s="38">
        <v>134370</v>
      </c>
      <c r="T34" s="38">
        <v>95859</v>
      </c>
      <c r="U34" s="38">
        <v>39571</v>
      </c>
      <c r="V34" s="38">
        <v>170714</v>
      </c>
      <c r="W34" s="38">
        <v>127956</v>
      </c>
      <c r="X34" s="38">
        <v>110707</v>
      </c>
      <c r="Y34" s="38">
        <v>145274</v>
      </c>
      <c r="Z34" s="38">
        <v>62886</v>
      </c>
      <c r="AA34" s="38">
        <v>100231</v>
      </c>
      <c r="AB34" s="38">
        <v>53289.996099999997</v>
      </c>
      <c r="AC34" s="38">
        <v>0.19954553365084399</v>
      </c>
      <c r="AD34" s="38">
        <v>0.19954553365084399</v>
      </c>
      <c r="AE34" s="38">
        <v>87715</v>
      </c>
      <c r="AF34" s="38">
        <v>274813</v>
      </c>
      <c r="AG34" s="38">
        <v>171975</v>
      </c>
      <c r="AH34" s="38">
        <v>95665</v>
      </c>
      <c r="AI34" s="38">
        <v>155813</v>
      </c>
      <c r="AJ34" s="38">
        <v>80287</v>
      </c>
      <c r="AK34" s="38">
        <v>75345</v>
      </c>
      <c r="AL34" s="38">
        <v>117362.00780000001</v>
      </c>
      <c r="AM34" s="38">
        <v>92598</v>
      </c>
      <c r="AN34" s="38">
        <v>65990</v>
      </c>
      <c r="AO34" s="38">
        <v>164477</v>
      </c>
      <c r="AP34" s="38">
        <v>80663</v>
      </c>
      <c r="AQ34" s="38">
        <v>165391</v>
      </c>
      <c r="AR34" s="38">
        <v>69458</v>
      </c>
      <c r="AS34" s="38">
        <v>63170</v>
      </c>
      <c r="AT34" s="38">
        <v>49673</v>
      </c>
      <c r="AU34" s="38">
        <v>142981</v>
      </c>
      <c r="AV34" s="38">
        <v>136428</v>
      </c>
      <c r="AW34" s="38">
        <v>100064</v>
      </c>
      <c r="AX34" s="38">
        <v>137940</v>
      </c>
      <c r="AY34" s="38">
        <v>123124</v>
      </c>
      <c r="AZ34" s="38">
        <v>53735</v>
      </c>
      <c r="BA34" s="38">
        <v>53199.996099999997</v>
      </c>
      <c r="BB34" s="38">
        <v>0.19954553365084399</v>
      </c>
      <c r="BC34" s="38">
        <v>95105</v>
      </c>
      <c r="BD34" s="38">
        <v>138803</v>
      </c>
      <c r="BE34" s="38">
        <v>166927</v>
      </c>
      <c r="BF34" s="38">
        <v>0.19954553365084399</v>
      </c>
      <c r="BG34" s="38">
        <v>101990</v>
      </c>
      <c r="BH34" s="38">
        <v>93322</v>
      </c>
      <c r="BI34" s="38">
        <v>165901</v>
      </c>
      <c r="BJ34" s="38">
        <v>106457</v>
      </c>
      <c r="BK34" s="38">
        <v>81282</v>
      </c>
      <c r="BL34" s="38">
        <v>143975</v>
      </c>
      <c r="BM34" s="38">
        <v>122278</v>
      </c>
      <c r="BN34" s="38">
        <v>70180</v>
      </c>
      <c r="BO34" s="38">
        <v>103033</v>
      </c>
      <c r="BP34" s="38">
        <v>93899</v>
      </c>
      <c r="BQ34" s="38">
        <v>190849</v>
      </c>
      <c r="BR34" s="38">
        <v>140542</v>
      </c>
      <c r="BS34" s="38">
        <v>77167</v>
      </c>
      <c r="BT34" s="38">
        <v>64694.996099999997</v>
      </c>
      <c r="BU34" s="38">
        <v>28786.002</v>
      </c>
      <c r="BV34" s="38">
        <v>0.426373161431081</v>
      </c>
      <c r="BX34" s="38">
        <v>1</v>
      </c>
    </row>
    <row r="35" spans="2:76">
      <c r="B35" s="38" t="s">
        <v>263</v>
      </c>
      <c r="C35" s="38" t="s">
        <v>190</v>
      </c>
      <c r="D35" s="38" t="s">
        <v>191</v>
      </c>
      <c r="E35" s="38">
        <v>61698</v>
      </c>
      <c r="F35" s="38" t="s">
        <v>145</v>
      </c>
      <c r="G35" s="38">
        <v>100015638</v>
      </c>
      <c r="H35" s="38">
        <v>6345</v>
      </c>
      <c r="I35" s="38">
        <v>381.33742000000001</v>
      </c>
      <c r="K35" s="38">
        <v>5312783</v>
      </c>
      <c r="N35" s="38">
        <v>175094</v>
      </c>
      <c r="O35" s="38">
        <v>183678</v>
      </c>
      <c r="P35" s="38">
        <v>168162</v>
      </c>
      <c r="Q35" s="38">
        <v>161234</v>
      </c>
      <c r="R35" s="38">
        <v>196157</v>
      </c>
      <c r="S35" s="38">
        <v>136264</v>
      </c>
      <c r="T35" s="38">
        <v>115844</v>
      </c>
      <c r="U35" s="38">
        <v>90662</v>
      </c>
      <c r="V35" s="38">
        <v>129329.00780000001</v>
      </c>
      <c r="W35" s="38">
        <v>157830</v>
      </c>
      <c r="X35" s="38">
        <v>154973</v>
      </c>
      <c r="Y35" s="38">
        <v>159336</v>
      </c>
      <c r="Z35" s="38">
        <v>83613</v>
      </c>
      <c r="AA35" s="38">
        <v>257092</v>
      </c>
      <c r="AB35" s="38">
        <v>104389</v>
      </c>
      <c r="AC35" s="38">
        <v>152946</v>
      </c>
      <c r="AD35" s="38">
        <v>144234</v>
      </c>
      <c r="AE35" s="38">
        <v>99434</v>
      </c>
      <c r="AF35" s="38">
        <v>143463</v>
      </c>
      <c r="AG35" s="38">
        <v>136184</v>
      </c>
      <c r="AH35" s="38">
        <v>137849</v>
      </c>
      <c r="AI35" s="38">
        <v>42050</v>
      </c>
      <c r="AJ35" s="38">
        <v>144529</v>
      </c>
      <c r="AK35" s="38">
        <v>150082</v>
      </c>
      <c r="AL35" s="38">
        <v>63712</v>
      </c>
      <c r="AM35" s="38">
        <v>163126.01560000001</v>
      </c>
      <c r="AN35" s="38">
        <v>155945</v>
      </c>
      <c r="AO35" s="38">
        <v>114723</v>
      </c>
      <c r="AP35" s="38">
        <v>144707</v>
      </c>
      <c r="AQ35" s="38">
        <v>225923</v>
      </c>
      <c r="AR35" s="38">
        <v>103218</v>
      </c>
      <c r="AS35" s="38">
        <v>144804</v>
      </c>
      <c r="AT35" s="38">
        <v>124836</v>
      </c>
      <c r="AU35" s="38">
        <v>107342.00780000001</v>
      </c>
      <c r="AV35" s="38">
        <v>69961</v>
      </c>
      <c r="AW35" s="38">
        <v>161862</v>
      </c>
      <c r="AX35" s="38">
        <v>158859</v>
      </c>
      <c r="AY35" s="38">
        <v>27280</v>
      </c>
      <c r="AZ35" s="38">
        <v>122490</v>
      </c>
      <c r="BA35" s="38">
        <v>65070</v>
      </c>
      <c r="BB35" s="38">
        <v>183992</v>
      </c>
      <c r="BC35" s="38">
        <v>227616</v>
      </c>
      <c r="BD35" s="38">
        <v>115766</v>
      </c>
      <c r="BE35" s="38">
        <v>171476</v>
      </c>
      <c r="BF35" s="38">
        <v>69998</v>
      </c>
      <c r="BG35" s="38">
        <v>157466.98439999999</v>
      </c>
      <c r="BH35" s="38">
        <v>184437</v>
      </c>
      <c r="BI35" s="38">
        <v>96376</v>
      </c>
      <c r="BJ35" s="38">
        <v>143558</v>
      </c>
      <c r="BK35" s="38">
        <v>148140</v>
      </c>
      <c r="BL35" s="38">
        <v>178933</v>
      </c>
      <c r="BM35" s="38">
        <v>114541</v>
      </c>
      <c r="BN35" s="38">
        <v>176855</v>
      </c>
      <c r="BO35" s="38">
        <v>164743</v>
      </c>
      <c r="BP35" s="38">
        <v>172697</v>
      </c>
      <c r="BQ35" s="38">
        <v>136829</v>
      </c>
      <c r="BR35" s="38">
        <v>109037.00780000001</v>
      </c>
      <c r="BS35" s="38">
        <v>104717</v>
      </c>
      <c r="BT35" s="38">
        <v>94991</v>
      </c>
      <c r="BU35" s="38">
        <v>156258</v>
      </c>
      <c r="BV35" s="38">
        <v>0.38297233279156101</v>
      </c>
      <c r="BX35" s="38">
        <v>1</v>
      </c>
    </row>
    <row r="36" spans="2:76">
      <c r="B36" s="38" t="s">
        <v>264</v>
      </c>
      <c r="C36" s="38" t="s">
        <v>190</v>
      </c>
      <c r="D36" s="38" t="s">
        <v>191</v>
      </c>
      <c r="E36" s="38">
        <v>22036</v>
      </c>
      <c r="F36" s="38" t="s">
        <v>145</v>
      </c>
      <c r="G36" s="38">
        <v>100000743</v>
      </c>
      <c r="H36" s="38">
        <v>3736.8</v>
      </c>
      <c r="I36" s="38">
        <v>159.10265999999999</v>
      </c>
      <c r="J36" s="38" t="s">
        <v>265</v>
      </c>
      <c r="K36" s="38">
        <v>94180</v>
      </c>
      <c r="M36" s="43" t="s">
        <v>266</v>
      </c>
      <c r="N36" s="38">
        <v>99032</v>
      </c>
      <c r="O36" s="38">
        <v>116115.99219999999</v>
      </c>
      <c r="P36" s="38">
        <v>54319</v>
      </c>
      <c r="Q36" s="38">
        <v>0.24755808409341001</v>
      </c>
      <c r="R36" s="38">
        <v>0.24755808409341001</v>
      </c>
      <c r="S36" s="38">
        <v>174082</v>
      </c>
      <c r="T36" s="38">
        <v>0.24755808409341001</v>
      </c>
      <c r="U36" s="38">
        <v>35245</v>
      </c>
      <c r="V36" s="38">
        <v>0.24755808409341001</v>
      </c>
      <c r="W36" s="38">
        <v>0.24755808409341001</v>
      </c>
      <c r="X36" s="38">
        <v>0.24755808409341001</v>
      </c>
      <c r="Y36" s="38">
        <v>100675</v>
      </c>
      <c r="Z36" s="38">
        <v>43676</v>
      </c>
      <c r="AA36" s="38">
        <v>93606</v>
      </c>
      <c r="AB36" s="38">
        <v>54657</v>
      </c>
      <c r="AC36" s="38">
        <v>0.24755808409341001</v>
      </c>
      <c r="AD36" s="38">
        <v>0.24755808409341001</v>
      </c>
      <c r="AE36" s="38">
        <v>74129</v>
      </c>
      <c r="AF36" s="38">
        <v>362399</v>
      </c>
      <c r="AG36" s="38">
        <v>0.24755808409341001</v>
      </c>
      <c r="AH36" s="38">
        <v>133363</v>
      </c>
      <c r="AI36" s="38">
        <v>151340</v>
      </c>
      <c r="AJ36" s="38">
        <v>87704</v>
      </c>
      <c r="AK36" s="38">
        <v>108562.00780000001</v>
      </c>
      <c r="AL36" s="38">
        <v>0.24755808409341001</v>
      </c>
      <c r="AM36" s="38">
        <v>95745</v>
      </c>
      <c r="AN36" s="38">
        <v>84398</v>
      </c>
      <c r="AO36" s="38">
        <v>192962</v>
      </c>
      <c r="AP36" s="38">
        <v>39648</v>
      </c>
      <c r="AQ36" s="38">
        <v>0.24755808409341001</v>
      </c>
      <c r="AR36" s="38">
        <v>64977</v>
      </c>
      <c r="AS36" s="38">
        <v>0.24755808409341001</v>
      </c>
      <c r="AT36" s="38">
        <v>99423</v>
      </c>
      <c r="AU36" s="38">
        <v>0.24755808409341001</v>
      </c>
      <c r="AV36" s="38">
        <v>151546</v>
      </c>
      <c r="AW36" s="38">
        <v>186862</v>
      </c>
      <c r="AX36" s="38">
        <v>0.24755808409341001</v>
      </c>
      <c r="AY36" s="38">
        <v>83212</v>
      </c>
      <c r="AZ36" s="38">
        <v>121892</v>
      </c>
      <c r="BA36" s="38">
        <v>102674</v>
      </c>
      <c r="BB36" s="38">
        <v>0.24755808409341001</v>
      </c>
      <c r="BC36" s="38">
        <v>58803.003900000003</v>
      </c>
      <c r="BD36" s="38">
        <v>0.24755808409341001</v>
      </c>
      <c r="BE36" s="38">
        <v>0.24755808409341001</v>
      </c>
      <c r="BF36" s="38">
        <v>0.24755808409341001</v>
      </c>
      <c r="BG36" s="38">
        <v>162944</v>
      </c>
      <c r="BH36" s="38">
        <v>115908.99219999999</v>
      </c>
      <c r="BI36" s="38">
        <v>407266</v>
      </c>
      <c r="BJ36" s="38">
        <v>0.24755808409341001</v>
      </c>
      <c r="BK36" s="38">
        <v>0.24755808409341001</v>
      </c>
      <c r="BL36" s="38">
        <v>245038.98439999999</v>
      </c>
      <c r="BM36" s="38">
        <v>216572</v>
      </c>
      <c r="BN36" s="38">
        <v>0.24755808409341001</v>
      </c>
      <c r="BO36" s="38">
        <v>0.24755808409341001</v>
      </c>
      <c r="BP36" s="38">
        <v>78264</v>
      </c>
      <c r="BQ36" s="38">
        <v>0.24755808409341001</v>
      </c>
      <c r="BR36" s="38">
        <v>0.24755808409341001</v>
      </c>
      <c r="BS36" s="38">
        <v>78778</v>
      </c>
      <c r="BT36" s="38">
        <v>104745</v>
      </c>
      <c r="BU36" s="38">
        <v>93953</v>
      </c>
      <c r="BV36" s="38">
        <v>0.86651379265550099</v>
      </c>
      <c r="BX36" s="38">
        <v>1</v>
      </c>
    </row>
    <row r="37" spans="2:76">
      <c r="B37" s="38" t="s">
        <v>267</v>
      </c>
      <c r="C37" s="38" t="s">
        <v>190</v>
      </c>
      <c r="D37" s="38" t="s">
        <v>191</v>
      </c>
      <c r="E37" s="38">
        <v>35675</v>
      </c>
      <c r="F37" s="38" t="s">
        <v>145</v>
      </c>
      <c r="G37" s="38">
        <v>100001579</v>
      </c>
      <c r="H37" s="38">
        <v>5511.2</v>
      </c>
      <c r="I37" s="38">
        <v>271.22786000000002</v>
      </c>
      <c r="J37" s="38" t="s">
        <v>268</v>
      </c>
      <c r="K37" s="38">
        <v>92836</v>
      </c>
      <c r="M37" s="43" t="s">
        <v>269</v>
      </c>
      <c r="N37" s="38">
        <v>3427406</v>
      </c>
      <c r="O37" s="38">
        <v>5419676</v>
      </c>
      <c r="P37" s="38">
        <v>3160638</v>
      </c>
      <c r="Q37" s="38">
        <v>3664120</v>
      </c>
      <c r="R37" s="38">
        <v>5108280</v>
      </c>
      <c r="S37" s="38">
        <v>4219501</v>
      </c>
      <c r="T37" s="38">
        <v>3324029</v>
      </c>
      <c r="U37" s="38">
        <v>2086652</v>
      </c>
      <c r="V37" s="38">
        <v>4980437</v>
      </c>
      <c r="W37" s="38">
        <v>3926928</v>
      </c>
      <c r="X37" s="38">
        <v>3956662</v>
      </c>
      <c r="Y37" s="38">
        <v>4088939</v>
      </c>
      <c r="Z37" s="38">
        <v>2502409</v>
      </c>
      <c r="AA37" s="38">
        <v>5468393</v>
      </c>
      <c r="AB37" s="38">
        <v>2633471</v>
      </c>
      <c r="AC37" s="38">
        <v>4060263</v>
      </c>
      <c r="AD37" s="38">
        <v>5155903</v>
      </c>
      <c r="AE37" s="38">
        <v>4731100</v>
      </c>
      <c r="AF37" s="38">
        <v>5071004</v>
      </c>
      <c r="AG37" s="38">
        <v>3581707</v>
      </c>
      <c r="AH37" s="38">
        <v>4242398</v>
      </c>
      <c r="AI37" s="38">
        <v>3417652</v>
      </c>
      <c r="AJ37" s="38">
        <v>3008232</v>
      </c>
      <c r="AK37" s="38">
        <v>3114034</v>
      </c>
      <c r="AL37" s="38">
        <v>4497750</v>
      </c>
      <c r="AM37" s="38">
        <v>3958528</v>
      </c>
      <c r="AN37" s="38">
        <v>3848655</v>
      </c>
      <c r="AO37" s="38">
        <v>5164872</v>
      </c>
      <c r="AP37" s="38">
        <v>4048625</v>
      </c>
      <c r="AQ37" s="38">
        <v>5848885</v>
      </c>
      <c r="AR37" s="38">
        <v>4262983</v>
      </c>
      <c r="AS37" s="38">
        <v>3558089</v>
      </c>
      <c r="AT37" s="38">
        <v>3553326</v>
      </c>
      <c r="AU37" s="38">
        <v>2921615</v>
      </c>
      <c r="AV37" s="38">
        <v>4309902</v>
      </c>
      <c r="AW37" s="38">
        <v>4473865</v>
      </c>
      <c r="AX37" s="38">
        <v>5009302</v>
      </c>
      <c r="AY37" s="38">
        <v>2853808</v>
      </c>
      <c r="AZ37" s="38">
        <v>3917184</v>
      </c>
      <c r="BA37" s="38">
        <v>4324807</v>
      </c>
      <c r="BB37" s="38">
        <v>4877967</v>
      </c>
      <c r="BC37" s="38">
        <v>4560223</v>
      </c>
      <c r="BD37" s="38">
        <v>4087515</v>
      </c>
      <c r="BE37" s="38">
        <v>5900305</v>
      </c>
      <c r="BF37" s="38">
        <v>4547172</v>
      </c>
      <c r="BG37" s="38">
        <v>5130642</v>
      </c>
      <c r="BH37" s="38">
        <v>5002120</v>
      </c>
      <c r="BI37" s="38">
        <v>3201271</v>
      </c>
      <c r="BJ37" s="38">
        <v>4405671</v>
      </c>
      <c r="BK37" s="38">
        <v>3654537</v>
      </c>
      <c r="BL37" s="38">
        <v>5479118</v>
      </c>
      <c r="BM37" s="38">
        <v>3794103</v>
      </c>
      <c r="BN37" s="38">
        <v>4357565</v>
      </c>
      <c r="BO37" s="38">
        <v>6276553</v>
      </c>
      <c r="BP37" s="38">
        <v>4707558</v>
      </c>
      <c r="BQ37" s="38">
        <v>4552997</v>
      </c>
      <c r="BR37" s="38">
        <v>3840900</v>
      </c>
      <c r="BS37" s="38">
        <v>3297826</v>
      </c>
      <c r="BT37" s="38">
        <v>4178976</v>
      </c>
      <c r="BU37" s="38">
        <v>5715610</v>
      </c>
      <c r="BV37" s="38">
        <v>0.19870399672456801</v>
      </c>
      <c r="BX37" s="38">
        <v>1</v>
      </c>
    </row>
    <row r="38" spans="2:76">
      <c r="B38" s="38" t="s">
        <v>270</v>
      </c>
      <c r="C38" s="38" t="s">
        <v>161</v>
      </c>
      <c r="D38" s="38" t="s">
        <v>271</v>
      </c>
      <c r="E38" s="38">
        <v>1432</v>
      </c>
      <c r="F38" s="38" t="s">
        <v>211</v>
      </c>
      <c r="G38" s="38">
        <v>235</v>
      </c>
      <c r="H38" s="38">
        <v>858.6</v>
      </c>
      <c r="I38" s="38">
        <v>151.04006000000001</v>
      </c>
      <c r="J38" s="38" t="s">
        <v>272</v>
      </c>
      <c r="K38" s="38">
        <v>11970</v>
      </c>
      <c r="L38" s="43" t="s">
        <v>273</v>
      </c>
      <c r="M38" s="43" t="s">
        <v>274</v>
      </c>
      <c r="N38" s="38">
        <v>397807</v>
      </c>
      <c r="O38" s="38">
        <v>458494</v>
      </c>
      <c r="P38" s="38">
        <v>605314</v>
      </c>
      <c r="Q38" s="38">
        <v>736808</v>
      </c>
      <c r="R38" s="38">
        <v>476810</v>
      </c>
      <c r="S38" s="38">
        <v>643941</v>
      </c>
      <c r="T38" s="38">
        <v>806137</v>
      </c>
      <c r="U38" s="38">
        <v>565999</v>
      </c>
      <c r="V38" s="38">
        <v>604481</v>
      </c>
      <c r="W38" s="38">
        <v>609067</v>
      </c>
      <c r="X38" s="38">
        <v>645462</v>
      </c>
      <c r="Y38" s="38">
        <v>190809</v>
      </c>
      <c r="Z38" s="38">
        <v>683109</v>
      </c>
      <c r="AA38" s="38">
        <v>263375</v>
      </c>
      <c r="AB38" s="38">
        <v>1539064</v>
      </c>
      <c r="AC38" s="38">
        <v>386563.96879999997</v>
      </c>
      <c r="AD38" s="38">
        <v>537983</v>
      </c>
      <c r="AE38" s="38">
        <v>664681</v>
      </c>
      <c r="AF38" s="38">
        <v>137676</v>
      </c>
      <c r="AG38" s="38">
        <v>480590</v>
      </c>
      <c r="AH38" s="38">
        <v>597509</v>
      </c>
      <c r="AI38" s="38">
        <v>556691</v>
      </c>
      <c r="AJ38" s="38">
        <v>0.17345329342506</v>
      </c>
      <c r="AK38" s="38">
        <v>899757.9375</v>
      </c>
      <c r="AL38" s="38">
        <v>909774</v>
      </c>
      <c r="AM38" s="38">
        <v>640466</v>
      </c>
      <c r="AN38" s="38">
        <v>974981</v>
      </c>
      <c r="AO38" s="38">
        <v>310272</v>
      </c>
      <c r="AP38" s="38">
        <v>483659</v>
      </c>
      <c r="AQ38" s="38">
        <v>360146</v>
      </c>
      <c r="AR38" s="38">
        <v>368789</v>
      </c>
      <c r="AS38" s="38">
        <v>0.17345329342506</v>
      </c>
      <c r="AT38" s="38">
        <v>736375</v>
      </c>
      <c r="AU38" s="38">
        <v>275203</v>
      </c>
      <c r="AV38" s="38">
        <v>501101.96879999997</v>
      </c>
      <c r="AW38" s="38">
        <v>949616</v>
      </c>
      <c r="AX38" s="38">
        <v>421347</v>
      </c>
      <c r="AY38" s="38">
        <v>0.17345329342506</v>
      </c>
      <c r="AZ38" s="38">
        <v>567909</v>
      </c>
      <c r="BA38" s="38">
        <v>0.17345329342506</v>
      </c>
      <c r="BB38" s="38">
        <v>339314</v>
      </c>
      <c r="BC38" s="38">
        <v>579118.9375</v>
      </c>
      <c r="BD38" s="38">
        <v>337797</v>
      </c>
      <c r="BE38" s="38">
        <v>154795</v>
      </c>
      <c r="BF38" s="38">
        <v>643649</v>
      </c>
      <c r="BG38" s="38">
        <v>184561</v>
      </c>
      <c r="BH38" s="38">
        <v>583713</v>
      </c>
      <c r="BI38" s="38">
        <v>0.17345329342506</v>
      </c>
      <c r="BJ38" s="38">
        <v>279984</v>
      </c>
      <c r="BK38" s="38">
        <v>811923</v>
      </c>
      <c r="BL38" s="38">
        <v>0.17345329342506</v>
      </c>
      <c r="BM38" s="38">
        <v>511023</v>
      </c>
      <c r="BN38" s="38">
        <v>553517</v>
      </c>
      <c r="BO38" s="38">
        <v>617470</v>
      </c>
      <c r="BP38" s="38">
        <v>293604</v>
      </c>
      <c r="BQ38" s="38">
        <v>620522</v>
      </c>
      <c r="BR38" s="38">
        <v>218930</v>
      </c>
      <c r="BS38" s="38">
        <v>675549</v>
      </c>
      <c r="BT38" s="38">
        <v>390998</v>
      </c>
      <c r="BU38" s="38">
        <v>603964</v>
      </c>
      <c r="BV38" s="38">
        <v>2.3984985195601001E-2</v>
      </c>
      <c r="BX38" s="38">
        <v>0.35172037138175899</v>
      </c>
    </row>
    <row r="39" spans="2:76">
      <c r="B39" s="38" t="s">
        <v>275</v>
      </c>
      <c r="C39" s="38" t="s">
        <v>190</v>
      </c>
      <c r="D39" s="38" t="s">
        <v>191</v>
      </c>
      <c r="E39" s="38">
        <v>17945</v>
      </c>
      <c r="F39" s="38" t="s">
        <v>145</v>
      </c>
      <c r="G39" s="38">
        <v>1239</v>
      </c>
      <c r="H39" s="38">
        <v>5695</v>
      </c>
      <c r="I39" s="38">
        <v>299.25916999999998</v>
      </c>
      <c r="J39" s="38" t="s">
        <v>276</v>
      </c>
      <c r="K39" s="38">
        <v>69417</v>
      </c>
      <c r="L39" s="43" t="s">
        <v>277</v>
      </c>
      <c r="N39" s="38">
        <v>1646965</v>
      </c>
      <c r="O39" s="38">
        <v>3886296</v>
      </c>
      <c r="P39" s="38">
        <v>2020315</v>
      </c>
      <c r="Q39" s="38">
        <v>1895475</v>
      </c>
      <c r="R39" s="38">
        <v>3126416</v>
      </c>
      <c r="S39" s="38">
        <v>2600702</v>
      </c>
      <c r="T39" s="38">
        <v>1433179</v>
      </c>
      <c r="U39" s="38">
        <v>1083926</v>
      </c>
      <c r="V39" s="38">
        <v>2206874</v>
      </c>
      <c r="W39" s="38">
        <v>2129003</v>
      </c>
      <c r="X39" s="38">
        <v>1863543</v>
      </c>
      <c r="Y39" s="38">
        <v>2296505</v>
      </c>
      <c r="Z39" s="38">
        <v>1292897</v>
      </c>
      <c r="AA39" s="38">
        <v>3332361</v>
      </c>
      <c r="AB39" s="38">
        <v>1092935</v>
      </c>
      <c r="AC39" s="38">
        <v>1865182</v>
      </c>
      <c r="AD39" s="38">
        <v>1857506</v>
      </c>
      <c r="AE39" s="38">
        <v>2451326</v>
      </c>
      <c r="AF39" s="38">
        <v>2202914</v>
      </c>
      <c r="AG39" s="38">
        <v>1889088</v>
      </c>
      <c r="AH39" s="38">
        <v>1817402</v>
      </c>
      <c r="AI39" s="38">
        <v>2146298</v>
      </c>
      <c r="AJ39" s="38">
        <v>891299</v>
      </c>
      <c r="AK39" s="38">
        <v>1868983</v>
      </c>
      <c r="AL39" s="38">
        <v>2335625</v>
      </c>
      <c r="AM39" s="38">
        <v>2588435</v>
      </c>
      <c r="AN39" s="38">
        <v>2179424</v>
      </c>
      <c r="AO39" s="38">
        <v>2819409</v>
      </c>
      <c r="AP39" s="38">
        <v>2517785</v>
      </c>
      <c r="AQ39" s="38">
        <v>3415789</v>
      </c>
      <c r="AR39" s="38">
        <v>1638352</v>
      </c>
      <c r="AS39" s="38">
        <v>1930508</v>
      </c>
      <c r="AT39" s="38">
        <v>1521382</v>
      </c>
      <c r="AU39" s="38">
        <v>1004425</v>
      </c>
      <c r="AV39" s="38">
        <v>2287131</v>
      </c>
      <c r="AW39" s="38">
        <v>1925079</v>
      </c>
      <c r="AX39" s="38">
        <v>2099774</v>
      </c>
      <c r="AY39" s="38">
        <v>1356866</v>
      </c>
      <c r="AZ39" s="38">
        <v>2078915</v>
      </c>
      <c r="BA39" s="38">
        <v>1391677</v>
      </c>
      <c r="BB39" s="38">
        <v>2260705</v>
      </c>
      <c r="BC39" s="38">
        <v>2186263</v>
      </c>
      <c r="BD39" s="38">
        <v>2038366</v>
      </c>
      <c r="BE39" s="38">
        <v>2490000</v>
      </c>
      <c r="BF39" s="38">
        <v>1484018</v>
      </c>
      <c r="BG39" s="38">
        <v>2565686</v>
      </c>
      <c r="BH39" s="38">
        <v>2444931</v>
      </c>
      <c r="BI39" s="38">
        <v>1528906</v>
      </c>
      <c r="BJ39" s="38">
        <v>2371398</v>
      </c>
      <c r="BK39" s="38">
        <v>1794329</v>
      </c>
      <c r="BL39" s="38">
        <v>2342239</v>
      </c>
      <c r="BM39" s="38">
        <v>1431319</v>
      </c>
      <c r="BN39" s="38">
        <v>2455911</v>
      </c>
      <c r="BO39" s="38">
        <v>3034701</v>
      </c>
      <c r="BP39" s="38">
        <v>2761965</v>
      </c>
      <c r="BQ39" s="38">
        <v>2004890</v>
      </c>
      <c r="BR39" s="38">
        <v>1972056</v>
      </c>
      <c r="BS39" s="38">
        <v>2237606</v>
      </c>
      <c r="BT39" s="38">
        <v>1686332</v>
      </c>
      <c r="BU39" s="38">
        <v>3374931</v>
      </c>
      <c r="BV39" s="38">
        <v>0.52516305789865203</v>
      </c>
      <c r="BX39" s="38">
        <v>1</v>
      </c>
    </row>
    <row r="40" spans="2:76">
      <c r="B40" s="38" t="s">
        <v>278</v>
      </c>
      <c r="C40" s="38" t="s">
        <v>143</v>
      </c>
      <c r="D40" s="38" t="s">
        <v>210</v>
      </c>
      <c r="E40" s="38">
        <v>48141</v>
      </c>
      <c r="F40" s="38" t="s">
        <v>211</v>
      </c>
      <c r="G40" s="38">
        <v>100005946</v>
      </c>
      <c r="H40" s="38">
        <v>1900</v>
      </c>
      <c r="I40" s="38">
        <v>177.04046</v>
      </c>
      <c r="J40" s="38" t="s">
        <v>279</v>
      </c>
      <c r="K40" s="38">
        <v>161227</v>
      </c>
      <c r="L40" s="43" t="s">
        <v>280</v>
      </c>
      <c r="M40" s="43" t="s">
        <v>281</v>
      </c>
      <c r="N40" s="38">
        <v>36430652</v>
      </c>
      <c r="O40" s="38">
        <v>54014676</v>
      </c>
      <c r="P40" s="38">
        <v>55401564</v>
      </c>
      <c r="Q40" s="38">
        <v>50893076</v>
      </c>
      <c r="R40" s="38">
        <v>41783664</v>
      </c>
      <c r="S40" s="38">
        <v>52560068</v>
      </c>
      <c r="T40" s="38">
        <v>36863216</v>
      </c>
      <c r="U40" s="38">
        <v>58715300</v>
      </c>
      <c r="V40" s="38">
        <v>47402696</v>
      </c>
      <c r="W40" s="38">
        <v>62044736</v>
      </c>
      <c r="X40" s="38">
        <v>49056508</v>
      </c>
      <c r="Y40" s="38">
        <v>61839588</v>
      </c>
      <c r="Z40" s="38">
        <v>41455172</v>
      </c>
      <c r="AA40" s="38">
        <v>34857676</v>
      </c>
      <c r="AB40" s="38">
        <v>57411704</v>
      </c>
      <c r="AC40" s="38">
        <v>46751584</v>
      </c>
      <c r="AD40" s="38">
        <v>55443064</v>
      </c>
      <c r="AE40" s="38">
        <v>68117184</v>
      </c>
      <c r="AF40" s="38">
        <v>37475196</v>
      </c>
      <c r="AG40" s="38">
        <v>47196080</v>
      </c>
      <c r="AH40" s="38">
        <v>42912696</v>
      </c>
      <c r="AI40" s="38">
        <v>51595808</v>
      </c>
      <c r="AJ40" s="38">
        <v>62585988</v>
      </c>
      <c r="AK40" s="38">
        <v>47787308</v>
      </c>
      <c r="AL40" s="38">
        <v>51623908</v>
      </c>
      <c r="AM40" s="38">
        <v>54126784</v>
      </c>
      <c r="AN40" s="38">
        <v>38343952</v>
      </c>
      <c r="AO40" s="38">
        <v>48009036</v>
      </c>
      <c r="AP40" s="38">
        <v>38987124</v>
      </c>
      <c r="AQ40" s="38">
        <v>38537624</v>
      </c>
      <c r="AR40" s="38">
        <v>38480812</v>
      </c>
      <c r="AS40" s="38">
        <v>46851060</v>
      </c>
      <c r="AT40" s="38">
        <v>49790264</v>
      </c>
      <c r="AU40" s="38">
        <v>51786156</v>
      </c>
      <c r="AV40" s="38">
        <v>55875528</v>
      </c>
      <c r="AW40" s="38">
        <v>27901760</v>
      </c>
      <c r="AX40" s="38">
        <v>50912120</v>
      </c>
      <c r="AY40" s="38">
        <v>63292772</v>
      </c>
      <c r="AZ40" s="38">
        <v>40739812</v>
      </c>
      <c r="BA40" s="38">
        <v>47175296</v>
      </c>
      <c r="BB40" s="38">
        <v>35143304</v>
      </c>
      <c r="BC40" s="38">
        <v>44820884</v>
      </c>
      <c r="BD40" s="38">
        <v>39165452</v>
      </c>
      <c r="BE40" s="38">
        <v>46631396</v>
      </c>
      <c r="BF40" s="38">
        <v>49720000</v>
      </c>
      <c r="BG40" s="38">
        <v>45534284</v>
      </c>
      <c r="BH40" s="38">
        <v>48626636</v>
      </c>
      <c r="BI40" s="38">
        <v>49815388</v>
      </c>
      <c r="BJ40" s="38">
        <v>46994104</v>
      </c>
      <c r="BK40" s="38">
        <v>30313868</v>
      </c>
      <c r="BL40" s="38">
        <v>34878552</v>
      </c>
      <c r="BM40" s="38">
        <v>53623228</v>
      </c>
      <c r="BN40" s="38">
        <v>46777072</v>
      </c>
      <c r="BO40" s="38">
        <v>38259128</v>
      </c>
      <c r="BP40" s="38">
        <v>58827480</v>
      </c>
      <c r="BQ40" s="38">
        <v>54910952</v>
      </c>
      <c r="BR40" s="38">
        <v>42808888</v>
      </c>
      <c r="BS40" s="38">
        <v>50215900</v>
      </c>
      <c r="BT40" s="38">
        <v>42838540</v>
      </c>
      <c r="BU40" s="38">
        <v>72072760</v>
      </c>
      <c r="BV40" s="38">
        <v>0.35936219580638701</v>
      </c>
      <c r="BX40" s="38">
        <v>1</v>
      </c>
    </row>
    <row r="41" spans="2:76">
      <c r="B41" s="38" t="s">
        <v>282</v>
      </c>
      <c r="C41" s="38" t="s">
        <v>143</v>
      </c>
      <c r="D41" s="38" t="s">
        <v>243</v>
      </c>
      <c r="E41" s="38">
        <v>33161</v>
      </c>
      <c r="F41" s="38" t="s">
        <v>145</v>
      </c>
      <c r="G41" s="38">
        <v>100001795</v>
      </c>
      <c r="H41" s="38">
        <v>1633</v>
      </c>
      <c r="I41" s="38">
        <v>356.09870000000001</v>
      </c>
      <c r="K41" s="38">
        <v>14367271</v>
      </c>
      <c r="N41" s="38">
        <v>5.2538033842160499E-2</v>
      </c>
      <c r="O41" s="38">
        <v>5.2538033842160499E-2</v>
      </c>
      <c r="P41" s="38">
        <v>5.2538033842160499E-2</v>
      </c>
      <c r="Q41" s="38">
        <v>5.2538033842160499E-2</v>
      </c>
      <c r="R41" s="38">
        <v>5.2538033842160499E-2</v>
      </c>
      <c r="S41" s="38">
        <v>5.2538033842160499E-2</v>
      </c>
      <c r="T41" s="38">
        <v>278001</v>
      </c>
      <c r="U41" s="38">
        <v>5.2538033842160499E-2</v>
      </c>
      <c r="V41" s="38">
        <v>5.2538033842160499E-2</v>
      </c>
      <c r="W41" s="38">
        <v>5.2538033842160499E-2</v>
      </c>
      <c r="X41" s="38">
        <v>5.2538033842160499E-2</v>
      </c>
      <c r="Y41" s="38">
        <v>5.2538033842160499E-2</v>
      </c>
      <c r="Z41" s="38">
        <v>5.2538033842160499E-2</v>
      </c>
      <c r="AA41" s="38">
        <v>5.2538033842160499E-2</v>
      </c>
      <c r="AB41" s="38">
        <v>870359</v>
      </c>
      <c r="AC41" s="38">
        <v>5.2538033842160499E-2</v>
      </c>
      <c r="AD41" s="38">
        <v>5.2538033842160499E-2</v>
      </c>
      <c r="AE41" s="38">
        <v>5.2538033842160499E-2</v>
      </c>
      <c r="AF41" s="38">
        <v>5.2538033842160499E-2</v>
      </c>
      <c r="AG41" s="38">
        <v>5.2538033842160499E-2</v>
      </c>
      <c r="AH41" s="38">
        <v>5.2538033842160499E-2</v>
      </c>
      <c r="AI41" s="38">
        <v>5.2538033842160499E-2</v>
      </c>
      <c r="AJ41" s="38">
        <v>5.2538033842160499E-2</v>
      </c>
      <c r="AK41" s="38">
        <v>462078</v>
      </c>
      <c r="AL41" s="38">
        <v>5.2538033842160499E-2</v>
      </c>
      <c r="AM41" s="38">
        <v>5.2538033842160499E-2</v>
      </c>
      <c r="AN41" s="38">
        <v>5.2538033842160499E-2</v>
      </c>
      <c r="AO41" s="38">
        <v>5.2538033842160499E-2</v>
      </c>
      <c r="AP41" s="38">
        <v>5.2538033842160499E-2</v>
      </c>
      <c r="AQ41" s="38">
        <v>5.2538033842160499E-2</v>
      </c>
      <c r="AR41" s="38">
        <v>5.2538033842160499E-2</v>
      </c>
      <c r="AS41" s="38">
        <v>5.2538033842160499E-2</v>
      </c>
      <c r="AT41" s="38">
        <v>5.2538033842160499E-2</v>
      </c>
      <c r="AU41" s="38">
        <v>5.2538033842160499E-2</v>
      </c>
      <c r="AV41" s="38">
        <v>5.2538033842160499E-2</v>
      </c>
      <c r="AW41" s="38">
        <v>5.2538033842160499E-2</v>
      </c>
      <c r="AX41" s="38">
        <v>24798</v>
      </c>
      <c r="AY41" s="38">
        <v>333829</v>
      </c>
      <c r="AZ41" s="38">
        <v>5.2538033842160499E-2</v>
      </c>
      <c r="BA41" s="38">
        <v>551163</v>
      </c>
      <c r="BB41" s="38">
        <v>72804</v>
      </c>
      <c r="BC41" s="38">
        <v>5.2538033842160499E-2</v>
      </c>
      <c r="BD41" s="38">
        <v>265293</v>
      </c>
      <c r="BE41" s="38">
        <v>5.2538033842160499E-2</v>
      </c>
      <c r="BF41" s="38">
        <v>5.2538033842160499E-2</v>
      </c>
      <c r="BG41" s="38">
        <v>5.2538033842160499E-2</v>
      </c>
      <c r="BH41" s="38">
        <v>5.2538033842160499E-2</v>
      </c>
      <c r="BI41" s="38">
        <v>5.2538033842160499E-2</v>
      </c>
      <c r="BJ41" s="38">
        <v>5.2538033842160499E-2</v>
      </c>
      <c r="BK41" s="38">
        <v>5.2538033842160499E-2</v>
      </c>
      <c r="BL41" s="38">
        <v>372848.96879999997</v>
      </c>
      <c r="BM41" s="38">
        <v>5.2538033842160499E-2</v>
      </c>
      <c r="BN41" s="38">
        <v>5.2538033842160499E-2</v>
      </c>
      <c r="BO41" s="38">
        <v>5.2538033842160499E-2</v>
      </c>
      <c r="BP41" s="38">
        <v>5.2538033842160499E-2</v>
      </c>
      <c r="BQ41" s="38">
        <v>5.2538033842160499E-2</v>
      </c>
      <c r="BR41" s="38">
        <v>5.2538033842160499E-2</v>
      </c>
      <c r="BS41" s="38">
        <v>5.2538033842160499E-2</v>
      </c>
      <c r="BT41" s="38">
        <v>5.2538033842160499E-2</v>
      </c>
      <c r="BU41" s="38">
        <v>5.2538033842160499E-2</v>
      </c>
      <c r="BV41" s="38">
        <v>0.34720258002503801</v>
      </c>
      <c r="BX41" s="38">
        <v>1</v>
      </c>
    </row>
    <row r="42" spans="2:76">
      <c r="B42" s="38" t="s">
        <v>283</v>
      </c>
      <c r="C42" s="38" t="s">
        <v>143</v>
      </c>
      <c r="D42" s="38" t="s">
        <v>243</v>
      </c>
      <c r="E42" s="38">
        <v>47031</v>
      </c>
      <c r="F42" s="38" t="s">
        <v>145</v>
      </c>
      <c r="G42" s="38">
        <v>100001793</v>
      </c>
      <c r="H42" s="38">
        <v>1949</v>
      </c>
      <c r="I42" s="38">
        <v>260.02343000000002</v>
      </c>
      <c r="K42" s="38">
        <v>86290014</v>
      </c>
      <c r="N42" s="38">
        <v>8.8105504935843806E-2</v>
      </c>
      <c r="O42" s="38">
        <v>8.8105504935843806E-2</v>
      </c>
      <c r="P42" s="38">
        <v>8.8105504935843806E-2</v>
      </c>
      <c r="Q42" s="38">
        <v>8.8105504935843806E-2</v>
      </c>
      <c r="R42" s="38">
        <v>8.8105504935843806E-2</v>
      </c>
      <c r="S42" s="38">
        <v>8.8105504935843806E-2</v>
      </c>
      <c r="T42" s="38">
        <v>102930</v>
      </c>
      <c r="U42" s="38">
        <v>8.8105504935843806E-2</v>
      </c>
      <c r="V42" s="38">
        <v>8.8105504935843806E-2</v>
      </c>
      <c r="W42" s="38">
        <v>8.8105504935843806E-2</v>
      </c>
      <c r="X42" s="38">
        <v>8.8105504935843806E-2</v>
      </c>
      <c r="Y42" s="38">
        <v>8.8105504935843806E-2</v>
      </c>
      <c r="Z42" s="38">
        <v>8.8105504935843806E-2</v>
      </c>
      <c r="AA42" s="38">
        <v>8.8105504935843806E-2</v>
      </c>
      <c r="AB42" s="38">
        <v>436650</v>
      </c>
      <c r="AC42" s="38">
        <v>8.8105504935843806E-2</v>
      </c>
      <c r="AD42" s="38">
        <v>8.8105504935843806E-2</v>
      </c>
      <c r="AE42" s="38">
        <v>8.8105504935843806E-2</v>
      </c>
      <c r="AF42" s="38">
        <v>8.8105504935843806E-2</v>
      </c>
      <c r="AG42" s="38">
        <v>8.8105504935843806E-2</v>
      </c>
      <c r="AH42" s="38">
        <v>8.8105504935843806E-2</v>
      </c>
      <c r="AI42" s="38">
        <v>8.8105504935843806E-2</v>
      </c>
      <c r="AJ42" s="38">
        <v>8.8105504935843806E-2</v>
      </c>
      <c r="AK42" s="38">
        <v>88453</v>
      </c>
      <c r="AL42" s="38">
        <v>8.8105504935843806E-2</v>
      </c>
      <c r="AM42" s="38">
        <v>8.8105504935843806E-2</v>
      </c>
      <c r="AN42" s="38">
        <v>8.8105504935843806E-2</v>
      </c>
      <c r="AO42" s="38">
        <v>8.8105504935843806E-2</v>
      </c>
      <c r="AP42" s="38">
        <v>8.8105504935843806E-2</v>
      </c>
      <c r="AQ42" s="38">
        <v>8.8105504935843806E-2</v>
      </c>
      <c r="AR42" s="38">
        <v>8.8105504935843806E-2</v>
      </c>
      <c r="AS42" s="38">
        <v>8.8105504935843806E-2</v>
      </c>
      <c r="AT42" s="38">
        <v>8.8105504935843806E-2</v>
      </c>
      <c r="AU42" s="38">
        <v>8.8105504935843806E-2</v>
      </c>
      <c r="AV42" s="38">
        <v>8.8105504935843806E-2</v>
      </c>
      <c r="AW42" s="38">
        <v>8.8105504935843806E-2</v>
      </c>
      <c r="AX42" s="38">
        <v>8.8105504935843806E-2</v>
      </c>
      <c r="AY42" s="38">
        <v>400547</v>
      </c>
      <c r="AZ42" s="38">
        <v>8.8105504935843806E-2</v>
      </c>
      <c r="BA42" s="38">
        <v>227544</v>
      </c>
      <c r="BB42" s="38">
        <v>24637</v>
      </c>
      <c r="BC42" s="38">
        <v>8.8105504935843806E-2</v>
      </c>
      <c r="BD42" s="38">
        <v>200666</v>
      </c>
      <c r="BE42" s="38">
        <v>8.8105504935843806E-2</v>
      </c>
      <c r="BF42" s="38">
        <v>8.8105504935843806E-2</v>
      </c>
      <c r="BG42" s="38">
        <v>8.8105504935843806E-2</v>
      </c>
      <c r="BH42" s="38">
        <v>8.8105504935843806E-2</v>
      </c>
      <c r="BI42" s="38">
        <v>8.8105504935843806E-2</v>
      </c>
      <c r="BJ42" s="38">
        <v>8.8105504935843806E-2</v>
      </c>
      <c r="BK42" s="38">
        <v>8.8105504935843806E-2</v>
      </c>
      <c r="BL42" s="38">
        <v>194848</v>
      </c>
      <c r="BM42" s="38">
        <v>8.8105504935843806E-2</v>
      </c>
      <c r="BN42" s="38">
        <v>8.8105504935843806E-2</v>
      </c>
      <c r="BO42" s="38">
        <v>8.8105504935843806E-2</v>
      </c>
      <c r="BP42" s="38">
        <v>8.8105504935843806E-2</v>
      </c>
      <c r="BQ42" s="38">
        <v>8.8105504935843806E-2</v>
      </c>
      <c r="BR42" s="38">
        <v>8.8105504935843806E-2</v>
      </c>
      <c r="BS42" s="38">
        <v>8.8105504935843806E-2</v>
      </c>
      <c r="BT42" s="38">
        <v>8.8105504935843806E-2</v>
      </c>
      <c r="BU42" s="38">
        <v>8.8105504935843806E-2</v>
      </c>
      <c r="BV42" s="38">
        <v>0.45284753094748198</v>
      </c>
      <c r="BX42" s="38">
        <v>1</v>
      </c>
    </row>
    <row r="43" spans="2:76">
      <c r="B43" s="38" t="s">
        <v>284</v>
      </c>
      <c r="C43" s="38" t="s">
        <v>143</v>
      </c>
      <c r="D43" s="38" t="s">
        <v>144</v>
      </c>
      <c r="E43" s="38">
        <v>48445</v>
      </c>
      <c r="F43" s="38" t="s">
        <v>145</v>
      </c>
      <c r="G43" s="38">
        <v>100006184</v>
      </c>
      <c r="H43" s="38">
        <v>1863</v>
      </c>
      <c r="I43" s="38">
        <v>218.99688</v>
      </c>
      <c r="J43" s="38" t="s">
        <v>285</v>
      </c>
      <c r="N43" s="38">
        <v>0.237729299834917</v>
      </c>
      <c r="O43" s="38">
        <v>0.237729299834917</v>
      </c>
      <c r="P43" s="38">
        <v>0.237729299834917</v>
      </c>
      <c r="Q43" s="38">
        <v>0.237729299834917</v>
      </c>
      <c r="R43" s="38">
        <v>0.237729299834917</v>
      </c>
      <c r="S43" s="38">
        <v>0.237729299834917</v>
      </c>
      <c r="T43" s="38">
        <v>0.237729299834917</v>
      </c>
      <c r="U43" s="38">
        <v>181403</v>
      </c>
      <c r="V43" s="38">
        <v>0.237729299834917</v>
      </c>
      <c r="W43" s="38">
        <v>199446</v>
      </c>
      <c r="X43" s="38">
        <v>0.237729299834917</v>
      </c>
      <c r="Y43" s="38">
        <v>58281</v>
      </c>
      <c r="Z43" s="38">
        <v>0.237729299834917</v>
      </c>
      <c r="AA43" s="38">
        <v>339971</v>
      </c>
      <c r="AB43" s="38">
        <v>0.237729299834917</v>
      </c>
      <c r="AC43" s="38">
        <v>54790</v>
      </c>
      <c r="AD43" s="38">
        <v>0.237729299834917</v>
      </c>
      <c r="AE43" s="38">
        <v>0.237729299834917</v>
      </c>
      <c r="AF43" s="38">
        <v>0.237729299834917</v>
      </c>
      <c r="AG43" s="38">
        <v>65613</v>
      </c>
      <c r="AH43" s="38">
        <v>0.237729299834917</v>
      </c>
      <c r="AI43" s="38">
        <v>1442912</v>
      </c>
      <c r="AJ43" s="38">
        <v>28496</v>
      </c>
      <c r="AK43" s="38">
        <v>0.237729299834917</v>
      </c>
      <c r="AL43" s="38">
        <v>0.237729299834917</v>
      </c>
      <c r="AM43" s="38">
        <v>0.237729299834917</v>
      </c>
      <c r="AN43" s="38">
        <v>0.237729299834917</v>
      </c>
      <c r="AO43" s="38">
        <v>25506</v>
      </c>
      <c r="AP43" s="38">
        <v>0.237729299834917</v>
      </c>
      <c r="AQ43" s="38">
        <v>0.237729299834917</v>
      </c>
      <c r="AR43" s="38">
        <v>0.237729299834917</v>
      </c>
      <c r="AS43" s="38">
        <v>0.237729299834917</v>
      </c>
      <c r="AT43" s="38">
        <v>0.237729299834917</v>
      </c>
      <c r="AU43" s="38">
        <v>0.237729299834917</v>
      </c>
      <c r="AV43" s="38">
        <v>0.237729299834917</v>
      </c>
      <c r="AW43" s="38">
        <v>45290</v>
      </c>
      <c r="AX43" s="38">
        <v>0.237729299834917</v>
      </c>
      <c r="AY43" s="38">
        <v>95076</v>
      </c>
      <c r="AZ43" s="38">
        <v>0.237729299834917</v>
      </c>
      <c r="BA43" s="38">
        <v>0.237729299834917</v>
      </c>
      <c r="BB43" s="38">
        <v>0.237729299834917</v>
      </c>
      <c r="BC43" s="38">
        <v>0.237729299834917</v>
      </c>
      <c r="BD43" s="38">
        <v>0.237729299834917</v>
      </c>
      <c r="BE43" s="38">
        <v>0.237729299834917</v>
      </c>
      <c r="BF43" s="38">
        <v>0.237729299834917</v>
      </c>
      <c r="BG43" s="38">
        <v>0.237729299834917</v>
      </c>
      <c r="BH43" s="38">
        <v>0.237729299834917</v>
      </c>
      <c r="BI43" s="38">
        <v>0.237729299834917</v>
      </c>
      <c r="BJ43" s="38">
        <v>0.237729299834917</v>
      </c>
      <c r="BK43" s="38">
        <v>71568</v>
      </c>
      <c r="BL43" s="38">
        <v>0.237729299834917</v>
      </c>
      <c r="BM43" s="38">
        <v>0.237729299834917</v>
      </c>
      <c r="BN43" s="38">
        <v>44167</v>
      </c>
      <c r="BO43" s="38">
        <v>80154</v>
      </c>
      <c r="BP43" s="38">
        <v>0.237729299834917</v>
      </c>
      <c r="BQ43" s="38">
        <v>0.237729299834917</v>
      </c>
      <c r="BR43" s="38">
        <v>0.237729299834917</v>
      </c>
      <c r="BS43" s="38">
        <v>0.237729299834917</v>
      </c>
      <c r="BT43" s="38">
        <v>161508</v>
      </c>
      <c r="BU43" s="38">
        <v>210203</v>
      </c>
      <c r="BV43" s="38">
        <v>0.56875467030446902</v>
      </c>
      <c r="BX43" s="38">
        <v>1</v>
      </c>
    </row>
    <row r="44" spans="2:76">
      <c r="B44" s="38" t="s">
        <v>286</v>
      </c>
      <c r="C44" s="38" t="s">
        <v>161</v>
      </c>
      <c r="D44" s="38" t="s">
        <v>239</v>
      </c>
      <c r="E44" s="38">
        <v>45095</v>
      </c>
      <c r="F44" s="38" t="s">
        <v>163</v>
      </c>
      <c r="G44" s="38">
        <v>100001509</v>
      </c>
      <c r="H44" s="38">
        <v>3050</v>
      </c>
      <c r="I44" s="38">
        <v>246.16999000000001</v>
      </c>
      <c r="J44" s="38" t="s">
        <v>287</v>
      </c>
      <c r="K44" s="38">
        <v>6426901</v>
      </c>
      <c r="M44" s="43" t="s">
        <v>288</v>
      </c>
      <c r="N44" s="38">
        <v>195733</v>
      </c>
      <c r="O44" s="38">
        <v>129623</v>
      </c>
      <c r="P44" s="38">
        <v>109387</v>
      </c>
      <c r="Q44" s="38">
        <v>95362.992199999993</v>
      </c>
      <c r="R44" s="38">
        <v>297652</v>
      </c>
      <c r="S44" s="38">
        <v>222792</v>
      </c>
      <c r="T44" s="38">
        <v>156065</v>
      </c>
      <c r="U44" s="38">
        <v>147316</v>
      </c>
      <c r="V44" s="38">
        <v>189663</v>
      </c>
      <c r="W44" s="38">
        <v>415819</v>
      </c>
      <c r="X44" s="38">
        <v>188917</v>
      </c>
      <c r="Y44" s="38">
        <v>170480.01560000001</v>
      </c>
      <c r="Z44" s="38">
        <v>155048</v>
      </c>
      <c r="AA44" s="38">
        <v>95834</v>
      </c>
      <c r="AB44" s="38">
        <v>169971</v>
      </c>
      <c r="AC44" s="38">
        <v>285334</v>
      </c>
      <c r="AD44" s="38">
        <v>161472</v>
      </c>
      <c r="AE44" s="38">
        <v>161052</v>
      </c>
      <c r="AF44" s="38">
        <v>98024</v>
      </c>
      <c r="AG44" s="38">
        <v>191084</v>
      </c>
      <c r="AH44" s="38">
        <v>188920</v>
      </c>
      <c r="AI44" s="38">
        <v>290942</v>
      </c>
      <c r="AJ44" s="38">
        <v>175334</v>
      </c>
      <c r="AK44" s="38">
        <v>158317</v>
      </c>
      <c r="AL44" s="38">
        <v>127395</v>
      </c>
      <c r="AM44" s="38">
        <v>170414.01560000001</v>
      </c>
      <c r="AN44" s="38">
        <v>130075.99219999999</v>
      </c>
      <c r="AO44" s="38">
        <v>115253.00780000001</v>
      </c>
      <c r="AP44" s="38">
        <v>93089</v>
      </c>
      <c r="AQ44" s="38">
        <v>113778</v>
      </c>
      <c r="AR44" s="38">
        <v>221787</v>
      </c>
      <c r="AS44" s="38">
        <v>172854.01560000001</v>
      </c>
      <c r="AT44" s="38">
        <v>119627</v>
      </c>
      <c r="AU44" s="38">
        <v>127637</v>
      </c>
      <c r="AV44" s="38">
        <v>350168.96879999997</v>
      </c>
      <c r="AW44" s="38">
        <v>89345</v>
      </c>
      <c r="AX44" s="38">
        <v>136640</v>
      </c>
      <c r="AY44" s="38">
        <v>173666.98439999999</v>
      </c>
      <c r="AZ44" s="38">
        <v>295804</v>
      </c>
      <c r="BA44" s="38">
        <v>0.371231060122937</v>
      </c>
      <c r="BB44" s="38">
        <v>140125</v>
      </c>
      <c r="BC44" s="38">
        <v>260023</v>
      </c>
      <c r="BD44" s="38">
        <v>248572.01560000001</v>
      </c>
      <c r="BE44" s="38">
        <v>135487</v>
      </c>
      <c r="BF44" s="38">
        <v>198808</v>
      </c>
      <c r="BG44" s="38">
        <v>251310</v>
      </c>
      <c r="BH44" s="38">
        <v>158741</v>
      </c>
      <c r="BI44" s="38">
        <v>121258</v>
      </c>
      <c r="BJ44" s="38">
        <v>361653.03129999997</v>
      </c>
      <c r="BK44" s="38">
        <v>229965</v>
      </c>
      <c r="BL44" s="38">
        <v>154198</v>
      </c>
      <c r="BM44" s="38">
        <v>259243</v>
      </c>
      <c r="BN44" s="38">
        <v>110445</v>
      </c>
      <c r="BO44" s="38">
        <v>171848</v>
      </c>
      <c r="BP44" s="38">
        <v>176376</v>
      </c>
      <c r="BQ44" s="38">
        <v>96284</v>
      </c>
      <c r="BR44" s="38">
        <v>209265</v>
      </c>
      <c r="BS44" s="38">
        <v>248976</v>
      </c>
      <c r="BT44" s="38">
        <v>104710</v>
      </c>
      <c r="BU44" s="38">
        <v>399990</v>
      </c>
      <c r="BV44" s="38">
        <v>0.36322231255273901</v>
      </c>
      <c r="BX44" s="38">
        <v>1</v>
      </c>
    </row>
    <row r="45" spans="2:76">
      <c r="B45" s="38" t="s">
        <v>289</v>
      </c>
      <c r="C45" s="38" t="s">
        <v>290</v>
      </c>
      <c r="D45" s="38" t="s">
        <v>291</v>
      </c>
      <c r="E45" s="38">
        <v>52282</v>
      </c>
      <c r="F45" s="38" t="s">
        <v>145</v>
      </c>
      <c r="G45" s="38">
        <v>100008929</v>
      </c>
      <c r="H45" s="38">
        <v>575</v>
      </c>
      <c r="I45" s="38">
        <v>205.03538</v>
      </c>
      <c r="N45" s="38">
        <v>0.30257099166972401</v>
      </c>
      <c r="O45" s="38">
        <v>117426</v>
      </c>
      <c r="P45" s="38">
        <v>302180</v>
      </c>
      <c r="Q45" s="38">
        <v>154539</v>
      </c>
      <c r="R45" s="38">
        <v>204930</v>
      </c>
      <c r="S45" s="38">
        <v>306431</v>
      </c>
      <c r="T45" s="38">
        <v>251405.98439999999</v>
      </c>
      <c r="U45" s="38">
        <v>187811</v>
      </c>
      <c r="V45" s="38">
        <v>194891</v>
      </c>
      <c r="W45" s="38">
        <v>329539</v>
      </c>
      <c r="X45" s="38">
        <v>0.30257099166972401</v>
      </c>
      <c r="Y45" s="38">
        <v>0.30257099166972401</v>
      </c>
      <c r="Z45" s="38">
        <v>276833</v>
      </c>
      <c r="AA45" s="38">
        <v>270606</v>
      </c>
      <c r="AB45" s="38">
        <v>560787</v>
      </c>
      <c r="AC45" s="38">
        <v>249707</v>
      </c>
      <c r="AD45" s="38">
        <v>203205</v>
      </c>
      <c r="AE45" s="38">
        <v>198286</v>
      </c>
      <c r="AF45" s="38">
        <v>174602</v>
      </c>
      <c r="AG45" s="38">
        <v>369084</v>
      </c>
      <c r="AH45" s="38">
        <v>239472</v>
      </c>
      <c r="AI45" s="38">
        <v>262077.01560000001</v>
      </c>
      <c r="AJ45" s="38">
        <v>236788</v>
      </c>
      <c r="AK45" s="38">
        <v>134475</v>
      </c>
      <c r="AL45" s="38">
        <v>267209</v>
      </c>
      <c r="AM45" s="38">
        <v>0.30257099166972401</v>
      </c>
      <c r="AN45" s="38">
        <v>151578</v>
      </c>
      <c r="AO45" s="38">
        <v>251079</v>
      </c>
      <c r="AP45" s="38">
        <v>323120</v>
      </c>
      <c r="AQ45" s="38">
        <v>290178</v>
      </c>
      <c r="AR45" s="38">
        <v>167699</v>
      </c>
      <c r="AS45" s="38">
        <v>0.30257099166972401</v>
      </c>
      <c r="AT45" s="38">
        <v>0.30257099166972401</v>
      </c>
      <c r="AU45" s="38">
        <v>202700</v>
      </c>
      <c r="AV45" s="38">
        <v>158936</v>
      </c>
      <c r="AW45" s="38">
        <v>337577</v>
      </c>
      <c r="AX45" s="38">
        <v>0.30257099166972401</v>
      </c>
      <c r="AY45" s="38">
        <v>207708</v>
      </c>
      <c r="AZ45" s="38">
        <v>158956</v>
      </c>
      <c r="BA45" s="38">
        <v>107144</v>
      </c>
      <c r="BB45" s="38">
        <v>0.30257099166972401</v>
      </c>
      <c r="BC45" s="38">
        <v>379734</v>
      </c>
      <c r="BD45" s="38">
        <v>364404</v>
      </c>
      <c r="BE45" s="38">
        <v>297532</v>
      </c>
      <c r="BF45" s="38">
        <v>170248</v>
      </c>
      <c r="BG45" s="38">
        <v>289424</v>
      </c>
      <c r="BH45" s="38">
        <v>112770</v>
      </c>
      <c r="BI45" s="38">
        <v>300482</v>
      </c>
      <c r="BJ45" s="38">
        <v>0.30257099166972401</v>
      </c>
      <c r="BK45" s="38">
        <v>329389</v>
      </c>
      <c r="BL45" s="38">
        <v>311813</v>
      </c>
      <c r="BM45" s="38">
        <v>366411</v>
      </c>
      <c r="BN45" s="38">
        <v>0.30257099166972401</v>
      </c>
      <c r="BO45" s="38">
        <v>211433</v>
      </c>
      <c r="BP45" s="38">
        <v>123248</v>
      </c>
      <c r="BQ45" s="38">
        <v>334042</v>
      </c>
      <c r="BR45" s="38">
        <v>265060</v>
      </c>
      <c r="BS45" s="38">
        <v>413847</v>
      </c>
      <c r="BT45" s="38">
        <v>245242</v>
      </c>
      <c r="BU45" s="38">
        <v>0.30257099166972401</v>
      </c>
      <c r="BV45" s="38">
        <v>0.76111926161943499</v>
      </c>
      <c r="BX45" s="38">
        <v>1</v>
      </c>
    </row>
    <row r="46" spans="2:76">
      <c r="B46" s="38" t="s">
        <v>292</v>
      </c>
      <c r="C46" s="38" t="s">
        <v>143</v>
      </c>
      <c r="D46" s="38" t="s">
        <v>144</v>
      </c>
      <c r="E46" s="38">
        <v>62520</v>
      </c>
      <c r="F46" s="38" t="s">
        <v>145</v>
      </c>
      <c r="G46" s="38">
        <v>100020515</v>
      </c>
      <c r="H46" s="38">
        <v>3658</v>
      </c>
      <c r="I46" s="38">
        <v>223.00704999999999</v>
      </c>
      <c r="K46" s="38">
        <v>74428</v>
      </c>
      <c r="N46" s="38">
        <v>0.18398918446474</v>
      </c>
      <c r="O46" s="38">
        <v>0.18398918446474</v>
      </c>
      <c r="P46" s="38">
        <v>0.18398918446474</v>
      </c>
      <c r="Q46" s="38">
        <v>125451</v>
      </c>
      <c r="R46" s="38">
        <v>0.18398918446474</v>
      </c>
      <c r="S46" s="38">
        <v>98199</v>
      </c>
      <c r="T46" s="38">
        <v>0.18398918446474</v>
      </c>
      <c r="U46" s="38">
        <v>50812</v>
      </c>
      <c r="V46" s="38">
        <v>0.18398918446474</v>
      </c>
      <c r="W46" s="38">
        <v>198638</v>
      </c>
      <c r="X46" s="38">
        <v>44699</v>
      </c>
      <c r="Y46" s="38">
        <v>105415</v>
      </c>
      <c r="Z46" s="38">
        <v>63888.996099999997</v>
      </c>
      <c r="AA46" s="38">
        <v>0.18398918446474</v>
      </c>
      <c r="AB46" s="38">
        <v>0.18398918446474</v>
      </c>
      <c r="AC46" s="38">
        <v>0.18398918446474</v>
      </c>
      <c r="AD46" s="38">
        <v>298804</v>
      </c>
      <c r="AE46" s="38">
        <v>0.18398918446474</v>
      </c>
      <c r="AF46" s="38">
        <v>0.18398918446474</v>
      </c>
      <c r="AG46" s="38">
        <v>285669</v>
      </c>
      <c r="AH46" s="38">
        <v>0.18398918446474</v>
      </c>
      <c r="AI46" s="38">
        <v>37319</v>
      </c>
      <c r="AJ46" s="38">
        <v>0.18398918446474</v>
      </c>
      <c r="AK46" s="38">
        <v>87437</v>
      </c>
      <c r="AL46" s="38">
        <v>545178</v>
      </c>
      <c r="AM46" s="38">
        <v>140743</v>
      </c>
      <c r="AN46" s="38">
        <v>54354</v>
      </c>
      <c r="AO46" s="38">
        <v>107704</v>
      </c>
      <c r="AP46" s="38">
        <v>22752</v>
      </c>
      <c r="AQ46" s="38">
        <v>36976</v>
      </c>
      <c r="AR46" s="38">
        <v>24233.998</v>
      </c>
      <c r="AS46" s="38">
        <v>78732</v>
      </c>
      <c r="AT46" s="38">
        <v>102606</v>
      </c>
      <c r="AU46" s="38">
        <v>0.18398918446474</v>
      </c>
      <c r="AV46" s="38">
        <v>167018</v>
      </c>
      <c r="AW46" s="38">
        <v>111781</v>
      </c>
      <c r="AX46" s="38">
        <v>75029</v>
      </c>
      <c r="AY46" s="38">
        <v>56010.003900000003</v>
      </c>
      <c r="AZ46" s="38">
        <v>0.18398918446474</v>
      </c>
      <c r="BA46" s="38">
        <v>68850</v>
      </c>
      <c r="BB46" s="38">
        <v>0.18398918446474</v>
      </c>
      <c r="BC46" s="38">
        <v>0.18398918446474</v>
      </c>
      <c r="BD46" s="38">
        <v>162994</v>
      </c>
      <c r="BE46" s="38">
        <v>0.18398918446474</v>
      </c>
      <c r="BF46" s="38">
        <v>60173</v>
      </c>
      <c r="BG46" s="38">
        <v>59694</v>
      </c>
      <c r="BH46" s="38">
        <v>0.18398918446474</v>
      </c>
      <c r="BI46" s="38">
        <v>51812</v>
      </c>
      <c r="BJ46" s="38">
        <v>113610</v>
      </c>
      <c r="BK46" s="38">
        <v>0.18398918446474</v>
      </c>
      <c r="BL46" s="38">
        <v>108178</v>
      </c>
      <c r="BM46" s="38">
        <v>168717</v>
      </c>
      <c r="BN46" s="38">
        <v>598699</v>
      </c>
      <c r="BO46" s="38">
        <v>27848</v>
      </c>
      <c r="BP46" s="38">
        <v>0.18398918446474</v>
      </c>
      <c r="BQ46" s="38">
        <v>58373</v>
      </c>
      <c r="BR46" s="38">
        <v>0.18398918446474</v>
      </c>
      <c r="BS46" s="38">
        <v>0.18398918446474</v>
      </c>
      <c r="BT46" s="38">
        <v>101885</v>
      </c>
      <c r="BU46" s="38">
        <v>37244</v>
      </c>
      <c r="BV46" s="38">
        <v>0.58901884594384701</v>
      </c>
      <c r="BX46" s="38">
        <v>1</v>
      </c>
    </row>
    <row r="47" spans="2:76">
      <c r="B47" s="38" t="s">
        <v>293</v>
      </c>
      <c r="C47" s="38" t="s">
        <v>161</v>
      </c>
      <c r="D47" s="38" t="s">
        <v>294</v>
      </c>
      <c r="E47" s="38">
        <v>55072</v>
      </c>
      <c r="F47" s="38" t="s">
        <v>163</v>
      </c>
      <c r="G47" s="38">
        <v>100002784</v>
      </c>
      <c r="H47" s="38">
        <v>1760</v>
      </c>
      <c r="I47" s="38">
        <v>174.08732000000001</v>
      </c>
      <c r="J47" s="44">
        <v>663193</v>
      </c>
      <c r="K47" s="38">
        <v>558</v>
      </c>
      <c r="L47" s="43" t="s">
        <v>295</v>
      </c>
      <c r="M47" s="43" t="s">
        <v>296</v>
      </c>
      <c r="N47" s="38">
        <v>37365</v>
      </c>
      <c r="O47" s="38">
        <v>0.13102688655386699</v>
      </c>
      <c r="P47" s="38">
        <v>62763</v>
      </c>
      <c r="Q47" s="38">
        <v>181917</v>
      </c>
      <c r="R47" s="38">
        <v>52082.996099999997</v>
      </c>
      <c r="S47" s="38">
        <v>69199</v>
      </c>
      <c r="T47" s="38">
        <v>81231</v>
      </c>
      <c r="U47" s="38">
        <v>44559</v>
      </c>
      <c r="V47" s="38">
        <v>71486</v>
      </c>
      <c r="W47" s="38">
        <v>183645</v>
      </c>
      <c r="X47" s="38">
        <v>40779</v>
      </c>
      <c r="Y47" s="38">
        <v>0.13102688655386699</v>
      </c>
      <c r="Z47" s="38">
        <v>143518</v>
      </c>
      <c r="AA47" s="38">
        <v>101118</v>
      </c>
      <c r="AB47" s="38">
        <v>133089</v>
      </c>
      <c r="AC47" s="38">
        <v>218347</v>
      </c>
      <c r="AD47" s="38">
        <v>56847.003900000003</v>
      </c>
      <c r="AE47" s="38">
        <v>62789</v>
      </c>
      <c r="AF47" s="38">
        <v>81960</v>
      </c>
      <c r="AG47" s="38">
        <v>0.13102688655386699</v>
      </c>
      <c r="AH47" s="38">
        <v>35221</v>
      </c>
      <c r="AI47" s="38">
        <v>110770</v>
      </c>
      <c r="AJ47" s="38">
        <v>97542</v>
      </c>
      <c r="AK47" s="38">
        <v>0.13102688655386699</v>
      </c>
      <c r="AL47" s="38">
        <v>124583.00780000001</v>
      </c>
      <c r="AM47" s="38">
        <v>41672</v>
      </c>
      <c r="AN47" s="38">
        <v>167813</v>
      </c>
      <c r="AO47" s="38">
        <v>0.13102688655386699</v>
      </c>
      <c r="AP47" s="38">
        <v>49775</v>
      </c>
      <c r="AQ47" s="38">
        <v>46344</v>
      </c>
      <c r="AR47" s="38">
        <v>0.13102688655386699</v>
      </c>
      <c r="AS47" s="38">
        <v>23914</v>
      </c>
      <c r="AT47" s="38">
        <v>135578</v>
      </c>
      <c r="AU47" s="38">
        <v>152792</v>
      </c>
      <c r="AV47" s="38">
        <v>90395</v>
      </c>
      <c r="AW47" s="38">
        <v>154318</v>
      </c>
      <c r="AX47" s="38">
        <v>51209</v>
      </c>
      <c r="AY47" s="38">
        <v>107369</v>
      </c>
      <c r="AZ47" s="38">
        <v>61914</v>
      </c>
      <c r="BA47" s="38">
        <v>97496.992199999993</v>
      </c>
      <c r="BB47" s="38">
        <v>140617</v>
      </c>
      <c r="BC47" s="38">
        <v>130186</v>
      </c>
      <c r="BD47" s="38">
        <v>118001</v>
      </c>
      <c r="BE47" s="38">
        <v>0.13102688655386699</v>
      </c>
      <c r="BF47" s="38">
        <v>83634</v>
      </c>
      <c r="BG47" s="38">
        <v>151638</v>
      </c>
      <c r="BH47" s="38">
        <v>70384</v>
      </c>
      <c r="BI47" s="38">
        <v>16126</v>
      </c>
      <c r="BJ47" s="38">
        <v>0.13102688655386699</v>
      </c>
      <c r="BK47" s="38">
        <v>102872</v>
      </c>
      <c r="BL47" s="38">
        <v>116364</v>
      </c>
      <c r="BM47" s="38">
        <v>50571.003900000003</v>
      </c>
      <c r="BN47" s="38">
        <v>42053</v>
      </c>
      <c r="BO47" s="38">
        <v>153935</v>
      </c>
      <c r="BP47" s="38">
        <v>52287.003900000003</v>
      </c>
      <c r="BQ47" s="38">
        <v>203609</v>
      </c>
      <c r="BR47" s="38">
        <v>76050</v>
      </c>
      <c r="BS47" s="38">
        <v>0.13102688655386699</v>
      </c>
      <c r="BT47" s="38">
        <v>99986</v>
      </c>
      <c r="BU47" s="38">
        <v>102633.99219999999</v>
      </c>
      <c r="BV47" s="38">
        <v>0.51606031393330598</v>
      </c>
      <c r="BX47" s="38">
        <v>1</v>
      </c>
    </row>
    <row r="48" spans="2:76">
      <c r="B48" s="38" t="s">
        <v>297</v>
      </c>
      <c r="C48" s="38" t="s">
        <v>143</v>
      </c>
      <c r="D48" s="38" t="s">
        <v>210</v>
      </c>
      <c r="E48" s="38">
        <v>43400</v>
      </c>
      <c r="F48" s="38" t="s">
        <v>163</v>
      </c>
      <c r="G48" s="38">
        <v>100004295</v>
      </c>
      <c r="H48" s="38">
        <v>1675</v>
      </c>
      <c r="I48" s="38">
        <v>100.07568999999999</v>
      </c>
      <c r="J48" s="38" t="s">
        <v>298</v>
      </c>
      <c r="K48" s="38">
        <v>12665</v>
      </c>
      <c r="M48" s="43" t="s">
        <v>299</v>
      </c>
      <c r="N48" s="38">
        <v>7.0427835406180098E-2</v>
      </c>
      <c r="O48" s="38">
        <v>431652</v>
      </c>
      <c r="P48" s="38">
        <v>3153168</v>
      </c>
      <c r="Q48" s="38">
        <v>4568841</v>
      </c>
      <c r="R48" s="38">
        <v>1272723</v>
      </c>
      <c r="S48" s="38">
        <v>950078</v>
      </c>
      <c r="T48" s="38">
        <v>4596274</v>
      </c>
      <c r="U48" s="38">
        <v>1141794</v>
      </c>
      <c r="V48" s="38">
        <v>413831</v>
      </c>
      <c r="W48" s="38">
        <v>1206888.125</v>
      </c>
      <c r="X48" s="38">
        <v>998189</v>
      </c>
      <c r="Y48" s="38">
        <v>7.0427835406180098E-2</v>
      </c>
      <c r="Z48" s="38">
        <v>1108979</v>
      </c>
      <c r="AA48" s="38">
        <v>7.0427835406180098E-2</v>
      </c>
      <c r="AB48" s="38">
        <v>7.0427835406180098E-2</v>
      </c>
      <c r="AC48" s="38">
        <v>288462</v>
      </c>
      <c r="AD48" s="38">
        <v>7.0427835406180098E-2</v>
      </c>
      <c r="AE48" s="38">
        <v>318455</v>
      </c>
      <c r="AF48" s="38">
        <v>7.0427835406180098E-2</v>
      </c>
      <c r="AG48" s="38">
        <v>7.0427835406180098E-2</v>
      </c>
      <c r="AH48" s="38">
        <v>2017410</v>
      </c>
      <c r="AI48" s="38">
        <v>3662535</v>
      </c>
      <c r="AJ48" s="38">
        <v>1184217</v>
      </c>
      <c r="AK48" s="38">
        <v>112115</v>
      </c>
      <c r="AL48" s="38">
        <v>240709</v>
      </c>
      <c r="AM48" s="38">
        <v>7.0427835406180098E-2</v>
      </c>
      <c r="AN48" s="38">
        <v>7.0427835406180098E-2</v>
      </c>
      <c r="AO48" s="38">
        <v>7.0427835406180098E-2</v>
      </c>
      <c r="AP48" s="38">
        <v>312057</v>
      </c>
      <c r="AQ48" s="38">
        <v>7.0427835406180098E-2</v>
      </c>
      <c r="AR48" s="38">
        <v>7.0427835406180098E-2</v>
      </c>
      <c r="AS48" s="38">
        <v>7.0427835406180098E-2</v>
      </c>
      <c r="AT48" s="38">
        <v>1043980</v>
      </c>
      <c r="AU48" s="38">
        <v>883415</v>
      </c>
      <c r="AV48" s="38">
        <v>1307658</v>
      </c>
      <c r="AW48" s="38">
        <v>7.0427835406180098E-2</v>
      </c>
      <c r="AX48" s="38">
        <v>1574865</v>
      </c>
      <c r="AY48" s="38">
        <v>2460044</v>
      </c>
      <c r="AZ48" s="38">
        <v>1832929</v>
      </c>
      <c r="BA48" s="38">
        <v>7.0427835406180098E-2</v>
      </c>
      <c r="BB48" s="38">
        <v>8669547</v>
      </c>
      <c r="BC48" s="38">
        <v>7.0427835406180098E-2</v>
      </c>
      <c r="BD48" s="38">
        <v>1085583</v>
      </c>
      <c r="BE48" s="38">
        <v>7.0427835406180098E-2</v>
      </c>
      <c r="BF48" s="38">
        <v>1247736</v>
      </c>
      <c r="BG48" s="38">
        <v>7.0427835406180098E-2</v>
      </c>
      <c r="BH48" s="38">
        <v>282364</v>
      </c>
      <c r="BI48" s="38">
        <v>7.0427835406180098E-2</v>
      </c>
      <c r="BJ48" s="38">
        <v>711726</v>
      </c>
      <c r="BK48" s="38">
        <v>9896251</v>
      </c>
      <c r="BL48" s="38">
        <v>558760</v>
      </c>
      <c r="BM48" s="38">
        <v>1811379</v>
      </c>
      <c r="BN48" s="38">
        <v>261531</v>
      </c>
      <c r="BO48" s="38">
        <v>1282204</v>
      </c>
      <c r="BP48" s="38">
        <v>1278069</v>
      </c>
      <c r="BQ48" s="38">
        <v>7.0427835406180098E-2</v>
      </c>
      <c r="BR48" s="38">
        <v>7.0427835406180098E-2</v>
      </c>
      <c r="BS48" s="38">
        <v>7.0427835406180098E-2</v>
      </c>
      <c r="BT48" s="38">
        <v>731396</v>
      </c>
      <c r="BU48" s="38">
        <v>714313</v>
      </c>
      <c r="BV48" s="38">
        <v>0.69342102559688101</v>
      </c>
      <c r="BX48" s="38">
        <v>1</v>
      </c>
    </row>
    <row r="49" spans="2:76">
      <c r="B49" s="38" t="s">
        <v>300</v>
      </c>
      <c r="C49" s="38" t="s">
        <v>190</v>
      </c>
      <c r="D49" s="38" t="s">
        <v>301</v>
      </c>
      <c r="E49" s="38">
        <v>46115</v>
      </c>
      <c r="F49" s="38" t="s">
        <v>145</v>
      </c>
      <c r="G49" s="38">
        <v>100001999</v>
      </c>
      <c r="H49" s="38">
        <v>3935</v>
      </c>
      <c r="I49" s="38">
        <v>245.06711000000001</v>
      </c>
      <c r="J49" s="38" t="s">
        <v>302</v>
      </c>
      <c r="K49" s="38">
        <v>134595</v>
      </c>
      <c r="N49" s="38">
        <v>431407</v>
      </c>
      <c r="O49" s="38">
        <v>186095</v>
      </c>
      <c r="P49" s="38">
        <v>88404</v>
      </c>
      <c r="Q49" s="38">
        <v>687941</v>
      </c>
      <c r="R49" s="38">
        <v>257354</v>
      </c>
      <c r="S49" s="38">
        <v>301803</v>
      </c>
      <c r="T49" s="38">
        <v>64922.996099999997</v>
      </c>
      <c r="U49" s="38">
        <v>180365</v>
      </c>
      <c r="V49" s="38">
        <v>499892</v>
      </c>
      <c r="W49" s="38">
        <v>836217</v>
      </c>
      <c r="X49" s="38">
        <v>241560</v>
      </c>
      <c r="Y49" s="38">
        <v>362072</v>
      </c>
      <c r="Z49" s="38">
        <v>62935</v>
      </c>
      <c r="AA49" s="38">
        <v>321794</v>
      </c>
      <c r="AB49" s="38">
        <v>93335</v>
      </c>
      <c r="AC49" s="38">
        <v>327409</v>
      </c>
      <c r="AD49" s="38">
        <v>497378</v>
      </c>
      <c r="AE49" s="38">
        <v>179675</v>
      </c>
      <c r="AF49" s="38">
        <v>129592.00780000001</v>
      </c>
      <c r="AG49" s="38">
        <v>445519</v>
      </c>
      <c r="AH49" s="38">
        <v>884686</v>
      </c>
      <c r="AI49" s="38">
        <v>302939</v>
      </c>
      <c r="AJ49" s="38">
        <v>29323</v>
      </c>
      <c r="AK49" s="38">
        <v>189385</v>
      </c>
      <c r="AL49" s="38">
        <v>413897</v>
      </c>
      <c r="AM49" s="38">
        <v>324106</v>
      </c>
      <c r="AN49" s="38">
        <v>256857</v>
      </c>
      <c r="AO49" s="38">
        <v>8.0680883733385098E-2</v>
      </c>
      <c r="AP49" s="38">
        <v>65637</v>
      </c>
      <c r="AQ49" s="38">
        <v>720664</v>
      </c>
      <c r="AR49" s="38">
        <v>209751</v>
      </c>
      <c r="AS49" s="38">
        <v>229335</v>
      </c>
      <c r="AT49" s="38">
        <v>477464</v>
      </c>
      <c r="AU49" s="38">
        <v>372836</v>
      </c>
      <c r="AV49" s="38">
        <v>288392</v>
      </c>
      <c r="AW49" s="38">
        <v>160819</v>
      </c>
      <c r="AX49" s="38">
        <v>284066</v>
      </c>
      <c r="AY49" s="38">
        <v>103585</v>
      </c>
      <c r="AZ49" s="38">
        <v>154303</v>
      </c>
      <c r="BA49" s="38">
        <v>87368</v>
      </c>
      <c r="BB49" s="38">
        <v>220714</v>
      </c>
      <c r="BC49" s="38">
        <v>466866</v>
      </c>
      <c r="BD49" s="38">
        <v>447517</v>
      </c>
      <c r="BE49" s="38">
        <v>222413</v>
      </c>
      <c r="BF49" s="38">
        <v>611418</v>
      </c>
      <c r="BG49" s="38">
        <v>200101</v>
      </c>
      <c r="BH49" s="38">
        <v>231308</v>
      </c>
      <c r="BI49" s="38">
        <v>221836</v>
      </c>
      <c r="BJ49" s="38">
        <v>257347</v>
      </c>
      <c r="BK49" s="38">
        <v>129226</v>
      </c>
      <c r="BL49" s="38">
        <v>386571</v>
      </c>
      <c r="BM49" s="38">
        <v>384351</v>
      </c>
      <c r="BN49" s="38">
        <v>268218</v>
      </c>
      <c r="BO49" s="38">
        <v>622305</v>
      </c>
      <c r="BP49" s="38">
        <v>292032</v>
      </c>
      <c r="BQ49" s="38">
        <v>382697</v>
      </c>
      <c r="BR49" s="38">
        <v>77820</v>
      </c>
      <c r="BS49" s="38">
        <v>235874</v>
      </c>
      <c r="BT49" s="38">
        <v>90524</v>
      </c>
      <c r="BU49" s="38">
        <v>66296</v>
      </c>
      <c r="BV49" s="38">
        <v>0.76182834593547499</v>
      </c>
      <c r="BX49" s="38">
        <v>1</v>
      </c>
    </row>
    <row r="50" spans="2:76">
      <c r="B50" s="38" t="s">
        <v>303</v>
      </c>
      <c r="C50" s="38" t="s">
        <v>143</v>
      </c>
      <c r="D50" s="38" t="s">
        <v>210</v>
      </c>
      <c r="E50" s="38">
        <v>53026</v>
      </c>
      <c r="F50" s="38" t="s">
        <v>145</v>
      </c>
      <c r="G50" s="38">
        <v>100006651</v>
      </c>
      <c r="H50" s="38">
        <v>3807</v>
      </c>
      <c r="I50" s="38">
        <v>141.09209999999999</v>
      </c>
      <c r="N50" s="38">
        <v>0.20788939366884501</v>
      </c>
      <c r="O50" s="38">
        <v>0.20788939366884501</v>
      </c>
      <c r="P50" s="38">
        <v>0.20788939366884501</v>
      </c>
      <c r="Q50" s="38">
        <v>97688</v>
      </c>
      <c r="R50" s="38">
        <v>109650</v>
      </c>
      <c r="S50" s="38">
        <v>0.20788939366884501</v>
      </c>
      <c r="T50" s="38">
        <v>0.20788939366884501</v>
      </c>
      <c r="U50" s="38">
        <v>0.20788939366884501</v>
      </c>
      <c r="V50" s="38">
        <v>0.20788939366884501</v>
      </c>
      <c r="W50" s="38">
        <v>0.20788939366884501</v>
      </c>
      <c r="X50" s="38">
        <v>0.20788939366884501</v>
      </c>
      <c r="Y50" s="38">
        <v>0.20788939366884501</v>
      </c>
      <c r="Z50" s="38">
        <v>52617</v>
      </c>
      <c r="AA50" s="38">
        <v>55611</v>
      </c>
      <c r="AB50" s="38">
        <v>0.20788939366884501</v>
      </c>
      <c r="AC50" s="38">
        <v>0.20788939366884501</v>
      </c>
      <c r="AD50" s="38">
        <v>0.20788939366884501</v>
      </c>
      <c r="AE50" s="38">
        <v>43189</v>
      </c>
      <c r="AF50" s="38">
        <v>0.20788939366884501</v>
      </c>
      <c r="AG50" s="38">
        <v>0.20788939366884501</v>
      </c>
      <c r="AH50" s="38">
        <v>147855</v>
      </c>
      <c r="AI50" s="38">
        <v>206909</v>
      </c>
      <c r="AJ50" s="38">
        <v>40192.996099999997</v>
      </c>
      <c r="AK50" s="38">
        <v>190046</v>
      </c>
      <c r="AL50" s="38">
        <v>0.20788939366884501</v>
      </c>
      <c r="AM50" s="38">
        <v>95245</v>
      </c>
      <c r="AN50" s="38">
        <v>129677.99219999999</v>
      </c>
      <c r="AO50" s="38">
        <v>0.20788939366884501</v>
      </c>
      <c r="AP50" s="38">
        <v>29316</v>
      </c>
      <c r="AQ50" s="38">
        <v>113474.99219999999</v>
      </c>
      <c r="AR50" s="38">
        <v>0.20788939366884501</v>
      </c>
      <c r="AS50" s="38">
        <v>77784</v>
      </c>
      <c r="AT50" s="38">
        <v>0.20788939366884501</v>
      </c>
      <c r="AU50" s="38">
        <v>0.20788939366884501</v>
      </c>
      <c r="AV50" s="38">
        <v>0.20788939366884501</v>
      </c>
      <c r="AW50" s="38">
        <v>82084</v>
      </c>
      <c r="AX50" s="38">
        <v>140301</v>
      </c>
      <c r="AY50" s="38">
        <v>0.20788939366884501</v>
      </c>
      <c r="AZ50" s="38">
        <v>0.20788939366884501</v>
      </c>
      <c r="BA50" s="38">
        <v>0.20788939366884501</v>
      </c>
      <c r="BB50" s="38">
        <v>0.20788939366884501</v>
      </c>
      <c r="BC50" s="38">
        <v>26265</v>
      </c>
      <c r="BD50" s="38">
        <v>0.20788939366884501</v>
      </c>
      <c r="BE50" s="38">
        <v>0.20788939366884501</v>
      </c>
      <c r="BF50" s="38">
        <v>0.20788939366884501</v>
      </c>
      <c r="BG50" s="38">
        <v>0.20788939366884501</v>
      </c>
      <c r="BH50" s="38">
        <v>0.20788939366884501</v>
      </c>
      <c r="BI50" s="38">
        <v>0.20788939366884501</v>
      </c>
      <c r="BJ50" s="38">
        <v>0.20788939366884501</v>
      </c>
      <c r="BK50" s="38">
        <v>0.20788939366884501</v>
      </c>
      <c r="BL50" s="38">
        <v>0.20788939366884501</v>
      </c>
      <c r="BM50" s="38">
        <v>0.20788939366884501</v>
      </c>
      <c r="BN50" s="38">
        <v>0.20788939366884501</v>
      </c>
      <c r="BO50" s="38">
        <v>0.20788939366884501</v>
      </c>
      <c r="BP50" s="38">
        <v>60261.003900000003</v>
      </c>
      <c r="BQ50" s="38">
        <v>0.20788939366884501</v>
      </c>
      <c r="BR50" s="38">
        <v>0.20788939366884501</v>
      </c>
      <c r="BS50" s="38">
        <v>55304</v>
      </c>
      <c r="BT50" s="38">
        <v>45962</v>
      </c>
      <c r="BU50" s="38">
        <v>22868</v>
      </c>
      <c r="BV50" s="38">
        <v>0.100942443135681</v>
      </c>
      <c r="BX50" s="38">
        <v>0.98143091206990696</v>
      </c>
    </row>
    <row r="51" spans="2:76">
      <c r="B51" s="38" t="s">
        <v>304</v>
      </c>
      <c r="C51" s="38" t="s">
        <v>143</v>
      </c>
      <c r="D51" s="38" t="s">
        <v>254</v>
      </c>
      <c r="E51" s="38">
        <v>35635</v>
      </c>
      <c r="F51" s="38" t="s">
        <v>145</v>
      </c>
      <c r="G51" s="38">
        <v>100001624</v>
      </c>
      <c r="H51" s="38">
        <v>1980</v>
      </c>
      <c r="I51" s="38">
        <v>165.05571</v>
      </c>
      <c r="J51" s="38" t="s">
        <v>305</v>
      </c>
      <c r="K51" s="38">
        <v>91</v>
      </c>
      <c r="L51" s="43" t="s">
        <v>306</v>
      </c>
      <c r="M51" s="43" t="s">
        <v>307</v>
      </c>
      <c r="N51" s="38">
        <v>0.14672465709620899</v>
      </c>
      <c r="O51" s="38">
        <v>118256</v>
      </c>
      <c r="P51" s="38">
        <v>49886</v>
      </c>
      <c r="Q51" s="38">
        <v>0.14672465709620899</v>
      </c>
      <c r="R51" s="38">
        <v>0.14672465709620899</v>
      </c>
      <c r="S51" s="38">
        <v>0.14672465709620899</v>
      </c>
      <c r="T51" s="38">
        <v>0.14672465709620899</v>
      </c>
      <c r="U51" s="38">
        <v>104258</v>
      </c>
      <c r="V51" s="38">
        <v>0.14672465709620899</v>
      </c>
      <c r="W51" s="38">
        <v>76860</v>
      </c>
      <c r="X51" s="38">
        <v>0.14672465709620899</v>
      </c>
      <c r="Y51" s="38">
        <v>476453</v>
      </c>
      <c r="Z51" s="38">
        <v>45176</v>
      </c>
      <c r="AA51" s="38">
        <v>0.14672465709620899</v>
      </c>
      <c r="AB51" s="38">
        <v>0.14672465709620899</v>
      </c>
      <c r="AC51" s="38">
        <v>123541</v>
      </c>
      <c r="AD51" s="38">
        <v>433432</v>
      </c>
      <c r="AE51" s="38">
        <v>54855</v>
      </c>
      <c r="AF51" s="38">
        <v>0.14672465709620899</v>
      </c>
      <c r="AG51" s="38">
        <v>0.14672465709620899</v>
      </c>
      <c r="AH51" s="38">
        <v>479333.03129999997</v>
      </c>
      <c r="AI51" s="38">
        <v>94196</v>
      </c>
      <c r="AJ51" s="38">
        <v>155256</v>
      </c>
      <c r="AK51" s="38">
        <v>249760</v>
      </c>
      <c r="AL51" s="38">
        <v>0.14672465709620899</v>
      </c>
      <c r="AM51" s="38">
        <v>0.14672465709620899</v>
      </c>
      <c r="AN51" s="38">
        <v>0.14672465709620899</v>
      </c>
      <c r="AO51" s="38">
        <v>333174.03129999997</v>
      </c>
      <c r="AP51" s="38">
        <v>0.14672465709620899</v>
      </c>
      <c r="AQ51" s="38">
        <v>0.14672465709620899</v>
      </c>
      <c r="AR51" s="38">
        <v>29525</v>
      </c>
      <c r="AS51" s="38">
        <v>142305</v>
      </c>
      <c r="AT51" s="38">
        <v>92889</v>
      </c>
      <c r="AU51" s="38">
        <v>109161</v>
      </c>
      <c r="AV51" s="38">
        <v>0.14672465709620899</v>
      </c>
      <c r="AW51" s="38">
        <v>0.14672465709620899</v>
      </c>
      <c r="AX51" s="38">
        <v>0.14672465709620899</v>
      </c>
      <c r="AY51" s="38">
        <v>86823</v>
      </c>
      <c r="AZ51" s="38">
        <v>164540</v>
      </c>
      <c r="BA51" s="38">
        <v>0.14672465709620899</v>
      </c>
      <c r="BB51" s="38">
        <v>74075.992199999993</v>
      </c>
      <c r="BC51" s="38">
        <v>0.14672465709620899</v>
      </c>
      <c r="BD51" s="38">
        <v>0.14672465709620899</v>
      </c>
      <c r="BE51" s="38">
        <v>183091</v>
      </c>
      <c r="BF51" s="38">
        <v>334951</v>
      </c>
      <c r="BG51" s="38">
        <v>0.14672465709620899</v>
      </c>
      <c r="BH51" s="38">
        <v>539985</v>
      </c>
      <c r="BI51" s="38">
        <v>90050</v>
      </c>
      <c r="BJ51" s="38">
        <v>182479</v>
      </c>
      <c r="BK51" s="38">
        <v>760888</v>
      </c>
      <c r="BL51" s="38">
        <v>0.14672465709620899</v>
      </c>
      <c r="BM51" s="38">
        <v>440697</v>
      </c>
      <c r="BN51" s="38">
        <v>0.14672465709620899</v>
      </c>
      <c r="BO51" s="38">
        <v>0.14672465709620899</v>
      </c>
      <c r="BP51" s="38">
        <v>0.14672465709620899</v>
      </c>
      <c r="BQ51" s="38">
        <v>0.14672465709620899</v>
      </c>
      <c r="BR51" s="38">
        <v>0.14672465709620899</v>
      </c>
      <c r="BS51" s="38">
        <v>0.14672465709620899</v>
      </c>
      <c r="BT51" s="38">
        <v>0.14672465709620899</v>
      </c>
      <c r="BU51" s="38">
        <v>218232</v>
      </c>
      <c r="BV51" s="38">
        <v>0.68472980120556903</v>
      </c>
      <c r="BX51" s="38">
        <v>1</v>
      </c>
    </row>
    <row r="52" spans="2:76">
      <c r="B52" s="38" t="s">
        <v>308</v>
      </c>
      <c r="C52" s="38" t="s">
        <v>161</v>
      </c>
      <c r="D52" s="38" t="s">
        <v>271</v>
      </c>
      <c r="E52" s="38">
        <v>32197</v>
      </c>
      <c r="F52" s="38" t="s">
        <v>145</v>
      </c>
      <c r="G52" s="38">
        <v>240</v>
      </c>
      <c r="H52" s="38">
        <v>1379</v>
      </c>
      <c r="I52" s="38">
        <v>181.05063000000001</v>
      </c>
      <c r="J52" s="38" t="s">
        <v>309</v>
      </c>
      <c r="K52" s="38">
        <v>9378</v>
      </c>
      <c r="L52" s="43" t="s">
        <v>310</v>
      </c>
      <c r="M52" s="43" t="s">
        <v>311</v>
      </c>
      <c r="N52" s="38">
        <v>2391637</v>
      </c>
      <c r="O52" s="38">
        <v>4347726</v>
      </c>
      <c r="P52" s="38">
        <v>1865159</v>
      </c>
      <c r="Q52" s="38">
        <v>2572428</v>
      </c>
      <c r="R52" s="38">
        <v>3160503</v>
      </c>
      <c r="S52" s="38">
        <v>2688727</v>
      </c>
      <c r="T52" s="38">
        <v>1090649</v>
      </c>
      <c r="U52" s="38">
        <v>1429165</v>
      </c>
      <c r="V52" s="38">
        <v>3119519.25</v>
      </c>
      <c r="W52" s="38">
        <v>3285132.25</v>
      </c>
      <c r="X52" s="38">
        <v>5189704</v>
      </c>
      <c r="Y52" s="38">
        <v>1903945</v>
      </c>
      <c r="Z52" s="38">
        <v>1351254</v>
      </c>
      <c r="AA52" s="38">
        <v>2786938</v>
      </c>
      <c r="AB52" s="38">
        <v>1276948</v>
      </c>
      <c r="AC52" s="38">
        <v>2419824</v>
      </c>
      <c r="AD52" s="38">
        <v>2402254</v>
      </c>
      <c r="AE52" s="38">
        <v>1361867</v>
      </c>
      <c r="AF52" s="38">
        <v>1974712</v>
      </c>
      <c r="AG52" s="38">
        <v>2271010</v>
      </c>
      <c r="AH52" s="38">
        <v>2145626</v>
      </c>
      <c r="AI52" s="38">
        <v>9070751</v>
      </c>
      <c r="AJ52" s="38">
        <v>1434577</v>
      </c>
      <c r="AK52" s="38">
        <v>2046918</v>
      </c>
      <c r="AL52" s="38">
        <v>3977344.75</v>
      </c>
      <c r="AM52" s="38">
        <v>3362362</v>
      </c>
      <c r="AN52" s="38">
        <v>1836101</v>
      </c>
      <c r="AO52" s="38">
        <v>2590842</v>
      </c>
      <c r="AP52" s="38">
        <v>1541218</v>
      </c>
      <c r="AQ52" s="38">
        <v>2810925.25</v>
      </c>
      <c r="AR52" s="38">
        <v>1903395</v>
      </c>
      <c r="AS52" s="38">
        <v>2397643</v>
      </c>
      <c r="AT52" s="38">
        <v>2605216</v>
      </c>
      <c r="AU52" s="38">
        <v>2490660</v>
      </c>
      <c r="AV52" s="38">
        <v>4817651</v>
      </c>
      <c r="AW52" s="38">
        <v>4694127</v>
      </c>
      <c r="AX52" s="38">
        <v>2520433</v>
      </c>
      <c r="AY52" s="38">
        <v>3184855</v>
      </c>
      <c r="AZ52" s="38">
        <v>3843878</v>
      </c>
      <c r="BA52" s="38">
        <v>1042430</v>
      </c>
      <c r="BB52" s="38">
        <v>3029966</v>
      </c>
      <c r="BC52" s="38">
        <v>2431517</v>
      </c>
      <c r="BD52" s="38">
        <v>2639366</v>
      </c>
      <c r="BE52" s="38">
        <v>3726440</v>
      </c>
      <c r="BF52" s="38">
        <v>3674318</v>
      </c>
      <c r="BG52" s="38">
        <v>2642760</v>
      </c>
      <c r="BH52" s="38">
        <v>2585959</v>
      </c>
      <c r="BI52" s="38">
        <v>1876809</v>
      </c>
      <c r="BJ52" s="38">
        <v>2796900</v>
      </c>
      <c r="BK52" s="38">
        <v>2374490</v>
      </c>
      <c r="BL52" s="38">
        <v>3271841</v>
      </c>
      <c r="BM52" s="38">
        <v>2525571</v>
      </c>
      <c r="BN52" s="38">
        <v>3420989</v>
      </c>
      <c r="BO52" s="38">
        <v>3270197</v>
      </c>
      <c r="BP52" s="38">
        <v>3360206.25</v>
      </c>
      <c r="BQ52" s="38">
        <v>4261383</v>
      </c>
      <c r="BR52" s="38">
        <v>3872561</v>
      </c>
      <c r="BS52" s="38">
        <v>2439928</v>
      </c>
      <c r="BT52" s="38">
        <v>2246901</v>
      </c>
      <c r="BU52" s="38">
        <v>2605172.75</v>
      </c>
      <c r="BV52" s="38">
        <v>3.6438855913451099E-2</v>
      </c>
      <c r="BX52" s="38">
        <v>0.336974330966685</v>
      </c>
    </row>
    <row r="53" spans="2:76">
      <c r="B53" s="38" t="s">
        <v>312</v>
      </c>
      <c r="C53" s="38" t="s">
        <v>143</v>
      </c>
      <c r="D53" s="38" t="s">
        <v>243</v>
      </c>
      <c r="E53" s="38">
        <v>34365</v>
      </c>
      <c r="F53" s="38" t="s">
        <v>163</v>
      </c>
      <c r="G53" s="38">
        <v>100001797</v>
      </c>
      <c r="H53" s="38">
        <v>2420</v>
      </c>
      <c r="I53" s="38">
        <v>271.07470999999998</v>
      </c>
      <c r="K53" s="38">
        <v>5233914</v>
      </c>
      <c r="N53" s="38">
        <v>0.21114208486230299</v>
      </c>
      <c r="O53" s="38">
        <v>0.21114208486230299</v>
      </c>
      <c r="P53" s="38">
        <v>0.21114208486230299</v>
      </c>
      <c r="Q53" s="38">
        <v>0.21114208486230299</v>
      </c>
      <c r="R53" s="38">
        <v>0.21114208486230299</v>
      </c>
      <c r="S53" s="38">
        <v>0.21114208486230299</v>
      </c>
      <c r="T53" s="38">
        <v>455007</v>
      </c>
      <c r="U53" s="38">
        <v>0.21114208486230299</v>
      </c>
      <c r="V53" s="38">
        <v>0.21114208486230299</v>
      </c>
      <c r="W53" s="38">
        <v>0.21114208486230299</v>
      </c>
      <c r="X53" s="38">
        <v>0.21114208486230299</v>
      </c>
      <c r="Y53" s="38">
        <v>0.21114208486230299</v>
      </c>
      <c r="Z53" s="38">
        <v>0.21114208486230299</v>
      </c>
      <c r="AA53" s="38">
        <v>0.21114208486230299</v>
      </c>
      <c r="AB53" s="38">
        <v>585558</v>
      </c>
      <c r="AC53" s="38">
        <v>0.21114208486230299</v>
      </c>
      <c r="AD53" s="38">
        <v>0.21114208486230299</v>
      </c>
      <c r="AE53" s="38">
        <v>0.21114208486230299</v>
      </c>
      <c r="AF53" s="38">
        <v>0.21114208486230299</v>
      </c>
      <c r="AG53" s="38">
        <v>0.21114208486230299</v>
      </c>
      <c r="AH53" s="38">
        <v>0.21114208486230299</v>
      </c>
      <c r="AI53" s="38">
        <v>0.21114208486230299</v>
      </c>
      <c r="AJ53" s="38">
        <v>0.21114208486230299</v>
      </c>
      <c r="AK53" s="38">
        <v>170322</v>
      </c>
      <c r="AL53" s="38">
        <v>0.21114208486230299</v>
      </c>
      <c r="AM53" s="38">
        <v>0.21114208486230299</v>
      </c>
      <c r="AN53" s="38">
        <v>0.21114208486230299</v>
      </c>
      <c r="AO53" s="38">
        <v>0.21114208486230299</v>
      </c>
      <c r="AP53" s="38">
        <v>0.21114208486230299</v>
      </c>
      <c r="AQ53" s="38">
        <v>0.21114208486230299</v>
      </c>
      <c r="AR53" s="38">
        <v>0.21114208486230299</v>
      </c>
      <c r="AS53" s="38">
        <v>0.21114208486230299</v>
      </c>
      <c r="AT53" s="38">
        <v>0.21114208486230299</v>
      </c>
      <c r="AU53" s="38">
        <v>0.21114208486230299</v>
      </c>
      <c r="AV53" s="38">
        <v>0.21114208486230299</v>
      </c>
      <c r="AW53" s="38">
        <v>0.21114208486230299</v>
      </c>
      <c r="AX53" s="38">
        <v>0.21114208486230299</v>
      </c>
      <c r="AY53" s="38">
        <v>264627</v>
      </c>
      <c r="AZ53" s="38">
        <v>0.21114208486230299</v>
      </c>
      <c r="BA53" s="38">
        <v>223240</v>
      </c>
      <c r="BB53" s="38">
        <v>72843</v>
      </c>
      <c r="BC53" s="38">
        <v>0.21114208486230299</v>
      </c>
      <c r="BD53" s="38">
        <v>215625</v>
      </c>
      <c r="BE53" s="38">
        <v>0.21114208486230299</v>
      </c>
      <c r="BF53" s="38">
        <v>0.21114208486230299</v>
      </c>
      <c r="BG53" s="38">
        <v>0.21114208486230299</v>
      </c>
      <c r="BH53" s="38">
        <v>0.21114208486230299</v>
      </c>
      <c r="BI53" s="38">
        <v>0.21114208486230299</v>
      </c>
      <c r="BJ53" s="38">
        <v>0.21114208486230299</v>
      </c>
      <c r="BK53" s="38">
        <v>0.21114208486230299</v>
      </c>
      <c r="BL53" s="38">
        <v>289021</v>
      </c>
      <c r="BM53" s="38">
        <v>0.21114208486230299</v>
      </c>
      <c r="BN53" s="38">
        <v>0.21114208486230299</v>
      </c>
      <c r="BO53" s="38">
        <v>0.21114208486230299</v>
      </c>
      <c r="BP53" s="38">
        <v>0.21114208486230299</v>
      </c>
      <c r="BQ53" s="38">
        <v>0.21114208486230299</v>
      </c>
      <c r="BR53" s="38">
        <v>0.21114208486230299</v>
      </c>
      <c r="BS53" s="38">
        <v>0.21114208486230299</v>
      </c>
      <c r="BT53" s="38">
        <v>0.21114208486230299</v>
      </c>
      <c r="BU53" s="38">
        <v>0.21114208486230299</v>
      </c>
      <c r="BV53" s="38">
        <v>0.51531372677845599</v>
      </c>
      <c r="BX53" s="38">
        <v>1</v>
      </c>
    </row>
    <row r="54" spans="2:76">
      <c r="B54" s="38" t="s">
        <v>313</v>
      </c>
      <c r="C54" s="38" t="s">
        <v>143</v>
      </c>
      <c r="D54" s="38" t="s">
        <v>243</v>
      </c>
      <c r="E54" s="38">
        <v>45721</v>
      </c>
      <c r="F54" s="38" t="s">
        <v>145</v>
      </c>
      <c r="G54" s="38">
        <v>2048</v>
      </c>
      <c r="H54" s="38">
        <v>2094</v>
      </c>
      <c r="I54" s="38">
        <v>311.07071999999999</v>
      </c>
      <c r="J54" s="38" t="s">
        <v>314</v>
      </c>
      <c r="K54" s="38">
        <v>83967</v>
      </c>
      <c r="N54" s="38">
        <v>0.109813683118271</v>
      </c>
      <c r="O54" s="38">
        <v>0.109813683118271</v>
      </c>
      <c r="P54" s="38">
        <v>0.109813683118271</v>
      </c>
      <c r="Q54" s="38">
        <v>0.109813683118271</v>
      </c>
      <c r="R54" s="38">
        <v>0.109813683118271</v>
      </c>
      <c r="S54" s="38">
        <v>0.109813683118271</v>
      </c>
      <c r="T54" s="38">
        <v>200991</v>
      </c>
      <c r="U54" s="38">
        <v>0.109813683118271</v>
      </c>
      <c r="V54" s="38">
        <v>0.109813683118271</v>
      </c>
      <c r="W54" s="38">
        <v>0.109813683118271</v>
      </c>
      <c r="X54" s="38">
        <v>0.109813683118271</v>
      </c>
      <c r="Y54" s="38">
        <v>0.109813683118271</v>
      </c>
      <c r="Z54" s="38">
        <v>0.109813683118271</v>
      </c>
      <c r="AA54" s="38">
        <v>0.109813683118271</v>
      </c>
      <c r="AB54" s="38">
        <v>121302.00780000001</v>
      </c>
      <c r="AC54" s="38">
        <v>0.109813683118271</v>
      </c>
      <c r="AD54" s="38">
        <v>0.109813683118271</v>
      </c>
      <c r="AE54" s="38">
        <v>0.109813683118271</v>
      </c>
      <c r="AF54" s="38">
        <v>0.109813683118271</v>
      </c>
      <c r="AG54" s="38">
        <v>0.109813683118271</v>
      </c>
      <c r="AH54" s="38">
        <v>0.109813683118271</v>
      </c>
      <c r="AI54" s="38">
        <v>0.109813683118271</v>
      </c>
      <c r="AJ54" s="38">
        <v>0.109813683118271</v>
      </c>
      <c r="AK54" s="38">
        <v>255245.98439999999</v>
      </c>
      <c r="AL54" s="38">
        <v>0.109813683118271</v>
      </c>
      <c r="AM54" s="38">
        <v>0.109813683118271</v>
      </c>
      <c r="AN54" s="38">
        <v>0.109813683118271</v>
      </c>
      <c r="AO54" s="38">
        <v>0.109813683118271</v>
      </c>
      <c r="AP54" s="38">
        <v>0.109813683118271</v>
      </c>
      <c r="AQ54" s="38">
        <v>0.109813683118271</v>
      </c>
      <c r="AR54" s="38">
        <v>0.109813683118271</v>
      </c>
      <c r="AS54" s="38">
        <v>0.109813683118271</v>
      </c>
      <c r="AT54" s="38">
        <v>0.109813683118271</v>
      </c>
      <c r="AU54" s="38">
        <v>0.109813683118271</v>
      </c>
      <c r="AV54" s="38">
        <v>0.109813683118271</v>
      </c>
      <c r="AW54" s="38">
        <v>0.109813683118271</v>
      </c>
      <c r="AX54" s="38">
        <v>0.109813683118271</v>
      </c>
      <c r="AY54" s="38">
        <v>501392</v>
      </c>
      <c r="AZ54" s="38">
        <v>0.109813683118271</v>
      </c>
      <c r="BA54" s="38">
        <v>188759</v>
      </c>
      <c r="BB54" s="38">
        <v>35428</v>
      </c>
      <c r="BC54" s="38">
        <v>0.109813683118271</v>
      </c>
      <c r="BD54" s="38">
        <v>390978</v>
      </c>
      <c r="BE54" s="38">
        <v>0.109813683118271</v>
      </c>
      <c r="BF54" s="38">
        <v>0.109813683118271</v>
      </c>
      <c r="BG54" s="38">
        <v>0.109813683118271</v>
      </c>
      <c r="BH54" s="38">
        <v>0.109813683118271</v>
      </c>
      <c r="BI54" s="38">
        <v>0.109813683118271</v>
      </c>
      <c r="BJ54" s="38">
        <v>0.109813683118271</v>
      </c>
      <c r="BK54" s="38">
        <v>0.109813683118271</v>
      </c>
      <c r="BL54" s="38">
        <v>566469</v>
      </c>
      <c r="BM54" s="38">
        <v>0.109813683118271</v>
      </c>
      <c r="BN54" s="38">
        <v>0.109813683118271</v>
      </c>
      <c r="BO54" s="38">
        <v>0.109813683118271</v>
      </c>
      <c r="BP54" s="38">
        <v>0.109813683118271</v>
      </c>
      <c r="BQ54" s="38">
        <v>0.109813683118271</v>
      </c>
      <c r="BR54" s="38">
        <v>0.109813683118271</v>
      </c>
      <c r="BS54" s="38">
        <v>0.109813683118271</v>
      </c>
      <c r="BT54" s="38">
        <v>0.109813683118271</v>
      </c>
      <c r="BU54" s="38">
        <v>0.109813683118271</v>
      </c>
      <c r="BV54" s="38">
        <v>0.42329300098432399</v>
      </c>
      <c r="BX54" s="38">
        <v>1</v>
      </c>
    </row>
    <row r="55" spans="2:76">
      <c r="B55" s="38" t="s">
        <v>315</v>
      </c>
      <c r="C55" s="38" t="s">
        <v>199</v>
      </c>
      <c r="D55" s="38" t="s">
        <v>316</v>
      </c>
      <c r="E55" s="38">
        <v>1566</v>
      </c>
      <c r="F55" s="38" t="s">
        <v>163</v>
      </c>
      <c r="G55" s="38">
        <v>1114</v>
      </c>
      <c r="H55" s="38">
        <v>2190</v>
      </c>
      <c r="I55" s="38">
        <v>104.07061</v>
      </c>
      <c r="J55" s="38" t="s">
        <v>317</v>
      </c>
      <c r="K55" s="38">
        <v>64956</v>
      </c>
      <c r="L55" s="43" t="s">
        <v>318</v>
      </c>
      <c r="M55" s="43" t="s">
        <v>319</v>
      </c>
      <c r="N55" s="38">
        <v>896810</v>
      </c>
      <c r="O55" s="38">
        <v>1260803</v>
      </c>
      <c r="P55" s="38">
        <v>1293012</v>
      </c>
      <c r="Q55" s="38">
        <v>810912</v>
      </c>
      <c r="R55" s="38">
        <v>1601765</v>
      </c>
      <c r="S55" s="38">
        <v>1282866</v>
      </c>
      <c r="T55" s="38">
        <v>538957</v>
      </c>
      <c r="U55" s="38">
        <v>852266</v>
      </c>
      <c r="V55" s="38">
        <v>631284</v>
      </c>
      <c r="W55" s="38">
        <v>1583950</v>
      </c>
      <c r="X55" s="38">
        <v>1700581</v>
      </c>
      <c r="Y55" s="38">
        <v>494527.03129999997</v>
      </c>
      <c r="Z55" s="38">
        <v>962257.9375</v>
      </c>
      <c r="AA55" s="38">
        <v>1525358</v>
      </c>
      <c r="AB55" s="38">
        <v>1218764</v>
      </c>
      <c r="AC55" s="38">
        <v>1034495.9375</v>
      </c>
      <c r="AD55" s="38">
        <v>592772</v>
      </c>
      <c r="AE55" s="38">
        <v>1870882</v>
      </c>
      <c r="AF55" s="38">
        <v>690905</v>
      </c>
      <c r="AG55" s="38">
        <v>1427369</v>
      </c>
      <c r="AH55" s="38">
        <v>639989</v>
      </c>
      <c r="AI55" s="38">
        <v>1424695</v>
      </c>
      <c r="AJ55" s="38">
        <v>364133</v>
      </c>
      <c r="AK55" s="38">
        <v>1537624</v>
      </c>
      <c r="AL55" s="38">
        <v>1128310</v>
      </c>
      <c r="AM55" s="38">
        <v>681964</v>
      </c>
      <c r="AN55" s="38">
        <v>690877</v>
      </c>
      <c r="AO55" s="38">
        <v>539782</v>
      </c>
      <c r="AP55" s="38">
        <v>972843</v>
      </c>
      <c r="AQ55" s="38">
        <v>789552</v>
      </c>
      <c r="AR55" s="38">
        <v>1541817</v>
      </c>
      <c r="AS55" s="38">
        <v>992975.9375</v>
      </c>
      <c r="AT55" s="38">
        <v>418432</v>
      </c>
      <c r="AU55" s="38">
        <v>539947</v>
      </c>
      <c r="AV55" s="38">
        <v>430657</v>
      </c>
      <c r="AW55" s="38">
        <v>965035.9375</v>
      </c>
      <c r="AX55" s="38">
        <v>610306</v>
      </c>
      <c r="AY55" s="38">
        <v>577967</v>
      </c>
      <c r="AZ55" s="38">
        <v>920661</v>
      </c>
      <c r="BA55" s="38">
        <v>539564</v>
      </c>
      <c r="BB55" s="38">
        <v>1052366</v>
      </c>
      <c r="BC55" s="38">
        <v>1228352</v>
      </c>
      <c r="BD55" s="38">
        <v>1127736</v>
      </c>
      <c r="BE55" s="38">
        <v>1051342</v>
      </c>
      <c r="BF55" s="38">
        <v>579874</v>
      </c>
      <c r="BG55" s="38">
        <v>742811</v>
      </c>
      <c r="BH55" s="38">
        <v>523948</v>
      </c>
      <c r="BI55" s="38">
        <v>1036992.0625</v>
      </c>
      <c r="BJ55" s="38">
        <v>899293.0625</v>
      </c>
      <c r="BK55" s="38">
        <v>1160196</v>
      </c>
      <c r="BL55" s="38">
        <v>521971.96879999997</v>
      </c>
      <c r="BM55" s="38">
        <v>732963</v>
      </c>
      <c r="BN55" s="38">
        <v>786153</v>
      </c>
      <c r="BO55" s="38">
        <v>1808139</v>
      </c>
      <c r="BP55" s="38">
        <v>1518343</v>
      </c>
      <c r="BQ55" s="38">
        <v>752918</v>
      </c>
      <c r="BR55" s="38">
        <v>976823.9375</v>
      </c>
      <c r="BS55" s="38">
        <v>753765</v>
      </c>
      <c r="BT55" s="38">
        <v>541425</v>
      </c>
      <c r="BU55" s="38">
        <v>681540</v>
      </c>
      <c r="BV55" s="38">
        <v>9.6125980472496E-2</v>
      </c>
      <c r="BX55" s="38">
        <v>0.99235390496996201</v>
      </c>
    </row>
    <row r="56" spans="2:76">
      <c r="B56" s="38" t="s">
        <v>320</v>
      </c>
      <c r="C56" s="38" t="s">
        <v>190</v>
      </c>
      <c r="D56" s="38" t="s">
        <v>249</v>
      </c>
      <c r="E56" s="38">
        <v>61871</v>
      </c>
      <c r="F56" s="38" t="s">
        <v>145</v>
      </c>
      <c r="G56" s="38">
        <v>100020004</v>
      </c>
      <c r="H56" s="38">
        <v>4000</v>
      </c>
      <c r="I56" s="38">
        <v>267.12378999999999</v>
      </c>
      <c r="K56" s="38">
        <v>194501</v>
      </c>
      <c r="N56" s="38">
        <v>1703848</v>
      </c>
      <c r="O56" s="38">
        <v>3689752</v>
      </c>
      <c r="P56" s="38">
        <v>2115277</v>
      </c>
      <c r="Q56" s="38">
        <v>1582590</v>
      </c>
      <c r="R56" s="38">
        <v>4286418</v>
      </c>
      <c r="S56" s="38">
        <v>5229237</v>
      </c>
      <c r="T56" s="38">
        <v>1255859.125</v>
      </c>
      <c r="U56" s="38">
        <v>1259835</v>
      </c>
      <c r="V56" s="38">
        <v>4461790</v>
      </c>
      <c r="W56" s="38">
        <v>2630966</v>
      </c>
      <c r="X56" s="38">
        <v>2817533.25</v>
      </c>
      <c r="Y56" s="38">
        <v>1545898</v>
      </c>
      <c r="Z56" s="38">
        <v>1266010</v>
      </c>
      <c r="AA56" s="38">
        <v>1688545</v>
      </c>
      <c r="AB56" s="38">
        <v>2041964</v>
      </c>
      <c r="AC56" s="38">
        <v>1361995</v>
      </c>
      <c r="AD56" s="38">
        <v>3683493</v>
      </c>
      <c r="AE56" s="38">
        <v>1117652</v>
      </c>
      <c r="AF56" s="38">
        <v>590897</v>
      </c>
      <c r="AG56" s="38">
        <v>2611768.75</v>
      </c>
      <c r="AH56" s="38">
        <v>5336133</v>
      </c>
      <c r="AI56" s="38">
        <v>2895715</v>
      </c>
      <c r="AJ56" s="38">
        <v>1227206.125</v>
      </c>
      <c r="AK56" s="38">
        <v>1724900</v>
      </c>
      <c r="AL56" s="38">
        <v>3575943</v>
      </c>
      <c r="AM56" s="38">
        <v>1485991</v>
      </c>
      <c r="AN56" s="38">
        <v>2996254</v>
      </c>
      <c r="AO56" s="38">
        <v>2083804.875</v>
      </c>
      <c r="AP56" s="38">
        <v>2285886</v>
      </c>
      <c r="AQ56" s="38">
        <v>832305</v>
      </c>
      <c r="AR56" s="38">
        <v>1326397</v>
      </c>
      <c r="AS56" s="38">
        <v>1284230</v>
      </c>
      <c r="AT56" s="38">
        <v>1701533</v>
      </c>
      <c r="AU56" s="38">
        <v>3332630</v>
      </c>
      <c r="AV56" s="38">
        <v>2420008</v>
      </c>
      <c r="AW56" s="38">
        <v>2874107</v>
      </c>
      <c r="AX56" s="38">
        <v>5214275</v>
      </c>
      <c r="AY56" s="38">
        <v>1898325</v>
      </c>
      <c r="AZ56" s="38">
        <v>2128576</v>
      </c>
      <c r="BA56" s="38">
        <v>1195151</v>
      </c>
      <c r="BB56" s="38">
        <v>1686163</v>
      </c>
      <c r="BC56" s="38">
        <v>2073920</v>
      </c>
      <c r="BD56" s="38">
        <v>4137676</v>
      </c>
      <c r="BE56" s="38">
        <v>4160768</v>
      </c>
      <c r="BF56" s="38">
        <v>3567451</v>
      </c>
      <c r="BG56" s="38">
        <v>3566364</v>
      </c>
      <c r="BH56" s="38">
        <v>2064170</v>
      </c>
      <c r="BI56" s="38">
        <v>2554068</v>
      </c>
      <c r="BJ56" s="38">
        <v>3628263</v>
      </c>
      <c r="BK56" s="38">
        <v>2474443</v>
      </c>
      <c r="BL56" s="38">
        <v>3679652.25</v>
      </c>
      <c r="BM56" s="38">
        <v>3254169</v>
      </c>
      <c r="BN56" s="38">
        <v>3768488.25</v>
      </c>
      <c r="BO56" s="38">
        <v>3890064</v>
      </c>
      <c r="BP56" s="38">
        <v>2030832</v>
      </c>
      <c r="BQ56" s="38">
        <v>4609122</v>
      </c>
      <c r="BR56" s="38">
        <v>1352272</v>
      </c>
      <c r="BS56" s="38">
        <v>3596646</v>
      </c>
      <c r="BT56" s="38">
        <v>3700169</v>
      </c>
      <c r="BU56" s="38">
        <v>1274099</v>
      </c>
      <c r="BV56" s="38">
        <v>0.12597019317097199</v>
      </c>
      <c r="BX56" s="38">
        <v>0.99235390496996201</v>
      </c>
    </row>
    <row r="57" spans="2:76">
      <c r="B57" s="38" t="s">
        <v>321</v>
      </c>
      <c r="C57" s="38" t="s">
        <v>190</v>
      </c>
      <c r="D57" s="38" t="s">
        <v>249</v>
      </c>
      <c r="E57" s="38">
        <v>31787</v>
      </c>
      <c r="F57" s="38" t="s">
        <v>145</v>
      </c>
      <c r="G57" s="38">
        <v>100001178</v>
      </c>
      <c r="H57" s="38">
        <v>2800</v>
      </c>
      <c r="I57" s="38">
        <v>239.09249</v>
      </c>
      <c r="J57" s="38" t="s">
        <v>322</v>
      </c>
      <c r="K57" s="38">
        <v>123979</v>
      </c>
      <c r="M57" s="43" t="s">
        <v>323</v>
      </c>
      <c r="N57" s="38">
        <v>5349280</v>
      </c>
      <c r="O57" s="38">
        <v>775384</v>
      </c>
      <c r="P57" s="38">
        <v>422784</v>
      </c>
      <c r="Q57" s="38">
        <v>277966</v>
      </c>
      <c r="R57" s="38">
        <v>469363</v>
      </c>
      <c r="S57" s="38">
        <v>1486079</v>
      </c>
      <c r="T57" s="38">
        <v>444283.03129999997</v>
      </c>
      <c r="U57" s="38">
        <v>259400</v>
      </c>
      <c r="V57" s="38">
        <v>691564</v>
      </c>
      <c r="W57" s="38">
        <v>350117</v>
      </c>
      <c r="X57" s="38">
        <v>9395162</v>
      </c>
      <c r="Y57" s="38">
        <v>3894965</v>
      </c>
      <c r="Z57" s="38">
        <v>799794</v>
      </c>
      <c r="AA57" s="38">
        <v>2092115</v>
      </c>
      <c r="AB57" s="38">
        <v>2995251</v>
      </c>
      <c r="AC57" s="38">
        <v>153242</v>
      </c>
      <c r="AD57" s="38">
        <v>3543632</v>
      </c>
      <c r="AE57" s="38">
        <v>166076</v>
      </c>
      <c r="AF57" s="38">
        <v>496472</v>
      </c>
      <c r="AG57" s="38">
        <v>1824461</v>
      </c>
      <c r="AH57" s="38">
        <v>267136</v>
      </c>
      <c r="AI57" s="38">
        <v>1247804</v>
      </c>
      <c r="AJ57" s="38">
        <v>6881003</v>
      </c>
      <c r="AK57" s="38">
        <v>253680</v>
      </c>
      <c r="AL57" s="38">
        <v>859770</v>
      </c>
      <c r="AM57" s="38">
        <v>173140</v>
      </c>
      <c r="AN57" s="38">
        <v>121117</v>
      </c>
      <c r="AO57" s="38">
        <v>521661</v>
      </c>
      <c r="AP57" s="38">
        <v>346845</v>
      </c>
      <c r="AQ57" s="38">
        <v>2039841</v>
      </c>
      <c r="AR57" s="38">
        <v>117383</v>
      </c>
      <c r="AS57" s="38">
        <v>906542</v>
      </c>
      <c r="AT57" s="38">
        <v>368016</v>
      </c>
      <c r="AU57" s="38">
        <v>8647913</v>
      </c>
      <c r="AV57" s="38">
        <v>2663748</v>
      </c>
      <c r="AW57" s="38">
        <v>2007437.875</v>
      </c>
      <c r="AX57" s="38">
        <v>7758656</v>
      </c>
      <c r="AY57" s="38">
        <v>201096</v>
      </c>
      <c r="AZ57" s="38">
        <v>1800231</v>
      </c>
      <c r="BA57" s="38">
        <v>354995</v>
      </c>
      <c r="BB57" s="38">
        <v>5784688</v>
      </c>
      <c r="BC57" s="38">
        <v>3262674</v>
      </c>
      <c r="BD57" s="38">
        <v>703410</v>
      </c>
      <c r="BE57" s="38">
        <v>2973464</v>
      </c>
      <c r="BF57" s="38">
        <v>28615296</v>
      </c>
      <c r="BG57" s="38">
        <v>5501582</v>
      </c>
      <c r="BH57" s="38">
        <v>820518.9375</v>
      </c>
      <c r="BI57" s="38">
        <v>597445</v>
      </c>
      <c r="BJ57" s="38">
        <v>1660830.875</v>
      </c>
      <c r="BK57" s="38">
        <v>212773</v>
      </c>
      <c r="BL57" s="38">
        <v>499783</v>
      </c>
      <c r="BM57" s="38">
        <v>1733986</v>
      </c>
      <c r="BN57" s="38">
        <v>585644</v>
      </c>
      <c r="BO57" s="38">
        <v>1005953.0625</v>
      </c>
      <c r="BP57" s="38">
        <v>215127.98439999999</v>
      </c>
      <c r="BQ57" s="38">
        <v>341044</v>
      </c>
      <c r="BR57" s="38">
        <v>765902</v>
      </c>
      <c r="BS57" s="38">
        <v>7015254.5</v>
      </c>
      <c r="BT57" s="38">
        <v>290346</v>
      </c>
      <c r="BU57" s="38">
        <v>1992519</v>
      </c>
      <c r="BV57" s="38">
        <v>0.222572896466565</v>
      </c>
      <c r="BX57" s="38">
        <v>1</v>
      </c>
    </row>
    <row r="58" spans="2:76">
      <c r="B58" s="38" t="s">
        <v>324</v>
      </c>
      <c r="C58" s="38" t="s">
        <v>161</v>
      </c>
      <c r="D58" s="38" t="s">
        <v>239</v>
      </c>
      <c r="E58" s="38">
        <v>32397</v>
      </c>
      <c r="F58" s="38" t="s">
        <v>145</v>
      </c>
      <c r="G58" s="38">
        <v>100001170</v>
      </c>
      <c r="H58" s="38">
        <v>975</v>
      </c>
      <c r="I58" s="38">
        <v>117.05571</v>
      </c>
      <c r="J58" s="38" t="s">
        <v>325</v>
      </c>
      <c r="K58" s="38">
        <v>188979</v>
      </c>
      <c r="M58" s="43" t="s">
        <v>326</v>
      </c>
      <c r="N58" s="38">
        <v>293650</v>
      </c>
      <c r="O58" s="38">
        <v>455523.03129999997</v>
      </c>
      <c r="P58" s="38">
        <v>342068.96879999997</v>
      </c>
      <c r="Q58" s="38">
        <v>560700</v>
      </c>
      <c r="R58" s="38">
        <v>743068</v>
      </c>
      <c r="S58" s="38">
        <v>344659</v>
      </c>
      <c r="T58" s="38">
        <v>166518</v>
      </c>
      <c r="U58" s="38">
        <v>170232</v>
      </c>
      <c r="V58" s="38">
        <v>341030</v>
      </c>
      <c r="W58" s="38">
        <v>343278</v>
      </c>
      <c r="X58" s="38">
        <v>320203</v>
      </c>
      <c r="Y58" s="38">
        <v>187776</v>
      </c>
      <c r="Z58" s="38">
        <v>301641</v>
      </c>
      <c r="AA58" s="38">
        <v>527610</v>
      </c>
      <c r="AB58" s="38">
        <v>288547</v>
      </c>
      <c r="AC58" s="38">
        <v>352491.03129999997</v>
      </c>
      <c r="AD58" s="38">
        <v>251138</v>
      </c>
      <c r="AE58" s="38">
        <v>308896</v>
      </c>
      <c r="AF58" s="38">
        <v>312330</v>
      </c>
      <c r="AG58" s="38">
        <v>238671</v>
      </c>
      <c r="AH58" s="38">
        <v>246567</v>
      </c>
      <c r="AI58" s="38">
        <v>389179</v>
      </c>
      <c r="AJ58" s="38">
        <v>188214.98439999999</v>
      </c>
      <c r="AK58" s="38">
        <v>361348</v>
      </c>
      <c r="AL58" s="38">
        <v>366370</v>
      </c>
      <c r="AM58" s="38">
        <v>322943</v>
      </c>
      <c r="AN58" s="38">
        <v>286783</v>
      </c>
      <c r="AO58" s="38">
        <v>330551</v>
      </c>
      <c r="AP58" s="38">
        <v>269797</v>
      </c>
      <c r="AQ58" s="38">
        <v>196982</v>
      </c>
      <c r="AR58" s="38">
        <v>390167</v>
      </c>
      <c r="AS58" s="38">
        <v>228227</v>
      </c>
      <c r="AT58" s="38">
        <v>220550</v>
      </c>
      <c r="AU58" s="38">
        <v>157244</v>
      </c>
      <c r="AV58" s="38">
        <v>284149</v>
      </c>
      <c r="AW58" s="38">
        <v>275572</v>
      </c>
      <c r="AX58" s="38">
        <v>265473</v>
      </c>
      <c r="AY58" s="38">
        <v>187864</v>
      </c>
      <c r="AZ58" s="38">
        <v>230469</v>
      </c>
      <c r="BA58" s="38">
        <v>88608</v>
      </c>
      <c r="BB58" s="38">
        <v>184628</v>
      </c>
      <c r="BC58" s="38">
        <v>355791</v>
      </c>
      <c r="BD58" s="38">
        <v>236154</v>
      </c>
      <c r="BE58" s="38">
        <v>204191</v>
      </c>
      <c r="BF58" s="38">
        <v>316272</v>
      </c>
      <c r="BG58" s="38">
        <v>392163</v>
      </c>
      <c r="BH58" s="38">
        <v>230495</v>
      </c>
      <c r="BI58" s="38">
        <v>370843</v>
      </c>
      <c r="BJ58" s="38">
        <v>355667</v>
      </c>
      <c r="BK58" s="38">
        <v>304743</v>
      </c>
      <c r="BL58" s="38">
        <v>270171</v>
      </c>
      <c r="BM58" s="38">
        <v>217759</v>
      </c>
      <c r="BN58" s="38">
        <v>476366</v>
      </c>
      <c r="BO58" s="38">
        <v>224832</v>
      </c>
      <c r="BP58" s="38">
        <v>302971</v>
      </c>
      <c r="BQ58" s="38">
        <v>315663.03129999997</v>
      </c>
      <c r="BR58" s="38">
        <v>246514</v>
      </c>
      <c r="BS58" s="38">
        <v>301937</v>
      </c>
      <c r="BT58" s="38">
        <v>268902</v>
      </c>
      <c r="BU58" s="38">
        <v>313562.96879999997</v>
      </c>
      <c r="BV58" s="38">
        <v>7.2445595774236704E-2</v>
      </c>
      <c r="BX58" s="38">
        <v>0.86346258874931703</v>
      </c>
    </row>
    <row r="59" spans="2:76">
      <c r="B59" s="38" t="s">
        <v>327</v>
      </c>
      <c r="C59" s="38" t="s">
        <v>190</v>
      </c>
      <c r="D59" s="38" t="s">
        <v>328</v>
      </c>
      <c r="E59" s="38">
        <v>531</v>
      </c>
      <c r="F59" s="38" t="s">
        <v>211</v>
      </c>
      <c r="G59" s="38">
        <v>112</v>
      </c>
      <c r="H59" s="38">
        <v>2850</v>
      </c>
      <c r="I59" s="38">
        <v>161.04554999999999</v>
      </c>
      <c r="J59" s="38" t="s">
        <v>329</v>
      </c>
      <c r="K59" s="38">
        <v>1662</v>
      </c>
      <c r="L59" s="43" t="s">
        <v>330</v>
      </c>
      <c r="M59" s="43" t="s">
        <v>331</v>
      </c>
      <c r="N59" s="38">
        <v>1024843.0625</v>
      </c>
      <c r="O59" s="38">
        <v>1334719</v>
      </c>
      <c r="P59" s="38">
        <v>1339451</v>
      </c>
      <c r="Q59" s="38">
        <v>1068920</v>
      </c>
      <c r="R59" s="38">
        <v>1308817</v>
      </c>
      <c r="S59" s="38">
        <v>1728929</v>
      </c>
      <c r="T59" s="38">
        <v>1453799</v>
      </c>
      <c r="U59" s="38">
        <v>1327065</v>
      </c>
      <c r="V59" s="38">
        <v>931230</v>
      </c>
      <c r="W59" s="38">
        <v>1592695</v>
      </c>
      <c r="X59" s="38">
        <v>1228412</v>
      </c>
      <c r="Y59" s="38">
        <v>1147131</v>
      </c>
      <c r="Z59" s="38">
        <v>1139435</v>
      </c>
      <c r="AA59" s="38">
        <v>1439351</v>
      </c>
      <c r="AB59" s="38">
        <v>1419956</v>
      </c>
      <c r="AC59" s="38">
        <v>1661205</v>
      </c>
      <c r="AD59" s="38">
        <v>1179006</v>
      </c>
      <c r="AE59" s="38">
        <v>1233110</v>
      </c>
      <c r="AF59" s="38">
        <v>1424110</v>
      </c>
      <c r="AG59" s="38">
        <v>1520457</v>
      </c>
      <c r="AH59" s="38">
        <v>911154</v>
      </c>
      <c r="AI59" s="38">
        <v>1800366.875</v>
      </c>
      <c r="AJ59" s="38">
        <v>1051886</v>
      </c>
      <c r="AK59" s="38">
        <v>1866278.875</v>
      </c>
      <c r="AL59" s="38">
        <v>1252094</v>
      </c>
      <c r="AM59" s="38">
        <v>1253852</v>
      </c>
      <c r="AN59" s="38">
        <v>1245007</v>
      </c>
      <c r="AO59" s="38">
        <v>1563598</v>
      </c>
      <c r="AP59" s="38">
        <v>997896</v>
      </c>
      <c r="AQ59" s="38">
        <v>1214460</v>
      </c>
      <c r="AR59" s="38">
        <v>1322190</v>
      </c>
      <c r="AS59" s="38">
        <v>1276861</v>
      </c>
      <c r="AT59" s="38">
        <v>970982</v>
      </c>
      <c r="AU59" s="38">
        <v>1091684</v>
      </c>
      <c r="AV59" s="38">
        <v>946442</v>
      </c>
      <c r="AW59" s="38">
        <v>1408623</v>
      </c>
      <c r="AX59" s="38">
        <v>1461550</v>
      </c>
      <c r="AY59" s="38">
        <v>1075207</v>
      </c>
      <c r="AZ59" s="38">
        <v>1051289</v>
      </c>
      <c r="BA59" s="38">
        <v>1348231</v>
      </c>
      <c r="BB59" s="38">
        <v>1556709</v>
      </c>
      <c r="BC59" s="38">
        <v>1230992</v>
      </c>
      <c r="BD59" s="38">
        <v>1366512.125</v>
      </c>
      <c r="BE59" s="38">
        <v>1500576</v>
      </c>
      <c r="BF59" s="38">
        <v>1331367</v>
      </c>
      <c r="BG59" s="38">
        <v>1628717.875</v>
      </c>
      <c r="BH59" s="38">
        <v>1657740.125</v>
      </c>
      <c r="BI59" s="38">
        <v>1317411</v>
      </c>
      <c r="BJ59" s="38">
        <v>1451949</v>
      </c>
      <c r="BK59" s="38">
        <v>1714364.875</v>
      </c>
      <c r="BL59" s="38">
        <v>1388344</v>
      </c>
      <c r="BM59" s="38">
        <v>1412037</v>
      </c>
      <c r="BN59" s="38">
        <v>1143242</v>
      </c>
      <c r="BO59" s="38">
        <v>3054278</v>
      </c>
      <c r="BP59" s="38">
        <v>1369038</v>
      </c>
      <c r="BQ59" s="38">
        <v>1269048</v>
      </c>
      <c r="BR59" s="38">
        <v>1418089</v>
      </c>
      <c r="BS59" s="38">
        <v>1293603</v>
      </c>
      <c r="BT59" s="38">
        <v>1481294</v>
      </c>
      <c r="BU59" s="38">
        <v>1546684</v>
      </c>
      <c r="BV59" s="38">
        <v>0.35547247259431097</v>
      </c>
      <c r="BX59" s="38">
        <v>1</v>
      </c>
    </row>
    <row r="60" spans="2:76">
      <c r="B60" s="38" t="s">
        <v>332</v>
      </c>
      <c r="C60" s="38" t="s">
        <v>190</v>
      </c>
      <c r="D60" s="38" t="s">
        <v>249</v>
      </c>
      <c r="E60" s="38">
        <v>62069</v>
      </c>
      <c r="F60" s="38" t="s">
        <v>211</v>
      </c>
      <c r="G60" s="38">
        <v>100004396</v>
      </c>
      <c r="H60" s="38">
        <v>3131</v>
      </c>
      <c r="I60" s="38">
        <v>161.04553999999999</v>
      </c>
      <c r="K60" s="38">
        <v>151913</v>
      </c>
      <c r="M60" s="43" t="s">
        <v>333</v>
      </c>
      <c r="N60" s="38">
        <v>147387</v>
      </c>
      <c r="O60" s="38">
        <v>246968</v>
      </c>
      <c r="P60" s="38">
        <v>502793</v>
      </c>
      <c r="Q60" s="38">
        <v>188338</v>
      </c>
      <c r="R60" s="38">
        <v>212380</v>
      </c>
      <c r="S60" s="38">
        <v>351403</v>
      </c>
      <c r="T60" s="38">
        <v>0.32166287476176098</v>
      </c>
      <c r="U60" s="38">
        <v>0.32166287476176098</v>
      </c>
      <c r="V60" s="38">
        <v>0.32166287476176098</v>
      </c>
      <c r="W60" s="38">
        <v>352010</v>
      </c>
      <c r="X60" s="38">
        <v>194980</v>
      </c>
      <c r="Y60" s="38">
        <v>0.32166287476176098</v>
      </c>
      <c r="Z60" s="38">
        <v>194319</v>
      </c>
      <c r="AA60" s="38">
        <v>320140</v>
      </c>
      <c r="AB60" s="38">
        <v>234214</v>
      </c>
      <c r="AC60" s="38">
        <v>488801</v>
      </c>
      <c r="AD60" s="38">
        <v>233003</v>
      </c>
      <c r="AE60" s="38">
        <v>491113</v>
      </c>
      <c r="AF60" s="38">
        <v>0.32166287476176098</v>
      </c>
      <c r="AG60" s="38">
        <v>0.32166287476176098</v>
      </c>
      <c r="AH60" s="38">
        <v>244385</v>
      </c>
      <c r="AI60" s="38">
        <v>786649</v>
      </c>
      <c r="AJ60" s="38">
        <v>0.32166287476176098</v>
      </c>
      <c r="AK60" s="38">
        <v>377250</v>
      </c>
      <c r="AL60" s="38">
        <v>215477</v>
      </c>
      <c r="AM60" s="38">
        <v>197949</v>
      </c>
      <c r="AN60" s="38">
        <v>112343</v>
      </c>
      <c r="AO60" s="38">
        <v>0.32166287476176098</v>
      </c>
      <c r="AP60" s="38">
        <v>0.32166287476176098</v>
      </c>
      <c r="AQ60" s="38">
        <v>0.32166287476176098</v>
      </c>
      <c r="AR60" s="38">
        <v>708165</v>
      </c>
      <c r="AS60" s="38">
        <v>221186</v>
      </c>
      <c r="AT60" s="38">
        <v>130422.99219999999</v>
      </c>
      <c r="AU60" s="38">
        <v>162280</v>
      </c>
      <c r="AV60" s="38">
        <v>158492</v>
      </c>
      <c r="AW60" s="38">
        <v>172685</v>
      </c>
      <c r="AX60" s="38">
        <v>0.32166287476176098</v>
      </c>
      <c r="AY60" s="38">
        <v>0.32166287476176098</v>
      </c>
      <c r="AZ60" s="38">
        <v>137841</v>
      </c>
      <c r="BA60" s="38">
        <v>245308</v>
      </c>
      <c r="BB60" s="38">
        <v>0.32166287476176098</v>
      </c>
      <c r="BC60" s="38">
        <v>322956</v>
      </c>
      <c r="BD60" s="38">
        <v>544152</v>
      </c>
      <c r="BE60" s="38">
        <v>503690</v>
      </c>
      <c r="BF60" s="38">
        <v>0.32166287476176098</v>
      </c>
      <c r="BG60" s="38">
        <v>311682</v>
      </c>
      <c r="BH60" s="38">
        <v>253567</v>
      </c>
      <c r="BI60" s="38">
        <v>490446</v>
      </c>
      <c r="BJ60" s="38">
        <v>141398</v>
      </c>
      <c r="BK60" s="38">
        <v>343911</v>
      </c>
      <c r="BL60" s="38">
        <v>252752.98439999999</v>
      </c>
      <c r="BM60" s="38">
        <v>198408</v>
      </c>
      <c r="BN60" s="38">
        <v>264025</v>
      </c>
      <c r="BO60" s="38">
        <v>245643</v>
      </c>
      <c r="BP60" s="38">
        <v>258042.01560000001</v>
      </c>
      <c r="BQ60" s="38">
        <v>228943</v>
      </c>
      <c r="BR60" s="38">
        <v>271338</v>
      </c>
      <c r="BS60" s="38">
        <v>0.32166287476176098</v>
      </c>
      <c r="BT60" s="38">
        <v>389292</v>
      </c>
      <c r="BU60" s="38">
        <v>499242</v>
      </c>
      <c r="BV60" s="38">
        <v>0.213419558432728</v>
      </c>
      <c r="BX60" s="38">
        <v>1</v>
      </c>
    </row>
    <row r="61" spans="2:76">
      <c r="B61" s="38" t="s">
        <v>334</v>
      </c>
      <c r="C61" s="38" t="s">
        <v>190</v>
      </c>
      <c r="D61" s="38" t="s">
        <v>335</v>
      </c>
      <c r="E61" s="38">
        <v>542</v>
      </c>
      <c r="F61" s="38" t="s">
        <v>211</v>
      </c>
      <c r="G61" s="38">
        <v>254</v>
      </c>
      <c r="H61" s="38">
        <v>1444</v>
      </c>
      <c r="I61" s="38">
        <v>103.04007</v>
      </c>
      <c r="J61" s="38" t="s">
        <v>336</v>
      </c>
      <c r="K61" s="38">
        <v>441</v>
      </c>
      <c r="L61" s="43" t="s">
        <v>337</v>
      </c>
      <c r="M61" s="43" t="s">
        <v>338</v>
      </c>
      <c r="N61" s="38">
        <v>7883109.5</v>
      </c>
      <c r="O61" s="38">
        <v>49422704</v>
      </c>
      <c r="P61" s="38">
        <v>40539524</v>
      </c>
      <c r="Q61" s="38">
        <v>7835435</v>
      </c>
      <c r="R61" s="38">
        <v>58621812</v>
      </c>
      <c r="S61" s="38">
        <v>14036133</v>
      </c>
      <c r="T61" s="38">
        <v>5200938</v>
      </c>
      <c r="U61" s="38">
        <v>2252455</v>
      </c>
      <c r="V61" s="38">
        <v>8839454</v>
      </c>
      <c r="W61" s="38">
        <v>4023221</v>
      </c>
      <c r="X61" s="38">
        <v>10403610</v>
      </c>
      <c r="Y61" s="38">
        <v>16062056</v>
      </c>
      <c r="Z61" s="38">
        <v>6294312</v>
      </c>
      <c r="AA61" s="38">
        <v>40963592</v>
      </c>
      <c r="AB61" s="38">
        <v>15752258</v>
      </c>
      <c r="AC61" s="38">
        <v>36835580</v>
      </c>
      <c r="AD61" s="38">
        <v>18203352</v>
      </c>
      <c r="AE61" s="38">
        <v>73855840</v>
      </c>
      <c r="AF61" s="38">
        <v>24460360</v>
      </c>
      <c r="AG61" s="38">
        <v>18261076</v>
      </c>
      <c r="AH61" s="38">
        <v>6190442</v>
      </c>
      <c r="AI61" s="38">
        <v>61580624</v>
      </c>
      <c r="AJ61" s="38">
        <v>3323446.25</v>
      </c>
      <c r="AK61" s="38">
        <v>43041480</v>
      </c>
      <c r="AL61" s="38">
        <v>8698138</v>
      </c>
      <c r="AM61" s="38">
        <v>16275694</v>
      </c>
      <c r="AN61" s="38">
        <v>14602248</v>
      </c>
      <c r="AO61" s="38">
        <v>26351770</v>
      </c>
      <c r="AP61" s="38">
        <v>30318152</v>
      </c>
      <c r="AQ61" s="38">
        <v>8786419</v>
      </c>
      <c r="AR61" s="38">
        <v>21864094</v>
      </c>
      <c r="AS61" s="38">
        <v>15150448</v>
      </c>
      <c r="AT61" s="38">
        <v>2108310</v>
      </c>
      <c r="AU61" s="38">
        <v>4143614</v>
      </c>
      <c r="AV61" s="38">
        <v>3469664</v>
      </c>
      <c r="AW61" s="38">
        <v>1995256</v>
      </c>
      <c r="AX61" s="38">
        <v>11535944</v>
      </c>
      <c r="AY61" s="38">
        <v>3290535.75</v>
      </c>
      <c r="AZ61" s="38">
        <v>5695491</v>
      </c>
      <c r="BA61" s="38">
        <v>3790649</v>
      </c>
      <c r="BB61" s="38">
        <v>9582754</v>
      </c>
      <c r="BC61" s="38">
        <v>26523536</v>
      </c>
      <c r="BD61" s="38">
        <v>10688331</v>
      </c>
      <c r="BE61" s="38">
        <v>11963212</v>
      </c>
      <c r="BF61" s="38">
        <v>3891552</v>
      </c>
      <c r="BG61" s="38">
        <v>54953944</v>
      </c>
      <c r="BH61" s="38">
        <v>5822045</v>
      </c>
      <c r="BI61" s="38">
        <v>31106028</v>
      </c>
      <c r="BJ61" s="38">
        <v>38935268</v>
      </c>
      <c r="BK61" s="38">
        <v>12593826</v>
      </c>
      <c r="BL61" s="38">
        <v>3568840</v>
      </c>
      <c r="BM61" s="38">
        <v>10042894</v>
      </c>
      <c r="BN61" s="38">
        <v>21321148</v>
      </c>
      <c r="BO61" s="38">
        <v>6952395</v>
      </c>
      <c r="BP61" s="38">
        <v>15233892</v>
      </c>
      <c r="BQ61" s="38">
        <v>17487084</v>
      </c>
      <c r="BR61" s="38">
        <v>9716845</v>
      </c>
      <c r="BS61" s="38">
        <v>7426683</v>
      </c>
      <c r="BT61" s="38">
        <v>3016343.25</v>
      </c>
      <c r="BU61" s="38">
        <v>15140569</v>
      </c>
      <c r="BV61" s="38">
        <v>3.1465632577256097E-2</v>
      </c>
      <c r="BX61" s="38">
        <v>0.209175314036046</v>
      </c>
    </row>
    <row r="62" spans="2:76">
      <c r="B62" s="38" t="s">
        <v>339</v>
      </c>
      <c r="C62" s="38" t="s">
        <v>190</v>
      </c>
      <c r="D62" s="38" t="s">
        <v>340</v>
      </c>
      <c r="E62" s="38">
        <v>62064</v>
      </c>
      <c r="F62" s="38" t="s">
        <v>211</v>
      </c>
      <c r="G62" s="38">
        <v>100020211</v>
      </c>
      <c r="H62" s="38">
        <v>1818</v>
      </c>
      <c r="I62" s="38">
        <v>160.06152</v>
      </c>
      <c r="N62" s="38">
        <v>1324468</v>
      </c>
      <c r="O62" s="38">
        <v>819342</v>
      </c>
      <c r="P62" s="38">
        <v>2079593</v>
      </c>
      <c r="Q62" s="38">
        <v>1252408</v>
      </c>
      <c r="R62" s="38">
        <v>910222</v>
      </c>
      <c r="S62" s="38">
        <v>2710715</v>
      </c>
      <c r="T62" s="38">
        <v>374947</v>
      </c>
      <c r="U62" s="38">
        <v>745552</v>
      </c>
      <c r="V62" s="38">
        <v>1183061</v>
      </c>
      <c r="W62" s="38">
        <v>404201</v>
      </c>
      <c r="X62" s="38">
        <v>662015</v>
      </c>
      <c r="Y62" s="38">
        <v>446854</v>
      </c>
      <c r="Z62" s="38">
        <v>851581</v>
      </c>
      <c r="AA62" s="38">
        <v>1209805</v>
      </c>
      <c r="AB62" s="38">
        <v>777714</v>
      </c>
      <c r="AC62" s="38">
        <v>628212.9375</v>
      </c>
      <c r="AD62" s="38">
        <v>3916497</v>
      </c>
      <c r="AE62" s="38">
        <v>1740284</v>
      </c>
      <c r="AF62" s="38">
        <v>605922</v>
      </c>
      <c r="AG62" s="38">
        <v>1745460</v>
      </c>
      <c r="AH62" s="38">
        <v>865673</v>
      </c>
      <c r="AI62" s="38">
        <v>724783</v>
      </c>
      <c r="AJ62" s="38">
        <v>968454</v>
      </c>
      <c r="AK62" s="38">
        <v>2624133</v>
      </c>
      <c r="AL62" s="38">
        <v>569579</v>
      </c>
      <c r="AM62" s="38">
        <v>781671</v>
      </c>
      <c r="AN62" s="38">
        <v>585231</v>
      </c>
      <c r="AO62" s="38">
        <v>1582584</v>
      </c>
      <c r="AP62" s="38">
        <v>2504190</v>
      </c>
      <c r="AQ62" s="38">
        <v>1348224.125</v>
      </c>
      <c r="AR62" s="38">
        <v>2116509</v>
      </c>
      <c r="AS62" s="38">
        <v>1854053</v>
      </c>
      <c r="AT62" s="38">
        <v>757078</v>
      </c>
      <c r="AU62" s="38">
        <v>659040</v>
      </c>
      <c r="AV62" s="38">
        <v>1200160</v>
      </c>
      <c r="AW62" s="38">
        <v>1003063</v>
      </c>
      <c r="AX62" s="38">
        <v>2566857</v>
      </c>
      <c r="AY62" s="38">
        <v>1311526</v>
      </c>
      <c r="AZ62" s="38">
        <v>800961</v>
      </c>
      <c r="BA62" s="38">
        <v>1121304</v>
      </c>
      <c r="BB62" s="38">
        <v>443347</v>
      </c>
      <c r="BC62" s="38">
        <v>1574772</v>
      </c>
      <c r="BD62" s="38">
        <v>1992438</v>
      </c>
      <c r="BE62" s="38">
        <v>1173242</v>
      </c>
      <c r="BF62" s="38">
        <v>1872781</v>
      </c>
      <c r="BG62" s="38">
        <v>2770739.25</v>
      </c>
      <c r="BH62" s="38">
        <v>1454709</v>
      </c>
      <c r="BI62" s="38">
        <v>2463487</v>
      </c>
      <c r="BJ62" s="38">
        <v>1496933</v>
      </c>
      <c r="BK62" s="38">
        <v>1484042</v>
      </c>
      <c r="BL62" s="38">
        <v>630713.9375</v>
      </c>
      <c r="BM62" s="38">
        <v>1096818</v>
      </c>
      <c r="BN62" s="38">
        <v>951442</v>
      </c>
      <c r="BO62" s="38">
        <v>1342475.125</v>
      </c>
      <c r="BP62" s="38">
        <v>970013</v>
      </c>
      <c r="BQ62" s="38">
        <v>1961860</v>
      </c>
      <c r="BR62" s="38">
        <v>1273268</v>
      </c>
      <c r="BS62" s="38">
        <v>691759</v>
      </c>
      <c r="BT62" s="38">
        <v>1331423</v>
      </c>
      <c r="BU62" s="38">
        <v>454517</v>
      </c>
      <c r="BV62" s="38">
        <v>0.15797568915051299</v>
      </c>
      <c r="BX62" s="38">
        <v>1</v>
      </c>
    </row>
    <row r="63" spans="2:76">
      <c r="B63" s="38" t="s">
        <v>341</v>
      </c>
      <c r="C63" s="38" t="s">
        <v>190</v>
      </c>
      <c r="D63" s="38" t="s">
        <v>342</v>
      </c>
      <c r="E63" s="38">
        <v>43264</v>
      </c>
      <c r="F63" s="38" t="s">
        <v>163</v>
      </c>
      <c r="G63" s="38">
        <v>100003926</v>
      </c>
      <c r="H63" s="38">
        <v>2400</v>
      </c>
      <c r="I63" s="38">
        <v>248.14924999999999</v>
      </c>
      <c r="K63" s="38">
        <v>53481617</v>
      </c>
      <c r="M63" s="43" t="s">
        <v>343</v>
      </c>
      <c r="N63" s="38">
        <v>106042.00780000001</v>
      </c>
      <c r="O63" s="38">
        <v>381797</v>
      </c>
      <c r="P63" s="38">
        <v>0.192969440585809</v>
      </c>
      <c r="Q63" s="38">
        <v>0.192969440585809</v>
      </c>
      <c r="R63" s="38">
        <v>620955</v>
      </c>
      <c r="S63" s="38">
        <v>237908</v>
      </c>
      <c r="T63" s="38">
        <v>102264.00780000001</v>
      </c>
      <c r="U63" s="38">
        <v>0.192969440585809</v>
      </c>
      <c r="V63" s="38">
        <v>234367.98439999999</v>
      </c>
      <c r="W63" s="38">
        <v>164595</v>
      </c>
      <c r="X63" s="38">
        <v>53519</v>
      </c>
      <c r="Y63" s="38">
        <v>174423</v>
      </c>
      <c r="Z63" s="38">
        <v>127668</v>
      </c>
      <c r="AA63" s="38">
        <v>285601</v>
      </c>
      <c r="AB63" s="38">
        <v>170233</v>
      </c>
      <c r="AC63" s="38">
        <v>243304</v>
      </c>
      <c r="AD63" s="38">
        <v>167035</v>
      </c>
      <c r="AE63" s="38">
        <v>547176</v>
      </c>
      <c r="AF63" s="38">
        <v>149667</v>
      </c>
      <c r="AG63" s="38">
        <v>0.192969440585809</v>
      </c>
      <c r="AH63" s="38">
        <v>0.192969440585809</v>
      </c>
      <c r="AI63" s="38">
        <v>632151</v>
      </c>
      <c r="AJ63" s="38">
        <v>0.192969440585809</v>
      </c>
      <c r="AK63" s="38">
        <v>0.192969440585809</v>
      </c>
      <c r="AL63" s="38">
        <v>135823</v>
      </c>
      <c r="AM63" s="38">
        <v>155987</v>
      </c>
      <c r="AN63" s="38">
        <v>0.192969440585809</v>
      </c>
      <c r="AO63" s="38">
        <v>100992</v>
      </c>
      <c r="AP63" s="38">
        <v>170907.01560000001</v>
      </c>
      <c r="AQ63" s="38">
        <v>0.192969440585809</v>
      </c>
      <c r="AR63" s="38">
        <v>406972</v>
      </c>
      <c r="AS63" s="38">
        <v>0.192969440585809</v>
      </c>
      <c r="AT63" s="38">
        <v>0.192969440585809</v>
      </c>
      <c r="AU63" s="38">
        <v>108484</v>
      </c>
      <c r="AV63" s="38">
        <v>212948</v>
      </c>
      <c r="AW63" s="38">
        <v>46553</v>
      </c>
      <c r="AX63" s="38">
        <v>139890</v>
      </c>
      <c r="AY63" s="38">
        <v>110193</v>
      </c>
      <c r="AZ63" s="38">
        <v>101950.00780000001</v>
      </c>
      <c r="BA63" s="38">
        <v>0.192969440585809</v>
      </c>
      <c r="BB63" s="38">
        <v>174724</v>
      </c>
      <c r="BC63" s="38">
        <v>308733</v>
      </c>
      <c r="BD63" s="38">
        <v>192765</v>
      </c>
      <c r="BE63" s="38">
        <v>0.192969440585809</v>
      </c>
      <c r="BF63" s="38">
        <v>159261</v>
      </c>
      <c r="BG63" s="38">
        <v>76353</v>
      </c>
      <c r="BH63" s="38">
        <v>197402</v>
      </c>
      <c r="BI63" s="38">
        <v>253173</v>
      </c>
      <c r="BJ63" s="38">
        <v>1070058</v>
      </c>
      <c r="BK63" s="38">
        <v>175278</v>
      </c>
      <c r="BL63" s="38">
        <v>66179</v>
      </c>
      <c r="BM63" s="38">
        <v>100741</v>
      </c>
      <c r="BN63" s="38">
        <v>178144</v>
      </c>
      <c r="BO63" s="38">
        <v>247035</v>
      </c>
      <c r="BP63" s="38">
        <v>146358</v>
      </c>
      <c r="BQ63" s="38">
        <v>174216</v>
      </c>
      <c r="BR63" s="38">
        <v>304010</v>
      </c>
      <c r="BS63" s="38">
        <v>133265</v>
      </c>
      <c r="BT63" s="38">
        <v>72425</v>
      </c>
      <c r="BU63" s="38">
        <v>478955</v>
      </c>
      <c r="BV63" s="38">
        <v>0.42661510396828201</v>
      </c>
      <c r="BX63" s="38">
        <v>1</v>
      </c>
    </row>
    <row r="64" spans="2:76">
      <c r="B64" s="38" t="s">
        <v>344</v>
      </c>
      <c r="C64" s="38" t="s">
        <v>190</v>
      </c>
      <c r="D64" s="38" t="s">
        <v>342</v>
      </c>
      <c r="E64" s="38">
        <v>52984</v>
      </c>
      <c r="F64" s="38" t="s">
        <v>163</v>
      </c>
      <c r="G64" s="38">
        <v>100009271</v>
      </c>
      <c r="H64" s="38">
        <v>2340</v>
      </c>
      <c r="I64" s="38">
        <v>248.14924999999999</v>
      </c>
      <c r="M64" s="43" t="s">
        <v>343</v>
      </c>
      <c r="N64" s="38">
        <v>194150</v>
      </c>
      <c r="O64" s="38">
        <v>341056</v>
      </c>
      <c r="P64" s="38">
        <v>193361</v>
      </c>
      <c r="Q64" s="38">
        <v>181851</v>
      </c>
      <c r="R64" s="38">
        <v>491675.96879999997</v>
      </c>
      <c r="S64" s="38">
        <v>283529</v>
      </c>
      <c r="T64" s="38">
        <v>144096</v>
      </c>
      <c r="U64" s="38">
        <v>140207</v>
      </c>
      <c r="V64" s="38">
        <v>258481</v>
      </c>
      <c r="W64" s="38">
        <v>215156</v>
      </c>
      <c r="X64" s="38">
        <v>256252</v>
      </c>
      <c r="Y64" s="38">
        <v>278612</v>
      </c>
      <c r="Z64" s="38">
        <v>313088</v>
      </c>
      <c r="AA64" s="38">
        <v>220885</v>
      </c>
      <c r="AB64" s="38">
        <v>261168.98439999999</v>
      </c>
      <c r="AC64" s="38">
        <v>238440</v>
      </c>
      <c r="AD64" s="38">
        <v>319257</v>
      </c>
      <c r="AE64" s="38">
        <v>320305</v>
      </c>
      <c r="AF64" s="38">
        <v>199814</v>
      </c>
      <c r="AG64" s="38">
        <v>154554</v>
      </c>
      <c r="AH64" s="38">
        <v>266997</v>
      </c>
      <c r="AI64" s="38">
        <v>738666</v>
      </c>
      <c r="AJ64" s="38">
        <v>183546</v>
      </c>
      <c r="AK64" s="38">
        <v>176523</v>
      </c>
      <c r="AL64" s="38">
        <v>195238</v>
      </c>
      <c r="AM64" s="38">
        <v>215505</v>
      </c>
      <c r="AN64" s="38">
        <v>213275</v>
      </c>
      <c r="AO64" s="38">
        <v>188832</v>
      </c>
      <c r="AP64" s="38">
        <v>307988</v>
      </c>
      <c r="AQ64" s="38">
        <v>220631</v>
      </c>
      <c r="AR64" s="38">
        <v>545571</v>
      </c>
      <c r="AS64" s="38">
        <v>282409</v>
      </c>
      <c r="AT64" s="38">
        <v>165606</v>
      </c>
      <c r="AU64" s="38">
        <v>206147</v>
      </c>
      <c r="AV64" s="38">
        <v>281761</v>
      </c>
      <c r="AW64" s="38">
        <v>138255</v>
      </c>
      <c r="AX64" s="38">
        <v>311991</v>
      </c>
      <c r="AY64" s="38">
        <v>213488</v>
      </c>
      <c r="AZ64" s="38">
        <v>144950</v>
      </c>
      <c r="BA64" s="38">
        <v>162208</v>
      </c>
      <c r="BB64" s="38">
        <v>264950</v>
      </c>
      <c r="BC64" s="38">
        <v>262469</v>
      </c>
      <c r="BD64" s="38">
        <v>306368</v>
      </c>
      <c r="BE64" s="38">
        <v>223353</v>
      </c>
      <c r="BF64" s="38">
        <v>187320</v>
      </c>
      <c r="BG64" s="38">
        <v>325068</v>
      </c>
      <c r="BH64" s="38">
        <v>218652</v>
      </c>
      <c r="BI64" s="38">
        <v>228942</v>
      </c>
      <c r="BJ64" s="38">
        <v>525851</v>
      </c>
      <c r="BK64" s="38">
        <v>280885</v>
      </c>
      <c r="BL64" s="38">
        <v>150985</v>
      </c>
      <c r="BM64" s="38">
        <v>242085.98439999999</v>
      </c>
      <c r="BN64" s="38">
        <v>294881</v>
      </c>
      <c r="BO64" s="38">
        <v>292636</v>
      </c>
      <c r="BP64" s="38">
        <v>312032</v>
      </c>
      <c r="BQ64" s="38">
        <v>261592.98439999999</v>
      </c>
      <c r="BR64" s="38">
        <v>286282</v>
      </c>
      <c r="BS64" s="38">
        <v>186011</v>
      </c>
      <c r="BT64" s="38">
        <v>165173</v>
      </c>
      <c r="BU64" s="38">
        <v>450762</v>
      </c>
      <c r="BV64" s="38">
        <v>0.55923053579190696</v>
      </c>
      <c r="BX64" s="38">
        <v>1</v>
      </c>
    </row>
    <row r="65" spans="2:76">
      <c r="B65" s="38" t="s">
        <v>345</v>
      </c>
      <c r="C65" s="38" t="s">
        <v>190</v>
      </c>
      <c r="D65" s="38" t="s">
        <v>191</v>
      </c>
      <c r="E65" s="38">
        <v>22053</v>
      </c>
      <c r="F65" s="38" t="s">
        <v>145</v>
      </c>
      <c r="G65" s="38">
        <v>100000997</v>
      </c>
      <c r="H65" s="38">
        <v>4634.7</v>
      </c>
      <c r="I65" s="38">
        <v>187.13396</v>
      </c>
      <c r="J65" s="38" t="s">
        <v>346</v>
      </c>
      <c r="K65" s="38">
        <v>26612</v>
      </c>
      <c r="M65" s="43" t="s">
        <v>347</v>
      </c>
      <c r="N65" s="38">
        <v>201636</v>
      </c>
      <c r="O65" s="38">
        <v>343815.96879999997</v>
      </c>
      <c r="P65" s="38">
        <v>213263</v>
      </c>
      <c r="Q65" s="38">
        <v>242347</v>
      </c>
      <c r="R65" s="38">
        <v>512972</v>
      </c>
      <c r="S65" s="38">
        <v>406468</v>
      </c>
      <c r="T65" s="38">
        <v>147884</v>
      </c>
      <c r="U65" s="38">
        <v>84878</v>
      </c>
      <c r="V65" s="38">
        <v>291999</v>
      </c>
      <c r="W65" s="38">
        <v>203636.98439999999</v>
      </c>
      <c r="X65" s="38">
        <v>462553</v>
      </c>
      <c r="Y65" s="38">
        <v>219652</v>
      </c>
      <c r="Z65" s="38">
        <v>149890</v>
      </c>
      <c r="AA65" s="38">
        <v>466844</v>
      </c>
      <c r="AB65" s="38">
        <v>95873</v>
      </c>
      <c r="AC65" s="38">
        <v>588450</v>
      </c>
      <c r="AD65" s="38">
        <v>301750</v>
      </c>
      <c r="AE65" s="38">
        <v>260033</v>
      </c>
      <c r="AF65" s="38">
        <v>352490</v>
      </c>
      <c r="AG65" s="38">
        <v>484139</v>
      </c>
      <c r="AH65" s="38">
        <v>229826</v>
      </c>
      <c r="AI65" s="38">
        <v>2797313</v>
      </c>
      <c r="AJ65" s="38">
        <v>48742.996099999997</v>
      </c>
      <c r="AK65" s="38">
        <v>386793</v>
      </c>
      <c r="AL65" s="38">
        <v>940661.9375</v>
      </c>
      <c r="AM65" s="38">
        <v>292921</v>
      </c>
      <c r="AN65" s="38">
        <v>203043</v>
      </c>
      <c r="AO65" s="38">
        <v>818693</v>
      </c>
      <c r="AP65" s="38">
        <v>120746</v>
      </c>
      <c r="AQ65" s="38">
        <v>522323</v>
      </c>
      <c r="AR65" s="38">
        <v>294767</v>
      </c>
      <c r="AS65" s="38">
        <v>240735</v>
      </c>
      <c r="AT65" s="38">
        <v>137502</v>
      </c>
      <c r="AU65" s="38">
        <v>329317</v>
      </c>
      <c r="AV65" s="38">
        <v>171101</v>
      </c>
      <c r="AW65" s="38">
        <v>253698</v>
      </c>
      <c r="AX65" s="38">
        <v>535327</v>
      </c>
      <c r="AY65" s="38">
        <v>191707.98439999999</v>
      </c>
      <c r="AZ65" s="38">
        <v>306198</v>
      </c>
      <c r="BA65" s="38">
        <v>162415</v>
      </c>
      <c r="BB65" s="38">
        <v>343224</v>
      </c>
      <c r="BC65" s="38">
        <v>289052</v>
      </c>
      <c r="BD65" s="38">
        <v>346490</v>
      </c>
      <c r="BE65" s="38">
        <v>574655</v>
      </c>
      <c r="BF65" s="38">
        <v>238139</v>
      </c>
      <c r="BG65" s="38">
        <v>591615</v>
      </c>
      <c r="BH65" s="38">
        <v>410098</v>
      </c>
      <c r="BI65" s="38">
        <v>559748</v>
      </c>
      <c r="BJ65" s="38">
        <v>659071</v>
      </c>
      <c r="BK65" s="38">
        <v>308609</v>
      </c>
      <c r="BL65" s="38">
        <v>490362</v>
      </c>
      <c r="BM65" s="38">
        <v>472121</v>
      </c>
      <c r="BN65" s="38">
        <v>689673</v>
      </c>
      <c r="BO65" s="38">
        <v>685543.9375</v>
      </c>
      <c r="BP65" s="38">
        <v>361510</v>
      </c>
      <c r="BQ65" s="38">
        <v>592176</v>
      </c>
      <c r="BR65" s="38">
        <v>292533</v>
      </c>
      <c r="BS65" s="38">
        <v>208747</v>
      </c>
      <c r="BT65" s="38">
        <v>118306</v>
      </c>
      <c r="BU65" s="38">
        <v>356711</v>
      </c>
      <c r="BV65" s="38">
        <v>0.29727168908930701</v>
      </c>
      <c r="BX65" s="38">
        <v>1</v>
      </c>
    </row>
    <row r="66" spans="2:76">
      <c r="B66" s="38" t="s">
        <v>348</v>
      </c>
      <c r="C66" s="38" t="s">
        <v>190</v>
      </c>
      <c r="D66" s="38" t="s">
        <v>191</v>
      </c>
      <c r="E66" s="38">
        <v>53230</v>
      </c>
      <c r="F66" s="38" t="s">
        <v>145</v>
      </c>
      <c r="G66" s="38">
        <v>100006367</v>
      </c>
      <c r="H66" s="38">
        <v>1725</v>
      </c>
      <c r="I66" s="38">
        <v>131.07136</v>
      </c>
      <c r="J66" s="38" t="s">
        <v>349</v>
      </c>
      <c r="K66" s="38">
        <v>151492</v>
      </c>
      <c r="N66" s="38">
        <v>154967</v>
      </c>
      <c r="O66" s="38">
        <v>350617</v>
      </c>
      <c r="P66" s="38">
        <v>177845</v>
      </c>
      <c r="Q66" s="38">
        <v>140780</v>
      </c>
      <c r="R66" s="38">
        <v>321813</v>
      </c>
      <c r="S66" s="38">
        <v>119548.00780000001</v>
      </c>
      <c r="T66" s="38">
        <v>93117</v>
      </c>
      <c r="U66" s="38">
        <v>60019</v>
      </c>
      <c r="V66" s="38">
        <v>67555</v>
      </c>
      <c r="W66" s="38">
        <v>127116</v>
      </c>
      <c r="X66" s="38">
        <v>99538</v>
      </c>
      <c r="Y66" s="38">
        <v>107859</v>
      </c>
      <c r="Z66" s="38">
        <v>171681</v>
      </c>
      <c r="AA66" s="38">
        <v>299586</v>
      </c>
      <c r="AB66" s="38">
        <v>140801</v>
      </c>
      <c r="AC66" s="38">
        <v>159468</v>
      </c>
      <c r="AD66" s="38">
        <v>122926.00780000001</v>
      </c>
      <c r="AE66" s="38">
        <v>314868</v>
      </c>
      <c r="AF66" s="38">
        <v>139846</v>
      </c>
      <c r="AG66" s="38">
        <v>107797</v>
      </c>
      <c r="AH66" s="38">
        <v>124133</v>
      </c>
      <c r="AI66" s="38">
        <v>519298</v>
      </c>
      <c r="AJ66" s="38">
        <v>75735</v>
      </c>
      <c r="AK66" s="38">
        <v>320142</v>
      </c>
      <c r="AL66" s="38">
        <v>169387</v>
      </c>
      <c r="AM66" s="38">
        <v>224224</v>
      </c>
      <c r="AN66" s="38">
        <v>142320</v>
      </c>
      <c r="AO66" s="38">
        <v>136266</v>
      </c>
      <c r="AP66" s="38">
        <v>158432</v>
      </c>
      <c r="AQ66" s="38">
        <v>157529.98439999999</v>
      </c>
      <c r="AR66" s="38">
        <v>250985</v>
      </c>
      <c r="AS66" s="38">
        <v>194148</v>
      </c>
      <c r="AT66" s="38">
        <v>112378</v>
      </c>
      <c r="AU66" s="38">
        <v>96349</v>
      </c>
      <c r="AV66" s="38">
        <v>71068</v>
      </c>
      <c r="AW66" s="38">
        <v>0.29712626945458698</v>
      </c>
      <c r="AX66" s="38">
        <v>169528</v>
      </c>
      <c r="AY66" s="38">
        <v>121322</v>
      </c>
      <c r="AZ66" s="38">
        <v>0.29712626945458698</v>
      </c>
      <c r="BA66" s="38">
        <v>114678</v>
      </c>
      <c r="BB66" s="38">
        <v>0.29712626945458698</v>
      </c>
      <c r="BC66" s="38">
        <v>153533</v>
      </c>
      <c r="BD66" s="38">
        <v>103831</v>
      </c>
      <c r="BE66" s="38">
        <v>143174.98439999999</v>
      </c>
      <c r="BF66" s="38">
        <v>127707</v>
      </c>
      <c r="BG66" s="38">
        <v>235653</v>
      </c>
      <c r="BH66" s="38">
        <v>148353</v>
      </c>
      <c r="BI66" s="38">
        <v>142846</v>
      </c>
      <c r="BJ66" s="38">
        <v>160103.01560000001</v>
      </c>
      <c r="BK66" s="38">
        <v>221060</v>
      </c>
      <c r="BL66" s="38">
        <v>170828</v>
      </c>
      <c r="BM66" s="38">
        <v>117138</v>
      </c>
      <c r="BN66" s="38">
        <v>159362</v>
      </c>
      <c r="BO66" s="38">
        <v>109369</v>
      </c>
      <c r="BP66" s="38">
        <v>246850</v>
      </c>
      <c r="BQ66" s="38">
        <v>157611</v>
      </c>
      <c r="BR66" s="38">
        <v>96124</v>
      </c>
      <c r="BS66" s="38">
        <v>0.29712626945458698</v>
      </c>
      <c r="BT66" s="38">
        <v>102756</v>
      </c>
      <c r="BU66" s="38">
        <v>277743</v>
      </c>
      <c r="BV66" s="38">
        <v>0.251814936808886</v>
      </c>
      <c r="BX66" s="38">
        <v>1</v>
      </c>
    </row>
    <row r="67" spans="2:76">
      <c r="B67" s="38" t="s">
        <v>350</v>
      </c>
      <c r="C67" s="38" t="s">
        <v>190</v>
      </c>
      <c r="D67" s="38" t="s">
        <v>342</v>
      </c>
      <c r="E67" s="38">
        <v>62557</v>
      </c>
      <c r="F67" s="38" t="s">
        <v>163</v>
      </c>
      <c r="G67" s="38">
        <v>100020825</v>
      </c>
      <c r="H67" s="38">
        <v>2918</v>
      </c>
      <c r="I67" s="38">
        <v>276.18054999999998</v>
      </c>
      <c r="N67" s="38">
        <v>100877</v>
      </c>
      <c r="O67" s="38">
        <v>150616</v>
      </c>
      <c r="P67" s="38">
        <v>145010</v>
      </c>
      <c r="Q67" s="38">
        <v>87440</v>
      </c>
      <c r="R67" s="38">
        <v>173309</v>
      </c>
      <c r="S67" s="38">
        <v>162804</v>
      </c>
      <c r="T67" s="38">
        <v>77674</v>
      </c>
      <c r="U67" s="38">
        <v>92320</v>
      </c>
      <c r="V67" s="38">
        <v>117249</v>
      </c>
      <c r="W67" s="38">
        <v>119648.00780000001</v>
      </c>
      <c r="X67" s="38">
        <v>128646</v>
      </c>
      <c r="Y67" s="38">
        <v>86860</v>
      </c>
      <c r="Z67" s="38">
        <v>107728</v>
      </c>
      <c r="AA67" s="38">
        <v>113013</v>
      </c>
      <c r="AB67" s="38">
        <v>129008</v>
      </c>
      <c r="AC67" s="38">
        <v>123023</v>
      </c>
      <c r="AD67" s="38">
        <v>147672</v>
      </c>
      <c r="AE67" s="38">
        <v>124225.99219999999</v>
      </c>
      <c r="AF67" s="38">
        <v>77611</v>
      </c>
      <c r="AG67" s="38">
        <v>60600</v>
      </c>
      <c r="AH67" s="38">
        <v>116386</v>
      </c>
      <c r="AI67" s="38">
        <v>157720</v>
      </c>
      <c r="AJ67" s="38">
        <v>77651</v>
      </c>
      <c r="AK67" s="38">
        <v>76558</v>
      </c>
      <c r="AL67" s="38">
        <v>91127</v>
      </c>
      <c r="AM67" s="38">
        <v>71235</v>
      </c>
      <c r="AN67" s="38">
        <v>76912</v>
      </c>
      <c r="AO67" s="38">
        <v>68314</v>
      </c>
      <c r="AP67" s="38">
        <v>102789</v>
      </c>
      <c r="AQ67" s="38">
        <v>96208</v>
      </c>
      <c r="AR67" s="38">
        <v>185264</v>
      </c>
      <c r="AS67" s="38">
        <v>83245</v>
      </c>
      <c r="AT67" s="38">
        <v>67345</v>
      </c>
      <c r="AU67" s="38">
        <v>88247</v>
      </c>
      <c r="AV67" s="38">
        <v>156481</v>
      </c>
      <c r="AW67" s="38">
        <v>85528</v>
      </c>
      <c r="AX67" s="38">
        <v>132788</v>
      </c>
      <c r="AY67" s="38">
        <v>74797</v>
      </c>
      <c r="AZ67" s="38">
        <v>113223</v>
      </c>
      <c r="BA67" s="38">
        <v>100758</v>
      </c>
      <c r="BB67" s="38">
        <v>77995</v>
      </c>
      <c r="BC67" s="38">
        <v>111679</v>
      </c>
      <c r="BD67" s="38">
        <v>166781</v>
      </c>
      <c r="BE67" s="38">
        <v>104849</v>
      </c>
      <c r="BF67" s="38">
        <v>81072</v>
      </c>
      <c r="BG67" s="38">
        <v>134046</v>
      </c>
      <c r="BH67" s="38">
        <v>82258</v>
      </c>
      <c r="BI67" s="38">
        <v>98478</v>
      </c>
      <c r="BJ67" s="38">
        <v>183843</v>
      </c>
      <c r="BK67" s="38">
        <v>113306.99219999999</v>
      </c>
      <c r="BL67" s="38">
        <v>94545</v>
      </c>
      <c r="BM67" s="38">
        <v>104783</v>
      </c>
      <c r="BN67" s="38">
        <v>110739</v>
      </c>
      <c r="BO67" s="38">
        <v>74714</v>
      </c>
      <c r="BP67" s="38">
        <v>133911</v>
      </c>
      <c r="BQ67" s="38">
        <v>134416</v>
      </c>
      <c r="BR67" s="38">
        <v>123985.00780000001</v>
      </c>
      <c r="BS67" s="38">
        <v>98705</v>
      </c>
      <c r="BT67" s="38">
        <v>88565</v>
      </c>
      <c r="BU67" s="38">
        <v>133361</v>
      </c>
      <c r="BV67" s="38">
        <v>0.76182834593547499</v>
      </c>
      <c r="BX67" s="38">
        <v>1</v>
      </c>
    </row>
    <row r="68" spans="2:76">
      <c r="B68" s="38" t="s">
        <v>351</v>
      </c>
      <c r="C68" s="38" t="s">
        <v>143</v>
      </c>
      <c r="D68" s="38" t="s">
        <v>254</v>
      </c>
      <c r="E68" s="38">
        <v>39600</v>
      </c>
      <c r="F68" s="38" t="s">
        <v>145</v>
      </c>
      <c r="G68" s="38">
        <v>100002122</v>
      </c>
      <c r="H68" s="38">
        <v>1687</v>
      </c>
      <c r="I68" s="38">
        <v>194.04588000000001</v>
      </c>
      <c r="J68" s="38" t="s">
        <v>352</v>
      </c>
      <c r="K68" s="38">
        <v>450268</v>
      </c>
      <c r="M68" s="43" t="s">
        <v>353</v>
      </c>
      <c r="N68" s="38">
        <v>140943</v>
      </c>
      <c r="O68" s="38">
        <v>647292</v>
      </c>
      <c r="P68" s="38">
        <v>102196</v>
      </c>
      <c r="Q68" s="38">
        <v>84843.007800000007</v>
      </c>
      <c r="R68" s="38">
        <v>153634</v>
      </c>
      <c r="S68" s="38">
        <v>78593</v>
      </c>
      <c r="T68" s="38">
        <v>193210</v>
      </c>
      <c r="U68" s="38">
        <v>136363</v>
      </c>
      <c r="V68" s="38">
        <v>131005</v>
      </c>
      <c r="W68" s="38">
        <v>305378</v>
      </c>
      <c r="X68" s="38">
        <v>189025.98439999999</v>
      </c>
      <c r="Y68" s="38">
        <v>818858.9375</v>
      </c>
      <c r="Z68" s="38">
        <v>61292.996099999997</v>
      </c>
      <c r="AA68" s="38">
        <v>37300</v>
      </c>
      <c r="AB68" s="38">
        <v>46512.003900000003</v>
      </c>
      <c r="AC68" s="38">
        <v>227647.01560000001</v>
      </c>
      <c r="AD68" s="38">
        <v>693516.0625</v>
      </c>
      <c r="AE68" s="38">
        <v>163543</v>
      </c>
      <c r="AF68" s="38">
        <v>23490</v>
      </c>
      <c r="AG68" s="38">
        <v>118660</v>
      </c>
      <c r="AH68" s="38">
        <v>783373</v>
      </c>
      <c r="AI68" s="38">
        <v>212351.98439999999</v>
      </c>
      <c r="AJ68" s="38">
        <v>154745</v>
      </c>
      <c r="AK68" s="38">
        <v>338257</v>
      </c>
      <c r="AL68" s="38">
        <v>117450.99219999999</v>
      </c>
      <c r="AM68" s="38">
        <v>33825</v>
      </c>
      <c r="AN68" s="38">
        <v>69075</v>
      </c>
      <c r="AO68" s="38">
        <v>791444</v>
      </c>
      <c r="AP68" s="38">
        <v>0.105005357006202</v>
      </c>
      <c r="AQ68" s="38">
        <v>52562.003900000003</v>
      </c>
      <c r="AR68" s="38">
        <v>45731</v>
      </c>
      <c r="AS68" s="38">
        <v>310005</v>
      </c>
      <c r="AT68" s="38">
        <v>126633</v>
      </c>
      <c r="AU68" s="38">
        <v>387362</v>
      </c>
      <c r="AV68" s="38">
        <v>161622</v>
      </c>
      <c r="AW68" s="38">
        <v>307836</v>
      </c>
      <c r="AX68" s="38">
        <v>576825</v>
      </c>
      <c r="AY68" s="38">
        <v>305174</v>
      </c>
      <c r="AZ68" s="38">
        <v>791937</v>
      </c>
      <c r="BA68" s="38">
        <v>23647</v>
      </c>
      <c r="BB68" s="38">
        <v>270328</v>
      </c>
      <c r="BC68" s="38">
        <v>43413</v>
      </c>
      <c r="BD68" s="38">
        <v>216400.98439999999</v>
      </c>
      <c r="BE68" s="38">
        <v>260608</v>
      </c>
      <c r="BF68" s="38">
        <v>1065536</v>
      </c>
      <c r="BG68" s="38">
        <v>33854</v>
      </c>
      <c r="BH68" s="38">
        <v>1643315</v>
      </c>
      <c r="BI68" s="38">
        <v>31980</v>
      </c>
      <c r="BJ68" s="38">
        <v>504229</v>
      </c>
      <c r="BK68" s="38">
        <v>135319</v>
      </c>
      <c r="BL68" s="38">
        <v>136887</v>
      </c>
      <c r="BM68" s="38">
        <v>909104</v>
      </c>
      <c r="BN68" s="38">
        <v>111536</v>
      </c>
      <c r="BO68" s="38">
        <v>121082</v>
      </c>
      <c r="BP68" s="38">
        <v>27687</v>
      </c>
      <c r="BQ68" s="38">
        <v>477239</v>
      </c>
      <c r="BR68" s="38">
        <v>153524</v>
      </c>
      <c r="BS68" s="38">
        <v>201343</v>
      </c>
      <c r="BT68" s="38">
        <v>365620</v>
      </c>
      <c r="BU68" s="38">
        <v>1008678</v>
      </c>
      <c r="BV68" s="38">
        <v>0.13732283484699301</v>
      </c>
      <c r="BX68" s="38">
        <v>0.99836155106499203</v>
      </c>
    </row>
    <row r="69" spans="2:76">
      <c r="B69" s="38" t="s">
        <v>354</v>
      </c>
      <c r="C69" s="38" t="s">
        <v>161</v>
      </c>
      <c r="D69" s="38" t="s">
        <v>239</v>
      </c>
      <c r="E69" s="38">
        <v>1549</v>
      </c>
      <c r="F69" s="38" t="s">
        <v>211</v>
      </c>
      <c r="G69" s="38">
        <v>111</v>
      </c>
      <c r="H69" s="38">
        <v>1619</v>
      </c>
      <c r="I69" s="38">
        <v>103.04007</v>
      </c>
      <c r="J69" s="38" t="s">
        <v>355</v>
      </c>
      <c r="K69" s="38">
        <v>87</v>
      </c>
      <c r="L69" s="43" t="s">
        <v>356</v>
      </c>
      <c r="M69" s="43" t="s">
        <v>357</v>
      </c>
      <c r="N69" s="38">
        <v>2216267</v>
      </c>
      <c r="O69" s="38">
        <v>4852532</v>
      </c>
      <c r="P69" s="38">
        <v>3971333.25</v>
      </c>
      <c r="Q69" s="38">
        <v>2804446</v>
      </c>
      <c r="R69" s="38">
        <v>4344889</v>
      </c>
      <c r="S69" s="38">
        <v>2488833</v>
      </c>
      <c r="T69" s="38">
        <v>1693344</v>
      </c>
      <c r="U69" s="38">
        <v>1295942.875</v>
      </c>
      <c r="V69" s="38">
        <v>2882326</v>
      </c>
      <c r="W69" s="38">
        <v>2281231</v>
      </c>
      <c r="X69" s="38">
        <v>2218779</v>
      </c>
      <c r="Y69" s="38">
        <v>2124665</v>
      </c>
      <c r="Z69" s="38">
        <v>1767018</v>
      </c>
      <c r="AA69" s="38">
        <v>3697547</v>
      </c>
      <c r="AB69" s="38">
        <v>2920978</v>
      </c>
      <c r="AC69" s="38">
        <v>5364090</v>
      </c>
      <c r="AD69" s="38">
        <v>3406054</v>
      </c>
      <c r="AE69" s="38">
        <v>5558946</v>
      </c>
      <c r="AF69" s="38">
        <v>913766</v>
      </c>
      <c r="AG69" s="38">
        <v>1826171</v>
      </c>
      <c r="AH69" s="38">
        <v>1970481</v>
      </c>
      <c r="AI69" s="38">
        <v>9893829</v>
      </c>
      <c r="AJ69" s="38">
        <v>1819345.875</v>
      </c>
      <c r="AK69" s="38">
        <v>3355154</v>
      </c>
      <c r="AL69" s="38">
        <v>3265475</v>
      </c>
      <c r="AM69" s="38">
        <v>3229993.75</v>
      </c>
      <c r="AN69" s="38">
        <v>2628612</v>
      </c>
      <c r="AO69" s="38">
        <v>4552100</v>
      </c>
      <c r="AP69" s="38">
        <v>2004542</v>
      </c>
      <c r="AQ69" s="38">
        <v>2445332</v>
      </c>
      <c r="AR69" s="38">
        <v>2264224</v>
      </c>
      <c r="AS69" s="38">
        <v>2279611</v>
      </c>
      <c r="AT69" s="38">
        <v>1642241</v>
      </c>
      <c r="AU69" s="38">
        <v>1350441</v>
      </c>
      <c r="AV69" s="38">
        <v>2444236</v>
      </c>
      <c r="AW69" s="38">
        <v>1434309</v>
      </c>
      <c r="AX69" s="38">
        <v>2056643.875</v>
      </c>
      <c r="AY69" s="38">
        <v>2145288</v>
      </c>
      <c r="AZ69" s="38">
        <v>1741712</v>
      </c>
      <c r="BA69" s="38">
        <v>967401</v>
      </c>
      <c r="BB69" s="38">
        <v>2051794</v>
      </c>
      <c r="BC69" s="38">
        <v>4634342</v>
      </c>
      <c r="BD69" s="38">
        <v>2585595</v>
      </c>
      <c r="BE69" s="38">
        <v>2285091</v>
      </c>
      <c r="BF69" s="38">
        <v>2065984</v>
      </c>
      <c r="BG69" s="38">
        <v>1281282</v>
      </c>
      <c r="BH69" s="38">
        <v>1604667</v>
      </c>
      <c r="BI69" s="38">
        <v>3676955</v>
      </c>
      <c r="BJ69" s="38">
        <v>6193856</v>
      </c>
      <c r="BK69" s="38">
        <v>3752238</v>
      </c>
      <c r="BL69" s="38">
        <v>2115176</v>
      </c>
      <c r="BM69" s="38">
        <v>1200505</v>
      </c>
      <c r="BN69" s="38">
        <v>2722058</v>
      </c>
      <c r="BO69" s="38">
        <v>2375442</v>
      </c>
      <c r="BP69" s="38">
        <v>2186882</v>
      </c>
      <c r="BQ69" s="38">
        <v>2432296</v>
      </c>
      <c r="BR69" s="38">
        <v>1600992</v>
      </c>
      <c r="BS69" s="38">
        <v>2512329</v>
      </c>
      <c r="BT69" s="38">
        <v>1252430</v>
      </c>
      <c r="BU69" s="38">
        <v>4717812</v>
      </c>
      <c r="BV69" s="38">
        <v>3.3874280129520297E-2</v>
      </c>
      <c r="BX69" s="38">
        <v>0.26706717640633498</v>
      </c>
    </row>
    <row r="70" spans="2:76">
      <c r="B70" s="38" t="s">
        <v>358</v>
      </c>
      <c r="C70" s="38" t="s">
        <v>190</v>
      </c>
      <c r="D70" s="38" t="s">
        <v>191</v>
      </c>
      <c r="E70" s="38">
        <v>32457</v>
      </c>
      <c r="F70" s="38" t="s">
        <v>145</v>
      </c>
      <c r="G70" s="38">
        <v>100001112</v>
      </c>
      <c r="H70" s="38">
        <v>5175</v>
      </c>
      <c r="I70" s="38">
        <v>215.16525999999999</v>
      </c>
      <c r="J70" s="38" t="s">
        <v>359</v>
      </c>
      <c r="K70" s="38">
        <v>94216</v>
      </c>
      <c r="M70" s="43" t="s">
        <v>360</v>
      </c>
      <c r="N70" s="38">
        <v>232881</v>
      </c>
      <c r="O70" s="38">
        <v>411715</v>
      </c>
      <c r="P70" s="38">
        <v>274059</v>
      </c>
      <c r="Q70" s="38">
        <v>275854</v>
      </c>
      <c r="R70" s="38">
        <v>540631</v>
      </c>
      <c r="S70" s="38">
        <v>532305</v>
      </c>
      <c r="T70" s="38">
        <v>164808</v>
      </c>
      <c r="U70" s="38">
        <v>141509</v>
      </c>
      <c r="V70" s="38">
        <v>329938</v>
      </c>
      <c r="W70" s="38">
        <v>229431</v>
      </c>
      <c r="X70" s="38">
        <v>327425</v>
      </c>
      <c r="Y70" s="38">
        <v>244681</v>
      </c>
      <c r="Z70" s="38">
        <v>119970</v>
      </c>
      <c r="AA70" s="38">
        <v>447135</v>
      </c>
      <c r="AB70" s="38">
        <v>49586</v>
      </c>
      <c r="AC70" s="38">
        <v>323651</v>
      </c>
      <c r="AD70" s="38">
        <v>260013.98439999999</v>
      </c>
      <c r="AE70" s="38">
        <v>312283</v>
      </c>
      <c r="AF70" s="38">
        <v>589902</v>
      </c>
      <c r="AG70" s="38">
        <v>507158</v>
      </c>
      <c r="AH70" s="38">
        <v>236786</v>
      </c>
      <c r="AI70" s="38">
        <v>2899734</v>
      </c>
      <c r="AJ70" s="38">
        <v>55773.996099999997</v>
      </c>
      <c r="AK70" s="38">
        <v>386825</v>
      </c>
      <c r="AL70" s="38">
        <v>687369</v>
      </c>
      <c r="AM70" s="38">
        <v>372691</v>
      </c>
      <c r="AN70" s="38">
        <v>258334</v>
      </c>
      <c r="AO70" s="38">
        <v>847123</v>
      </c>
      <c r="AP70" s="38">
        <v>174086</v>
      </c>
      <c r="AQ70" s="38">
        <v>565327</v>
      </c>
      <c r="AR70" s="38">
        <v>164518</v>
      </c>
      <c r="AS70" s="38">
        <v>197799.01560000001</v>
      </c>
      <c r="AT70" s="38">
        <v>103069</v>
      </c>
      <c r="AU70" s="38">
        <v>244682</v>
      </c>
      <c r="AV70" s="38">
        <v>274581</v>
      </c>
      <c r="AW70" s="38">
        <v>249489</v>
      </c>
      <c r="AX70" s="38">
        <v>343309.96879999997</v>
      </c>
      <c r="AY70" s="38">
        <v>156453</v>
      </c>
      <c r="AZ70" s="38">
        <v>344395</v>
      </c>
      <c r="BA70" s="38">
        <v>269791</v>
      </c>
      <c r="BB70" s="38">
        <v>575315</v>
      </c>
      <c r="BC70" s="38">
        <v>339873</v>
      </c>
      <c r="BD70" s="38">
        <v>235130</v>
      </c>
      <c r="BE70" s="38">
        <v>427193</v>
      </c>
      <c r="BF70" s="38">
        <v>120675.99219999999</v>
      </c>
      <c r="BG70" s="38">
        <v>547883</v>
      </c>
      <c r="BH70" s="38">
        <v>477148</v>
      </c>
      <c r="BI70" s="38">
        <v>581121</v>
      </c>
      <c r="BJ70" s="38">
        <v>360171</v>
      </c>
      <c r="BK70" s="38">
        <v>242771</v>
      </c>
      <c r="BL70" s="38">
        <v>372893</v>
      </c>
      <c r="BM70" s="38">
        <v>307866</v>
      </c>
      <c r="BN70" s="38">
        <v>537124</v>
      </c>
      <c r="BO70" s="38">
        <v>716960</v>
      </c>
      <c r="BP70" s="38">
        <v>278630</v>
      </c>
      <c r="BQ70" s="38">
        <v>555673</v>
      </c>
      <c r="BR70" s="38">
        <v>610613</v>
      </c>
      <c r="BS70" s="38">
        <v>220836</v>
      </c>
      <c r="BT70" s="38">
        <v>138590</v>
      </c>
      <c r="BU70" s="38">
        <v>481257</v>
      </c>
      <c r="BV70" s="38">
        <v>0.94695594222559398</v>
      </c>
      <c r="BX70" s="38">
        <v>1</v>
      </c>
    </row>
    <row r="71" spans="2:76">
      <c r="B71" s="38" t="s">
        <v>361</v>
      </c>
      <c r="C71" s="38" t="s">
        <v>190</v>
      </c>
      <c r="D71" s="38" t="s">
        <v>191</v>
      </c>
      <c r="E71" s="38">
        <v>21158</v>
      </c>
      <c r="F71" s="38" t="s">
        <v>145</v>
      </c>
      <c r="G71" s="38">
        <v>100000882</v>
      </c>
      <c r="H71" s="38">
        <v>5335</v>
      </c>
      <c r="I71" s="38">
        <v>243.19656000000001</v>
      </c>
      <c r="J71" s="38" t="s">
        <v>362</v>
      </c>
      <c r="K71" s="38">
        <v>16064</v>
      </c>
      <c r="N71" s="38">
        <v>324568</v>
      </c>
      <c r="O71" s="38">
        <v>573181</v>
      </c>
      <c r="P71" s="38">
        <v>585076</v>
      </c>
      <c r="Q71" s="38">
        <v>460707</v>
      </c>
      <c r="R71" s="38">
        <v>577904</v>
      </c>
      <c r="S71" s="38">
        <v>598146</v>
      </c>
      <c r="T71" s="38">
        <v>411376</v>
      </c>
      <c r="U71" s="38">
        <v>377185</v>
      </c>
      <c r="V71" s="38">
        <v>459790</v>
      </c>
      <c r="W71" s="38">
        <v>410622</v>
      </c>
      <c r="X71" s="38">
        <v>669737</v>
      </c>
      <c r="Y71" s="38">
        <v>364669</v>
      </c>
      <c r="Z71" s="38">
        <v>488282</v>
      </c>
      <c r="AA71" s="38">
        <v>651901</v>
      </c>
      <c r="AB71" s="38">
        <v>265834</v>
      </c>
      <c r="AC71" s="38">
        <v>722044</v>
      </c>
      <c r="AD71" s="38">
        <v>549127</v>
      </c>
      <c r="AE71" s="38">
        <v>574437</v>
      </c>
      <c r="AF71" s="38">
        <v>615546</v>
      </c>
      <c r="AG71" s="38">
        <v>560366</v>
      </c>
      <c r="AH71" s="38">
        <v>430573</v>
      </c>
      <c r="AI71" s="38">
        <v>1755084</v>
      </c>
      <c r="AJ71" s="38">
        <v>291494</v>
      </c>
      <c r="AK71" s="38">
        <v>552839</v>
      </c>
      <c r="AL71" s="38">
        <v>895588</v>
      </c>
      <c r="AM71" s="38">
        <v>531408</v>
      </c>
      <c r="AN71" s="38">
        <v>393516</v>
      </c>
      <c r="AO71" s="38">
        <v>796051</v>
      </c>
      <c r="AP71" s="38">
        <v>373858</v>
      </c>
      <c r="AQ71" s="38">
        <v>678585</v>
      </c>
      <c r="AR71" s="38">
        <v>326358</v>
      </c>
      <c r="AS71" s="38">
        <v>387207</v>
      </c>
      <c r="AT71" s="38">
        <v>222109</v>
      </c>
      <c r="AU71" s="38">
        <v>385012</v>
      </c>
      <c r="AV71" s="38">
        <v>442342</v>
      </c>
      <c r="AW71" s="38">
        <v>360836</v>
      </c>
      <c r="AX71" s="38">
        <v>609869</v>
      </c>
      <c r="AY71" s="38">
        <v>313185</v>
      </c>
      <c r="AZ71" s="38">
        <v>535117</v>
      </c>
      <c r="BA71" s="38">
        <v>387495</v>
      </c>
      <c r="BB71" s="38">
        <v>645462</v>
      </c>
      <c r="BC71" s="38">
        <v>543930</v>
      </c>
      <c r="BD71" s="38">
        <v>421951</v>
      </c>
      <c r="BE71" s="38">
        <v>512389</v>
      </c>
      <c r="BF71" s="38">
        <v>438661</v>
      </c>
      <c r="BG71" s="38">
        <v>659858</v>
      </c>
      <c r="BH71" s="38">
        <v>623945</v>
      </c>
      <c r="BI71" s="38">
        <v>530792</v>
      </c>
      <c r="BJ71" s="38">
        <v>734246</v>
      </c>
      <c r="BK71" s="38">
        <v>401158</v>
      </c>
      <c r="BL71" s="38">
        <v>534480</v>
      </c>
      <c r="BM71" s="38">
        <v>479993</v>
      </c>
      <c r="BN71" s="38">
        <v>629797</v>
      </c>
      <c r="BO71" s="38">
        <v>688667</v>
      </c>
      <c r="BP71" s="38">
        <v>469689</v>
      </c>
      <c r="BQ71" s="38">
        <v>566501</v>
      </c>
      <c r="BR71" s="38">
        <v>574684</v>
      </c>
      <c r="BS71" s="38">
        <v>365004</v>
      </c>
      <c r="BT71" s="38">
        <v>279677</v>
      </c>
      <c r="BU71" s="38">
        <v>615182</v>
      </c>
      <c r="BV71" s="38">
        <v>0.34028846509891703</v>
      </c>
      <c r="BX71" s="38">
        <v>1</v>
      </c>
    </row>
    <row r="72" spans="2:76">
      <c r="B72" s="38" t="s">
        <v>363</v>
      </c>
      <c r="C72" s="38" t="s">
        <v>190</v>
      </c>
      <c r="D72" s="38" t="s">
        <v>191</v>
      </c>
      <c r="E72" s="38">
        <v>22001</v>
      </c>
      <c r="F72" s="38" t="s">
        <v>145</v>
      </c>
      <c r="G72" s="38">
        <v>100000773</v>
      </c>
      <c r="H72" s="38">
        <v>3446</v>
      </c>
      <c r="I72" s="38">
        <v>159.10265999999999</v>
      </c>
      <c r="J72" s="38" t="s">
        <v>364</v>
      </c>
      <c r="K72" s="38">
        <v>26613</v>
      </c>
      <c r="M72" s="43" t="s">
        <v>365</v>
      </c>
      <c r="N72" s="38">
        <v>151053</v>
      </c>
      <c r="O72" s="38">
        <v>184567.98439999999</v>
      </c>
      <c r="P72" s="38">
        <v>151695</v>
      </c>
      <c r="Q72" s="38">
        <v>127295.99219999999</v>
      </c>
      <c r="R72" s="38">
        <v>259691</v>
      </c>
      <c r="S72" s="38">
        <v>0.24324473272817199</v>
      </c>
      <c r="T72" s="38">
        <v>63444</v>
      </c>
      <c r="U72" s="38">
        <v>0.24324473272817199</v>
      </c>
      <c r="V72" s="38">
        <v>0.24324473272817199</v>
      </c>
      <c r="W72" s="38">
        <v>193405.98439999999</v>
      </c>
      <c r="X72" s="38">
        <v>0.24324473272817199</v>
      </c>
      <c r="Y72" s="38">
        <v>117917</v>
      </c>
      <c r="Z72" s="38">
        <v>91638</v>
      </c>
      <c r="AA72" s="38">
        <v>259419</v>
      </c>
      <c r="AB72" s="38">
        <v>92876.992199999993</v>
      </c>
      <c r="AC72" s="38">
        <v>0.24324473272817199</v>
      </c>
      <c r="AD72" s="38">
        <v>208551.01560000001</v>
      </c>
      <c r="AE72" s="38">
        <v>171905</v>
      </c>
      <c r="AF72" s="38">
        <v>144390</v>
      </c>
      <c r="AG72" s="38">
        <v>0.24324473272817199</v>
      </c>
      <c r="AH72" s="38">
        <v>134328</v>
      </c>
      <c r="AI72" s="38">
        <v>951514</v>
      </c>
      <c r="AJ72" s="38">
        <v>0.24324473272817199</v>
      </c>
      <c r="AK72" s="38">
        <v>242553</v>
      </c>
      <c r="AL72" s="38">
        <v>246189</v>
      </c>
      <c r="AM72" s="38">
        <v>181963</v>
      </c>
      <c r="AN72" s="38">
        <v>164287</v>
      </c>
      <c r="AO72" s="38">
        <v>315429</v>
      </c>
      <c r="AP72" s="38">
        <v>93536.992199999993</v>
      </c>
      <c r="AQ72" s="38">
        <v>246377</v>
      </c>
      <c r="AR72" s="38">
        <v>475460.03129999997</v>
      </c>
      <c r="AS72" s="38">
        <v>153822</v>
      </c>
      <c r="AT72" s="38">
        <v>103861</v>
      </c>
      <c r="AU72" s="38">
        <v>0.24324473272817199</v>
      </c>
      <c r="AV72" s="38">
        <v>0.24324473272817199</v>
      </c>
      <c r="AW72" s="38">
        <v>109252.00780000001</v>
      </c>
      <c r="AX72" s="38">
        <v>450897</v>
      </c>
      <c r="AY72" s="38">
        <v>109504.99219999999</v>
      </c>
      <c r="AZ72" s="38">
        <v>159495</v>
      </c>
      <c r="BA72" s="38">
        <v>73252</v>
      </c>
      <c r="BB72" s="38">
        <v>0.24324473272817199</v>
      </c>
      <c r="BC72" s="38">
        <v>160562</v>
      </c>
      <c r="BD72" s="38">
        <v>274727</v>
      </c>
      <c r="BE72" s="38">
        <v>289732</v>
      </c>
      <c r="BF72" s="38">
        <v>243546</v>
      </c>
      <c r="BG72" s="38">
        <v>231521</v>
      </c>
      <c r="BH72" s="38">
        <v>184340</v>
      </c>
      <c r="BI72" s="38">
        <v>290250</v>
      </c>
      <c r="BJ72" s="38">
        <v>274067</v>
      </c>
      <c r="BK72" s="38">
        <v>362458</v>
      </c>
      <c r="BL72" s="38">
        <v>189207</v>
      </c>
      <c r="BM72" s="38">
        <v>255332</v>
      </c>
      <c r="BN72" s="38">
        <v>0.24324473272817199</v>
      </c>
      <c r="BO72" s="38">
        <v>279304</v>
      </c>
      <c r="BP72" s="38">
        <v>231234</v>
      </c>
      <c r="BQ72" s="38">
        <v>0.24324473272817199</v>
      </c>
      <c r="BR72" s="38">
        <v>0.24324473272817199</v>
      </c>
      <c r="BS72" s="38">
        <v>101250</v>
      </c>
      <c r="BT72" s="38">
        <v>64674</v>
      </c>
      <c r="BU72" s="38">
        <v>130885</v>
      </c>
      <c r="BV72" s="38">
        <v>0.384685220442119</v>
      </c>
      <c r="BX72" s="38">
        <v>1</v>
      </c>
    </row>
    <row r="73" spans="2:76">
      <c r="B73" s="38" t="s">
        <v>366</v>
      </c>
      <c r="C73" s="38" t="s">
        <v>143</v>
      </c>
      <c r="D73" s="38" t="s">
        <v>144</v>
      </c>
      <c r="E73" s="38">
        <v>48448</v>
      </c>
      <c r="F73" s="38" t="s">
        <v>145</v>
      </c>
      <c r="G73" s="38">
        <v>100006098</v>
      </c>
      <c r="H73" s="38">
        <v>1595.5</v>
      </c>
      <c r="I73" s="38">
        <v>173.98665</v>
      </c>
      <c r="J73" s="38" t="s">
        <v>367</v>
      </c>
      <c r="N73" s="38">
        <v>44216</v>
      </c>
      <c r="O73" s="38">
        <v>94439</v>
      </c>
      <c r="P73" s="38">
        <v>8.0327330342791797E-2</v>
      </c>
      <c r="Q73" s="38">
        <v>8.0327330342791797E-2</v>
      </c>
      <c r="R73" s="38">
        <v>116299.00780000001</v>
      </c>
      <c r="S73" s="38">
        <v>92224</v>
      </c>
      <c r="T73" s="38">
        <v>224879</v>
      </c>
      <c r="U73" s="38">
        <v>198875</v>
      </c>
      <c r="V73" s="38">
        <v>31702</v>
      </c>
      <c r="W73" s="38">
        <v>480568</v>
      </c>
      <c r="X73" s="38">
        <v>77601</v>
      </c>
      <c r="Y73" s="38">
        <v>304881</v>
      </c>
      <c r="Z73" s="38">
        <v>43748</v>
      </c>
      <c r="AA73" s="38">
        <v>39501.996099999997</v>
      </c>
      <c r="AB73" s="38">
        <v>32214</v>
      </c>
      <c r="AC73" s="38">
        <v>20031</v>
      </c>
      <c r="AD73" s="38">
        <v>185948</v>
      </c>
      <c r="AE73" s="38">
        <v>8.0327330342791797E-2</v>
      </c>
      <c r="AF73" s="38">
        <v>298386</v>
      </c>
      <c r="AG73" s="38">
        <v>773748</v>
      </c>
      <c r="AH73" s="38">
        <v>298304</v>
      </c>
      <c r="AI73" s="38">
        <v>50010</v>
      </c>
      <c r="AJ73" s="38">
        <v>94802.992199999993</v>
      </c>
      <c r="AK73" s="38">
        <v>164777</v>
      </c>
      <c r="AL73" s="38">
        <v>82834</v>
      </c>
      <c r="AM73" s="38">
        <v>124985</v>
      </c>
      <c r="AN73" s="38">
        <v>280724</v>
      </c>
      <c r="AO73" s="38">
        <v>94038</v>
      </c>
      <c r="AP73" s="38">
        <v>17506</v>
      </c>
      <c r="AQ73" s="38">
        <v>202393.01560000001</v>
      </c>
      <c r="AR73" s="38">
        <v>8.0327330342791797E-2</v>
      </c>
      <c r="AS73" s="38">
        <v>275390</v>
      </c>
      <c r="AT73" s="38">
        <v>154150</v>
      </c>
      <c r="AU73" s="38">
        <v>338713.03129999997</v>
      </c>
      <c r="AV73" s="38">
        <v>8.0327330342791797E-2</v>
      </c>
      <c r="AW73" s="38">
        <v>719751</v>
      </c>
      <c r="AX73" s="38">
        <v>150606</v>
      </c>
      <c r="AY73" s="38">
        <v>771035</v>
      </c>
      <c r="AZ73" s="38">
        <v>261269</v>
      </c>
      <c r="BA73" s="38">
        <v>8.0327330342791797E-2</v>
      </c>
      <c r="BB73" s="38">
        <v>192862.98439999999</v>
      </c>
      <c r="BC73" s="38">
        <v>219893</v>
      </c>
      <c r="BD73" s="38">
        <v>359229.96879999997</v>
      </c>
      <c r="BE73" s="38">
        <v>77746</v>
      </c>
      <c r="BF73" s="38">
        <v>615904</v>
      </c>
      <c r="BG73" s="38">
        <v>147106</v>
      </c>
      <c r="BH73" s="38">
        <v>380618</v>
      </c>
      <c r="BI73" s="38">
        <v>457452</v>
      </c>
      <c r="BJ73" s="38">
        <v>75870</v>
      </c>
      <c r="BK73" s="38">
        <v>59350</v>
      </c>
      <c r="BL73" s="38">
        <v>75658</v>
      </c>
      <c r="BM73" s="38">
        <v>155111</v>
      </c>
      <c r="BN73" s="38">
        <v>86743.992199999993</v>
      </c>
      <c r="BO73" s="38">
        <v>97574.992199999993</v>
      </c>
      <c r="BP73" s="38">
        <v>108305</v>
      </c>
      <c r="BQ73" s="38">
        <v>67582</v>
      </c>
      <c r="BR73" s="38">
        <v>1854141</v>
      </c>
      <c r="BS73" s="38">
        <v>615956</v>
      </c>
      <c r="BT73" s="38">
        <v>241902</v>
      </c>
      <c r="BU73" s="38">
        <v>208284</v>
      </c>
      <c r="BV73" s="38">
        <v>5.4491285867993199E-2</v>
      </c>
      <c r="BX73" s="38">
        <v>0.66466411796832303</v>
      </c>
    </row>
    <row r="74" spans="2:76">
      <c r="B74" s="38" t="s">
        <v>368</v>
      </c>
      <c r="C74" s="38" t="s">
        <v>190</v>
      </c>
      <c r="D74" s="38" t="s">
        <v>191</v>
      </c>
      <c r="E74" s="38">
        <v>31943</v>
      </c>
      <c r="F74" s="38" t="s">
        <v>145</v>
      </c>
      <c r="G74" s="38">
        <v>100001145</v>
      </c>
      <c r="H74" s="38">
        <v>1282</v>
      </c>
      <c r="I74" s="38">
        <v>217.10813999999999</v>
      </c>
      <c r="J74" s="38" t="s">
        <v>369</v>
      </c>
      <c r="K74" s="38">
        <v>3017884</v>
      </c>
      <c r="M74" s="43" t="s">
        <v>370</v>
      </c>
      <c r="N74" s="38">
        <v>0.27485240584721099</v>
      </c>
      <c r="O74" s="38">
        <v>44261</v>
      </c>
      <c r="P74" s="38">
        <v>0.27485240584721099</v>
      </c>
      <c r="Q74" s="38">
        <v>0.27485240584721099</v>
      </c>
      <c r="R74" s="38">
        <v>0.27485240584721099</v>
      </c>
      <c r="S74" s="38">
        <v>0.27485240584721099</v>
      </c>
      <c r="T74" s="38">
        <v>0.27485240584721099</v>
      </c>
      <c r="U74" s="38">
        <v>0.27485240584721099</v>
      </c>
      <c r="V74" s="38">
        <v>0.27485240584721099</v>
      </c>
      <c r="W74" s="38">
        <v>0.27485240584721099</v>
      </c>
      <c r="X74" s="38">
        <v>61424</v>
      </c>
      <c r="Y74" s="38">
        <v>0.27485240584721099</v>
      </c>
      <c r="Z74" s="38">
        <v>0.27485240584721099</v>
      </c>
      <c r="AA74" s="38">
        <v>68266</v>
      </c>
      <c r="AB74" s="38">
        <v>0.27485240584721099</v>
      </c>
      <c r="AC74" s="38">
        <v>19907</v>
      </c>
      <c r="AD74" s="38">
        <v>38763</v>
      </c>
      <c r="AE74" s="38">
        <v>45020</v>
      </c>
      <c r="AF74" s="38">
        <v>32690</v>
      </c>
      <c r="AG74" s="38">
        <v>0.27485240584721099</v>
      </c>
      <c r="AH74" s="38">
        <v>0.27485240584721099</v>
      </c>
      <c r="AI74" s="38">
        <v>0.27485240584721099</v>
      </c>
      <c r="AJ74" s="38">
        <v>0.27485240584721099</v>
      </c>
      <c r="AK74" s="38">
        <v>0.27485240584721099</v>
      </c>
      <c r="AL74" s="38">
        <v>0.27485240584721099</v>
      </c>
      <c r="AM74" s="38">
        <v>0.27485240584721099</v>
      </c>
      <c r="AN74" s="38">
        <v>23729</v>
      </c>
      <c r="AO74" s="38">
        <v>32503</v>
      </c>
      <c r="AP74" s="38">
        <v>0.27485240584721099</v>
      </c>
      <c r="AQ74" s="38">
        <v>21409</v>
      </c>
      <c r="AR74" s="38">
        <v>73696</v>
      </c>
      <c r="AS74" s="38">
        <v>0.27485240584721099</v>
      </c>
      <c r="AT74" s="38">
        <v>0.27485240584721099</v>
      </c>
      <c r="AU74" s="38">
        <v>0.27485240584721099</v>
      </c>
      <c r="AV74" s="38">
        <v>0.27485240584721099</v>
      </c>
      <c r="AW74" s="38">
        <v>0.27485240584721099</v>
      </c>
      <c r="AX74" s="38">
        <v>0.27485240584721099</v>
      </c>
      <c r="AY74" s="38">
        <v>0.27485240584721099</v>
      </c>
      <c r="AZ74" s="38">
        <v>0.27485240584721099</v>
      </c>
      <c r="BA74" s="38">
        <v>0.27485240584721099</v>
      </c>
      <c r="BB74" s="38">
        <v>0.27485240584721099</v>
      </c>
      <c r="BC74" s="38">
        <v>54248</v>
      </c>
      <c r="BD74" s="38">
        <v>0.27485240584721099</v>
      </c>
      <c r="BE74" s="38">
        <v>0.27485240584721099</v>
      </c>
      <c r="BF74" s="38">
        <v>0.27485240584721099</v>
      </c>
      <c r="BG74" s="38">
        <v>80489</v>
      </c>
      <c r="BH74" s="38">
        <v>0.27485240584721099</v>
      </c>
      <c r="BI74" s="38">
        <v>46886.003900000003</v>
      </c>
      <c r="BJ74" s="38">
        <v>18335</v>
      </c>
      <c r="BK74" s="38">
        <v>72353</v>
      </c>
      <c r="BL74" s="38">
        <v>0.27485240584721099</v>
      </c>
      <c r="BM74" s="38">
        <v>0.27485240584721099</v>
      </c>
      <c r="BN74" s="38">
        <v>0.27485240584721099</v>
      </c>
      <c r="BO74" s="38">
        <v>0.27485240584721099</v>
      </c>
      <c r="BP74" s="38">
        <v>60586.996099999997</v>
      </c>
      <c r="BQ74" s="38">
        <v>0.27485240584721099</v>
      </c>
      <c r="BR74" s="38">
        <v>0.27485240584721099</v>
      </c>
      <c r="BS74" s="38">
        <v>0.27485240584721099</v>
      </c>
      <c r="BT74" s="38">
        <v>0.27485240584721099</v>
      </c>
      <c r="BU74" s="38">
        <v>0.27485240584721099</v>
      </c>
      <c r="BV74" s="38">
        <v>0.63534056388406102</v>
      </c>
      <c r="BX74" s="38">
        <v>1</v>
      </c>
    </row>
    <row r="75" spans="2:76">
      <c r="B75" s="38" t="s">
        <v>371</v>
      </c>
      <c r="C75" s="38" t="s">
        <v>143</v>
      </c>
      <c r="D75" s="38" t="s">
        <v>210</v>
      </c>
      <c r="E75" s="38">
        <v>62062</v>
      </c>
      <c r="F75" s="38" t="s">
        <v>163</v>
      </c>
      <c r="G75" s="38">
        <v>100020203</v>
      </c>
      <c r="H75" s="38">
        <v>1049</v>
      </c>
      <c r="I75" s="38">
        <v>160.09682000000001</v>
      </c>
      <c r="K75" s="38">
        <v>442640</v>
      </c>
      <c r="N75" s="38">
        <v>1220471.875</v>
      </c>
      <c r="O75" s="38">
        <v>4.7234732983261397E-2</v>
      </c>
      <c r="P75" s="38">
        <v>4.7234732983261397E-2</v>
      </c>
      <c r="Q75" s="38">
        <v>1153094</v>
      </c>
      <c r="R75" s="38">
        <v>4.7234732983261397E-2</v>
      </c>
      <c r="S75" s="38">
        <v>608713.8125</v>
      </c>
      <c r="T75" s="38">
        <v>2325899.5</v>
      </c>
      <c r="U75" s="38">
        <v>1789435</v>
      </c>
      <c r="V75" s="38">
        <v>241776</v>
      </c>
      <c r="W75" s="38">
        <v>204017.29689999999</v>
      </c>
      <c r="X75" s="38">
        <v>1101611.875</v>
      </c>
      <c r="Y75" s="38">
        <v>677579.9375</v>
      </c>
      <c r="Z75" s="38">
        <v>2976527.5</v>
      </c>
      <c r="AA75" s="38">
        <v>1531381.5</v>
      </c>
      <c r="AB75" s="38">
        <v>4.7234732983261397E-2</v>
      </c>
      <c r="AC75" s="38">
        <v>6462053</v>
      </c>
      <c r="AD75" s="38">
        <v>3407751.5</v>
      </c>
      <c r="AE75" s="38">
        <v>1900828</v>
      </c>
      <c r="AF75" s="38">
        <v>2221165</v>
      </c>
      <c r="AG75" s="38">
        <v>990934.1875</v>
      </c>
      <c r="AH75" s="38">
        <v>1496026.625</v>
      </c>
      <c r="AI75" s="38">
        <v>2345836.5</v>
      </c>
      <c r="AJ75" s="38">
        <v>11954725</v>
      </c>
      <c r="AK75" s="38">
        <v>416523.90629999997</v>
      </c>
      <c r="AL75" s="38">
        <v>1032213.1875</v>
      </c>
      <c r="AM75" s="38">
        <v>610859</v>
      </c>
      <c r="AN75" s="38">
        <v>190875.79689999999</v>
      </c>
      <c r="AO75" s="38">
        <v>9089656</v>
      </c>
      <c r="AP75" s="38">
        <v>704686.875</v>
      </c>
      <c r="AQ75" s="38">
        <v>563674</v>
      </c>
      <c r="AR75" s="38">
        <v>81807.703099999999</v>
      </c>
      <c r="AS75" s="38">
        <v>687497.375</v>
      </c>
      <c r="AT75" s="38">
        <v>2864835.5</v>
      </c>
      <c r="AU75" s="38">
        <v>684698.8125</v>
      </c>
      <c r="AV75" s="38">
        <v>1324026</v>
      </c>
      <c r="AW75" s="38">
        <v>427801</v>
      </c>
      <c r="AX75" s="38">
        <v>1363164</v>
      </c>
      <c r="AY75" s="38">
        <v>963450.3125</v>
      </c>
      <c r="AZ75" s="38">
        <v>1915994.75</v>
      </c>
      <c r="BA75" s="38">
        <v>636152.3125</v>
      </c>
      <c r="BB75" s="38">
        <v>771261.1875</v>
      </c>
      <c r="BC75" s="38">
        <v>402787.5</v>
      </c>
      <c r="BD75" s="38">
        <v>629455</v>
      </c>
      <c r="BE75" s="38">
        <v>2593838</v>
      </c>
      <c r="BF75" s="38">
        <v>755002.875</v>
      </c>
      <c r="BG75" s="38">
        <v>1559293.125</v>
      </c>
      <c r="BH75" s="38">
        <v>461934.09379999997</v>
      </c>
      <c r="BI75" s="38">
        <v>1384695.375</v>
      </c>
      <c r="BJ75" s="38">
        <v>3600203</v>
      </c>
      <c r="BK75" s="38">
        <v>193684.29689999999</v>
      </c>
      <c r="BL75" s="38">
        <v>4.7234732983261397E-2</v>
      </c>
      <c r="BM75" s="38">
        <v>1455714</v>
      </c>
      <c r="BN75" s="38">
        <v>2799349.5</v>
      </c>
      <c r="BO75" s="38">
        <v>3720400.75</v>
      </c>
      <c r="BP75" s="38">
        <v>861383</v>
      </c>
      <c r="BQ75" s="38">
        <v>3162736.75</v>
      </c>
      <c r="BR75" s="38">
        <v>1230278.75</v>
      </c>
      <c r="BS75" s="38">
        <v>3479811.25</v>
      </c>
      <c r="BT75" s="38">
        <v>2037358.75</v>
      </c>
      <c r="BU75" s="38">
        <v>2110419.25</v>
      </c>
      <c r="BV75" s="38">
        <v>0.55912132521247304</v>
      </c>
      <c r="BX75" s="38">
        <v>1</v>
      </c>
    </row>
    <row r="76" spans="2:76">
      <c r="B76" s="38" t="s">
        <v>372</v>
      </c>
      <c r="C76" s="38" t="s">
        <v>161</v>
      </c>
      <c r="D76" s="38" t="s">
        <v>373</v>
      </c>
      <c r="E76" s="38">
        <v>27672</v>
      </c>
      <c r="F76" s="38" t="s">
        <v>145</v>
      </c>
      <c r="G76" s="38">
        <v>100000467</v>
      </c>
      <c r="H76" s="38">
        <v>2222.1999999999998</v>
      </c>
      <c r="I76" s="38">
        <v>212.00229999999999</v>
      </c>
      <c r="J76" s="38" t="s">
        <v>374</v>
      </c>
      <c r="K76" s="38">
        <v>10258</v>
      </c>
      <c r="M76" s="43" t="s">
        <v>375</v>
      </c>
      <c r="N76" s="38">
        <v>2135662</v>
      </c>
      <c r="O76" s="38">
        <v>7433516</v>
      </c>
      <c r="P76" s="38">
        <v>4023695.25</v>
      </c>
      <c r="Q76" s="38">
        <v>8266845</v>
      </c>
      <c r="R76" s="38">
        <v>6852879</v>
      </c>
      <c r="S76" s="38">
        <v>13644887</v>
      </c>
      <c r="T76" s="38">
        <v>4015875</v>
      </c>
      <c r="U76" s="38">
        <v>3919526.25</v>
      </c>
      <c r="V76" s="38">
        <v>10512210</v>
      </c>
      <c r="W76" s="38">
        <v>14825881</v>
      </c>
      <c r="X76" s="38">
        <v>3101786</v>
      </c>
      <c r="Y76" s="38">
        <v>8127969</v>
      </c>
      <c r="Z76" s="38">
        <v>7430555</v>
      </c>
      <c r="AA76" s="38">
        <v>10423446</v>
      </c>
      <c r="AB76" s="38">
        <v>6095607</v>
      </c>
      <c r="AC76" s="38">
        <v>4161657</v>
      </c>
      <c r="AD76" s="38">
        <v>12314612</v>
      </c>
      <c r="AE76" s="38">
        <v>3371347</v>
      </c>
      <c r="AF76" s="38">
        <v>4845341</v>
      </c>
      <c r="AG76" s="38">
        <v>7837234</v>
      </c>
      <c r="AH76" s="38">
        <v>9632303</v>
      </c>
      <c r="AI76" s="38">
        <v>7395312</v>
      </c>
      <c r="AJ76" s="38">
        <v>5096554</v>
      </c>
      <c r="AK76" s="38">
        <v>5316849</v>
      </c>
      <c r="AL76" s="38">
        <v>11932933</v>
      </c>
      <c r="AM76" s="38">
        <v>6311431</v>
      </c>
      <c r="AN76" s="38">
        <v>11934461</v>
      </c>
      <c r="AO76" s="38">
        <v>13067547</v>
      </c>
      <c r="AP76" s="38">
        <v>3242658</v>
      </c>
      <c r="AQ76" s="38">
        <v>4880484</v>
      </c>
      <c r="AR76" s="38">
        <v>5802301</v>
      </c>
      <c r="AS76" s="38">
        <v>10240168</v>
      </c>
      <c r="AT76" s="38">
        <v>18707770</v>
      </c>
      <c r="AU76" s="38">
        <v>16316980</v>
      </c>
      <c r="AV76" s="38">
        <v>13412621</v>
      </c>
      <c r="AW76" s="38">
        <v>11726932</v>
      </c>
      <c r="AX76" s="38">
        <v>8333930</v>
      </c>
      <c r="AY76" s="38">
        <v>6121379</v>
      </c>
      <c r="AZ76" s="38">
        <v>16760217</v>
      </c>
      <c r="BA76" s="38">
        <v>1986195</v>
      </c>
      <c r="BB76" s="38">
        <v>10151535</v>
      </c>
      <c r="BC76" s="38">
        <v>11771807</v>
      </c>
      <c r="BD76" s="38">
        <v>22188408</v>
      </c>
      <c r="BE76" s="38">
        <v>15998545</v>
      </c>
      <c r="BF76" s="38">
        <v>23517012</v>
      </c>
      <c r="BG76" s="38">
        <v>9572407</v>
      </c>
      <c r="BH76" s="38">
        <v>5224629</v>
      </c>
      <c r="BI76" s="38">
        <v>4579094</v>
      </c>
      <c r="BJ76" s="38">
        <v>7167173</v>
      </c>
      <c r="BK76" s="38">
        <v>21858492</v>
      </c>
      <c r="BL76" s="38">
        <v>20798566</v>
      </c>
      <c r="BM76" s="38">
        <v>12219062</v>
      </c>
      <c r="BN76" s="38">
        <v>15456202</v>
      </c>
      <c r="BO76" s="38">
        <v>6688054</v>
      </c>
      <c r="BP76" s="38">
        <v>10289529</v>
      </c>
      <c r="BQ76" s="38">
        <v>7397196</v>
      </c>
      <c r="BR76" s="38">
        <v>7615566</v>
      </c>
      <c r="BS76" s="38">
        <v>5987754</v>
      </c>
      <c r="BT76" s="38">
        <v>6816944</v>
      </c>
      <c r="BU76" s="38">
        <v>3617802</v>
      </c>
      <c r="BV76" s="38">
        <v>3.8051972817558098E-3</v>
      </c>
      <c r="BX76" s="38">
        <v>0</v>
      </c>
    </row>
    <row r="77" spans="2:76">
      <c r="B77" s="38" t="s">
        <v>376</v>
      </c>
      <c r="C77" s="38" t="s">
        <v>143</v>
      </c>
      <c r="D77" s="38" t="s">
        <v>254</v>
      </c>
      <c r="E77" s="38">
        <v>48763</v>
      </c>
      <c r="F77" s="38" t="s">
        <v>145</v>
      </c>
      <c r="G77" s="38">
        <v>100006375</v>
      </c>
      <c r="H77" s="38">
        <v>2163</v>
      </c>
      <c r="I77" s="38">
        <v>218.99688</v>
      </c>
      <c r="N77" s="38">
        <v>121664.99219999999</v>
      </c>
      <c r="O77" s="38">
        <v>49833</v>
      </c>
      <c r="P77" s="38">
        <v>122568</v>
      </c>
      <c r="Q77" s="38">
        <v>138546</v>
      </c>
      <c r="R77" s="38">
        <v>42779</v>
      </c>
      <c r="S77" s="38">
        <v>218344.01560000001</v>
      </c>
      <c r="T77" s="38">
        <v>120620</v>
      </c>
      <c r="U77" s="38">
        <v>1285189</v>
      </c>
      <c r="V77" s="38">
        <v>9.2560277657319098E-2</v>
      </c>
      <c r="W77" s="38">
        <v>3262266</v>
      </c>
      <c r="X77" s="38">
        <v>188692</v>
      </c>
      <c r="Y77" s="38">
        <v>370791</v>
      </c>
      <c r="Z77" s="38">
        <v>49971</v>
      </c>
      <c r="AA77" s="38">
        <v>1457510</v>
      </c>
      <c r="AB77" s="38">
        <v>40334</v>
      </c>
      <c r="AC77" s="38">
        <v>113394</v>
      </c>
      <c r="AD77" s="38">
        <v>141635</v>
      </c>
      <c r="AE77" s="38">
        <v>67519</v>
      </c>
      <c r="AF77" s="38">
        <v>27159.002</v>
      </c>
      <c r="AG77" s="38">
        <v>328098</v>
      </c>
      <c r="AH77" s="38">
        <v>412061</v>
      </c>
      <c r="AI77" s="38">
        <v>2349539</v>
      </c>
      <c r="AJ77" s="38">
        <v>207163</v>
      </c>
      <c r="AK77" s="38">
        <v>595320</v>
      </c>
      <c r="AL77" s="38">
        <v>9.2560277657319098E-2</v>
      </c>
      <c r="AM77" s="38">
        <v>75914</v>
      </c>
      <c r="AN77" s="38">
        <v>86726</v>
      </c>
      <c r="AO77" s="38">
        <v>268500</v>
      </c>
      <c r="AP77" s="38">
        <v>9.2560277657319098E-2</v>
      </c>
      <c r="AQ77" s="38">
        <v>33031</v>
      </c>
      <c r="AR77" s="38">
        <v>102195</v>
      </c>
      <c r="AS77" s="38">
        <v>9.2560277657319098E-2</v>
      </c>
      <c r="AT77" s="38">
        <v>207920.01560000001</v>
      </c>
      <c r="AU77" s="38">
        <v>99320</v>
      </c>
      <c r="AV77" s="38">
        <v>128570</v>
      </c>
      <c r="AW77" s="38">
        <v>1019360.9375</v>
      </c>
      <c r="AX77" s="38">
        <v>98879</v>
      </c>
      <c r="AY77" s="38">
        <v>1704847</v>
      </c>
      <c r="AZ77" s="38">
        <v>9.2560277657319098E-2</v>
      </c>
      <c r="BA77" s="38">
        <v>164211</v>
      </c>
      <c r="BB77" s="38">
        <v>356070</v>
      </c>
      <c r="BC77" s="38">
        <v>81275</v>
      </c>
      <c r="BD77" s="38">
        <v>258768</v>
      </c>
      <c r="BE77" s="38">
        <v>406761</v>
      </c>
      <c r="BF77" s="38">
        <v>295811</v>
      </c>
      <c r="BG77" s="38">
        <v>9.2560277657319098E-2</v>
      </c>
      <c r="BH77" s="38">
        <v>635000</v>
      </c>
      <c r="BI77" s="38">
        <v>9.2560277657319098E-2</v>
      </c>
      <c r="BJ77" s="38">
        <v>173345</v>
      </c>
      <c r="BK77" s="38">
        <v>978979</v>
      </c>
      <c r="BL77" s="38">
        <v>9.2560277657319098E-2</v>
      </c>
      <c r="BM77" s="38">
        <v>1420582</v>
      </c>
      <c r="BN77" s="38">
        <v>272806</v>
      </c>
      <c r="BO77" s="38">
        <v>559244</v>
      </c>
      <c r="BP77" s="38">
        <v>44677</v>
      </c>
      <c r="BQ77" s="38">
        <v>71873</v>
      </c>
      <c r="BR77" s="38">
        <v>672284</v>
      </c>
      <c r="BS77" s="38">
        <v>9.2560277657319098E-2</v>
      </c>
      <c r="BT77" s="38">
        <v>1028009</v>
      </c>
      <c r="BU77" s="38">
        <v>898666.9375</v>
      </c>
      <c r="BV77" s="38">
        <v>0.52909492277525405</v>
      </c>
      <c r="BX77" s="38">
        <v>1</v>
      </c>
    </row>
    <row r="78" spans="2:76">
      <c r="B78" s="38" t="s">
        <v>377</v>
      </c>
      <c r="C78" s="38" t="s">
        <v>161</v>
      </c>
      <c r="D78" s="38" t="s">
        <v>271</v>
      </c>
      <c r="E78" s="38">
        <v>12017</v>
      </c>
      <c r="F78" s="38" t="s">
        <v>163</v>
      </c>
      <c r="G78" s="38">
        <v>1342</v>
      </c>
      <c r="H78" s="38">
        <v>2555</v>
      </c>
      <c r="I78" s="38">
        <v>212.09173999999999</v>
      </c>
      <c r="J78" s="38" t="s">
        <v>378</v>
      </c>
      <c r="K78" s="38">
        <v>1670</v>
      </c>
      <c r="M78" s="43" t="s">
        <v>379</v>
      </c>
      <c r="N78" s="38">
        <v>100490</v>
      </c>
      <c r="O78" s="38">
        <v>112649</v>
      </c>
      <c r="P78" s="38">
        <v>127194.99219999999</v>
      </c>
      <c r="Q78" s="38">
        <v>76948</v>
      </c>
      <c r="R78" s="38">
        <v>174191</v>
      </c>
      <c r="S78" s="38">
        <v>111663</v>
      </c>
      <c r="T78" s="38">
        <v>105600</v>
      </c>
      <c r="U78" s="38">
        <v>119468</v>
      </c>
      <c r="V78" s="38">
        <v>117982</v>
      </c>
      <c r="W78" s="38">
        <v>89504</v>
      </c>
      <c r="X78" s="38">
        <v>136551</v>
      </c>
      <c r="Y78" s="38">
        <v>111983</v>
      </c>
      <c r="Z78" s="38">
        <v>146810</v>
      </c>
      <c r="AA78" s="38">
        <v>147409</v>
      </c>
      <c r="AB78" s="38">
        <v>123141</v>
      </c>
      <c r="AC78" s="38">
        <v>104576</v>
      </c>
      <c r="AD78" s="38">
        <v>130565.00780000001</v>
      </c>
      <c r="AE78" s="38">
        <v>153272</v>
      </c>
      <c r="AF78" s="38">
        <v>139384</v>
      </c>
      <c r="AG78" s="38">
        <v>88934</v>
      </c>
      <c r="AH78" s="38">
        <v>123521.99219999999</v>
      </c>
      <c r="AI78" s="38">
        <v>104101</v>
      </c>
      <c r="AJ78" s="38">
        <v>118453</v>
      </c>
      <c r="AK78" s="38">
        <v>89278</v>
      </c>
      <c r="AL78" s="38">
        <v>131204</v>
      </c>
      <c r="AM78" s="38">
        <v>124176</v>
      </c>
      <c r="AN78" s="38">
        <v>68666</v>
      </c>
      <c r="AO78" s="38">
        <v>104167</v>
      </c>
      <c r="AP78" s="38">
        <v>114173</v>
      </c>
      <c r="AQ78" s="38">
        <v>134683</v>
      </c>
      <c r="AR78" s="38">
        <v>156158</v>
      </c>
      <c r="AS78" s="38">
        <v>111596</v>
      </c>
      <c r="AT78" s="38">
        <v>107941</v>
      </c>
      <c r="AU78" s="38">
        <v>135408</v>
      </c>
      <c r="AV78" s="38">
        <v>158308</v>
      </c>
      <c r="AW78" s="38">
        <v>132388</v>
      </c>
      <c r="AX78" s="38">
        <v>145553</v>
      </c>
      <c r="AY78" s="38">
        <v>71169</v>
      </c>
      <c r="AZ78" s="38">
        <v>132891</v>
      </c>
      <c r="BA78" s="38">
        <v>93027</v>
      </c>
      <c r="BB78" s="38">
        <v>156593</v>
      </c>
      <c r="BC78" s="38">
        <v>69045</v>
      </c>
      <c r="BD78" s="38">
        <v>95463</v>
      </c>
      <c r="BE78" s="38">
        <v>214319</v>
      </c>
      <c r="BF78" s="38">
        <v>107682</v>
      </c>
      <c r="BG78" s="38">
        <v>178733</v>
      </c>
      <c r="BH78" s="38">
        <v>121028</v>
      </c>
      <c r="BI78" s="38">
        <v>153934</v>
      </c>
      <c r="BJ78" s="38">
        <v>150434</v>
      </c>
      <c r="BK78" s="38">
        <v>124789</v>
      </c>
      <c r="BL78" s="38">
        <v>134376</v>
      </c>
      <c r="BM78" s="38">
        <v>114082</v>
      </c>
      <c r="BN78" s="38">
        <v>137309</v>
      </c>
      <c r="BO78" s="38">
        <v>157458</v>
      </c>
      <c r="BP78" s="38">
        <v>222703</v>
      </c>
      <c r="BQ78" s="38">
        <v>111584</v>
      </c>
      <c r="BR78" s="38">
        <v>93430</v>
      </c>
      <c r="BS78" s="38">
        <v>115893</v>
      </c>
      <c r="BT78" s="38">
        <v>183938</v>
      </c>
      <c r="BU78" s="38">
        <v>74680</v>
      </c>
      <c r="BV78" s="38">
        <v>8.1996542747502593E-2</v>
      </c>
      <c r="BX78" s="38">
        <v>0.97706171490988503</v>
      </c>
    </row>
    <row r="79" spans="2:76">
      <c r="B79" s="38" t="s">
        <v>380</v>
      </c>
      <c r="C79" s="38" t="s">
        <v>143</v>
      </c>
      <c r="D79" s="38" t="s">
        <v>254</v>
      </c>
      <c r="E79" s="38">
        <v>46165</v>
      </c>
      <c r="F79" s="38" t="s">
        <v>145</v>
      </c>
      <c r="G79" s="38">
        <v>100004112</v>
      </c>
      <c r="H79" s="38">
        <v>2790</v>
      </c>
      <c r="I79" s="38">
        <v>203.00196</v>
      </c>
      <c r="N79" s="38">
        <v>0.116955461608255</v>
      </c>
      <c r="O79" s="38">
        <v>374431.03129999997</v>
      </c>
      <c r="P79" s="38">
        <v>0.116955461608255</v>
      </c>
      <c r="Q79" s="38">
        <v>66507</v>
      </c>
      <c r="R79" s="38">
        <v>21295</v>
      </c>
      <c r="S79" s="38">
        <v>0.116955461608255</v>
      </c>
      <c r="T79" s="38">
        <v>90202.992199999993</v>
      </c>
      <c r="U79" s="38">
        <v>63424</v>
      </c>
      <c r="V79" s="38">
        <v>221305</v>
      </c>
      <c r="W79" s="38">
        <v>439885.96879999997</v>
      </c>
      <c r="X79" s="38">
        <v>0.116955461608255</v>
      </c>
      <c r="Y79" s="38">
        <v>199324.01560000001</v>
      </c>
      <c r="Z79" s="38">
        <v>40957</v>
      </c>
      <c r="AA79" s="38">
        <v>0.116955461608255</v>
      </c>
      <c r="AB79" s="38">
        <v>14261</v>
      </c>
      <c r="AC79" s="38">
        <v>0.116955461608255</v>
      </c>
      <c r="AD79" s="38">
        <v>0.116955461608255</v>
      </c>
      <c r="AE79" s="38">
        <v>0.116955461608255</v>
      </c>
      <c r="AF79" s="38">
        <v>28461.998</v>
      </c>
      <c r="AG79" s="38">
        <v>790974.9375</v>
      </c>
      <c r="AH79" s="38">
        <v>173741.98439999999</v>
      </c>
      <c r="AI79" s="38">
        <v>0.116955461608255</v>
      </c>
      <c r="AJ79" s="38">
        <v>13793</v>
      </c>
      <c r="AK79" s="38">
        <v>60904.003900000003</v>
      </c>
      <c r="AL79" s="38">
        <v>0.116955461608255</v>
      </c>
      <c r="AM79" s="38">
        <v>0.116955461608255</v>
      </c>
      <c r="AN79" s="38">
        <v>114761</v>
      </c>
      <c r="AO79" s="38">
        <v>36043</v>
      </c>
      <c r="AP79" s="38">
        <v>0.116955461608255</v>
      </c>
      <c r="AQ79" s="38">
        <v>50600.996099999997</v>
      </c>
      <c r="AR79" s="38">
        <v>19784</v>
      </c>
      <c r="AS79" s="38">
        <v>146397</v>
      </c>
      <c r="AT79" s="38">
        <v>62753</v>
      </c>
      <c r="AU79" s="38">
        <v>235686.98439999999</v>
      </c>
      <c r="AV79" s="38">
        <v>0.116955461608255</v>
      </c>
      <c r="AW79" s="38">
        <v>209183</v>
      </c>
      <c r="AX79" s="38">
        <v>53987</v>
      </c>
      <c r="AY79" s="38">
        <v>138759</v>
      </c>
      <c r="AZ79" s="38">
        <v>78948</v>
      </c>
      <c r="BA79" s="38">
        <v>0.116955461608255</v>
      </c>
      <c r="BB79" s="38">
        <v>66987</v>
      </c>
      <c r="BC79" s="38">
        <v>108438</v>
      </c>
      <c r="BD79" s="38">
        <v>1201986</v>
      </c>
      <c r="BE79" s="38">
        <v>48332.003900000003</v>
      </c>
      <c r="BF79" s="38">
        <v>205718.98439999999</v>
      </c>
      <c r="BG79" s="38">
        <v>80891</v>
      </c>
      <c r="BH79" s="38">
        <v>106988</v>
      </c>
      <c r="BI79" s="38">
        <v>41416</v>
      </c>
      <c r="BJ79" s="38">
        <v>47478</v>
      </c>
      <c r="BK79" s="38">
        <v>42805.003900000003</v>
      </c>
      <c r="BL79" s="38">
        <v>175690</v>
      </c>
      <c r="BM79" s="38">
        <v>83402</v>
      </c>
      <c r="BN79" s="38">
        <v>0.116955461608255</v>
      </c>
      <c r="BO79" s="38">
        <v>0.116955461608255</v>
      </c>
      <c r="BP79" s="38">
        <v>228139</v>
      </c>
      <c r="BQ79" s="38">
        <v>0.116955461608255</v>
      </c>
      <c r="BR79" s="38">
        <v>806476</v>
      </c>
      <c r="BS79" s="38">
        <v>261353</v>
      </c>
      <c r="BT79" s="38">
        <v>170284</v>
      </c>
      <c r="BU79" s="38">
        <v>50432</v>
      </c>
      <c r="BV79" s="38">
        <v>0.26382930946093702</v>
      </c>
      <c r="BX79" s="38">
        <v>0.96886947023484404</v>
      </c>
    </row>
    <row r="80" spans="2:76">
      <c r="B80" s="38" t="s">
        <v>381</v>
      </c>
      <c r="C80" s="38" t="s">
        <v>161</v>
      </c>
      <c r="D80" s="38" t="s">
        <v>239</v>
      </c>
      <c r="E80" s="38">
        <v>44526</v>
      </c>
      <c r="F80" s="38" t="s">
        <v>145</v>
      </c>
      <c r="G80" s="38">
        <v>100000936</v>
      </c>
      <c r="H80" s="38">
        <v>1465</v>
      </c>
      <c r="I80" s="38">
        <v>115.04006</v>
      </c>
      <c r="J80" s="38" t="s">
        <v>382</v>
      </c>
      <c r="K80" s="38">
        <v>49</v>
      </c>
      <c r="L80" s="43" t="s">
        <v>383</v>
      </c>
      <c r="M80" s="43" t="s">
        <v>384</v>
      </c>
      <c r="N80" s="38">
        <v>3834253</v>
      </c>
      <c r="O80" s="38">
        <v>3245229</v>
      </c>
      <c r="P80" s="38">
        <v>3300881</v>
      </c>
      <c r="Q80" s="38">
        <v>3613265</v>
      </c>
      <c r="R80" s="38">
        <v>3408744.25</v>
      </c>
      <c r="S80" s="38">
        <v>3960542.25</v>
      </c>
      <c r="T80" s="38">
        <v>2812796</v>
      </c>
      <c r="U80" s="38">
        <v>2534179</v>
      </c>
      <c r="V80" s="38">
        <v>3338152</v>
      </c>
      <c r="W80" s="38">
        <v>4443361</v>
      </c>
      <c r="X80" s="38">
        <v>2479597</v>
      </c>
      <c r="Y80" s="38">
        <v>2835864</v>
      </c>
      <c r="Z80" s="38">
        <v>2662228</v>
      </c>
      <c r="AA80" s="38">
        <v>4210770</v>
      </c>
      <c r="AB80" s="38">
        <v>3216746</v>
      </c>
      <c r="AC80" s="38">
        <v>4125910.75</v>
      </c>
      <c r="AD80" s="38">
        <v>3034703</v>
      </c>
      <c r="AE80" s="38">
        <v>2562966</v>
      </c>
      <c r="AF80" s="38">
        <v>2807881</v>
      </c>
      <c r="AG80" s="38">
        <v>2532200</v>
      </c>
      <c r="AH80" s="38">
        <v>3385878.75</v>
      </c>
      <c r="AI80" s="38">
        <v>4383385</v>
      </c>
      <c r="AJ80" s="38">
        <v>2657547</v>
      </c>
      <c r="AK80" s="38">
        <v>3530821</v>
      </c>
      <c r="AL80" s="38">
        <v>3611920.25</v>
      </c>
      <c r="AM80" s="38">
        <v>3613744</v>
      </c>
      <c r="AN80" s="38">
        <v>3459398</v>
      </c>
      <c r="AO80" s="38">
        <v>2993546</v>
      </c>
      <c r="AP80" s="38">
        <v>3520583.25</v>
      </c>
      <c r="AQ80" s="38">
        <v>3423664</v>
      </c>
      <c r="AR80" s="38">
        <v>2343455</v>
      </c>
      <c r="AS80" s="38">
        <v>3426378.75</v>
      </c>
      <c r="AT80" s="38">
        <v>3603632</v>
      </c>
      <c r="AU80" s="38">
        <v>2942047</v>
      </c>
      <c r="AV80" s="38">
        <v>3617260</v>
      </c>
      <c r="AW80" s="38">
        <v>3314787</v>
      </c>
      <c r="AX80" s="38">
        <v>2580456</v>
      </c>
      <c r="AY80" s="38">
        <v>2941432</v>
      </c>
      <c r="AZ80" s="38">
        <v>3415150</v>
      </c>
      <c r="BA80" s="38">
        <v>1817970.125</v>
      </c>
      <c r="BB80" s="38">
        <v>3454039.75</v>
      </c>
      <c r="BC80" s="38">
        <v>4353666</v>
      </c>
      <c r="BD80" s="38">
        <v>3308063</v>
      </c>
      <c r="BE80" s="38">
        <v>4486956</v>
      </c>
      <c r="BF80" s="38">
        <v>2592471</v>
      </c>
      <c r="BG80" s="38">
        <v>3433272</v>
      </c>
      <c r="BH80" s="38">
        <v>3313464.75</v>
      </c>
      <c r="BI80" s="38">
        <v>2596008</v>
      </c>
      <c r="BJ80" s="38">
        <v>4625819</v>
      </c>
      <c r="BK80" s="38">
        <v>3091848</v>
      </c>
      <c r="BL80" s="38">
        <v>3226703</v>
      </c>
      <c r="BM80" s="38">
        <v>2176631</v>
      </c>
      <c r="BN80" s="38">
        <v>2892009</v>
      </c>
      <c r="BO80" s="38">
        <v>3572685</v>
      </c>
      <c r="BP80" s="38">
        <v>3111057</v>
      </c>
      <c r="BQ80" s="38">
        <v>2748151</v>
      </c>
      <c r="BR80" s="38">
        <v>3016824</v>
      </c>
      <c r="BS80" s="38">
        <v>4047416</v>
      </c>
      <c r="BT80" s="38">
        <v>3271717</v>
      </c>
      <c r="BU80" s="38">
        <v>4608596</v>
      </c>
      <c r="BV80" s="38">
        <v>0.74172033044187402</v>
      </c>
      <c r="BX80" s="38">
        <v>1</v>
      </c>
    </row>
    <row r="81" spans="2:76">
      <c r="B81" s="38" t="s">
        <v>385</v>
      </c>
      <c r="C81" s="38" t="s">
        <v>161</v>
      </c>
      <c r="D81" s="38" t="s">
        <v>239</v>
      </c>
      <c r="E81" s="38">
        <v>15676</v>
      </c>
      <c r="F81" s="38" t="s">
        <v>145</v>
      </c>
      <c r="G81" s="38">
        <v>100000036</v>
      </c>
      <c r="H81" s="38">
        <v>2064.1999999999998</v>
      </c>
      <c r="I81" s="38">
        <v>129.05572000000001</v>
      </c>
      <c r="J81" s="38" t="s">
        <v>386</v>
      </c>
      <c r="K81" s="38">
        <v>47</v>
      </c>
      <c r="L81" s="43" t="s">
        <v>387</v>
      </c>
      <c r="M81" s="43" t="s">
        <v>388</v>
      </c>
      <c r="N81" s="38">
        <v>5640964</v>
      </c>
      <c r="O81" s="38">
        <v>6494243</v>
      </c>
      <c r="P81" s="38">
        <v>6145238</v>
      </c>
      <c r="Q81" s="38">
        <v>8711950</v>
      </c>
      <c r="R81" s="38">
        <v>7195680.5</v>
      </c>
      <c r="S81" s="38">
        <v>8956334</v>
      </c>
      <c r="T81" s="38">
        <v>4860325</v>
      </c>
      <c r="U81" s="38">
        <v>6592291</v>
      </c>
      <c r="V81" s="38">
        <v>6222167</v>
      </c>
      <c r="W81" s="38">
        <v>11775478</v>
      </c>
      <c r="X81" s="38">
        <v>5675993</v>
      </c>
      <c r="Y81" s="38">
        <v>7280874.5</v>
      </c>
      <c r="Z81" s="38">
        <v>6172512</v>
      </c>
      <c r="AA81" s="38">
        <v>11168439</v>
      </c>
      <c r="AB81" s="38">
        <v>6404380</v>
      </c>
      <c r="AC81" s="38">
        <v>7448902.5</v>
      </c>
      <c r="AD81" s="38">
        <v>5702202</v>
      </c>
      <c r="AE81" s="38">
        <v>5738314</v>
      </c>
      <c r="AF81" s="38">
        <v>4833325</v>
      </c>
      <c r="AG81" s="38">
        <v>5366227</v>
      </c>
      <c r="AH81" s="38">
        <v>8125013</v>
      </c>
      <c r="AI81" s="38">
        <v>6195680</v>
      </c>
      <c r="AJ81" s="38">
        <v>6414968</v>
      </c>
      <c r="AK81" s="38">
        <v>7070745</v>
      </c>
      <c r="AL81" s="38">
        <v>7504109</v>
      </c>
      <c r="AM81" s="38">
        <v>8183686</v>
      </c>
      <c r="AN81" s="38">
        <v>6641243</v>
      </c>
      <c r="AO81" s="38">
        <v>5422821</v>
      </c>
      <c r="AP81" s="38">
        <v>6212988</v>
      </c>
      <c r="AQ81" s="38">
        <v>8405912</v>
      </c>
      <c r="AR81" s="38">
        <v>7365266.5</v>
      </c>
      <c r="AS81" s="38">
        <v>9120629</v>
      </c>
      <c r="AT81" s="38">
        <v>9478999</v>
      </c>
      <c r="AU81" s="38">
        <v>5155222</v>
      </c>
      <c r="AV81" s="38">
        <v>8094274.5</v>
      </c>
      <c r="AW81" s="38">
        <v>7129563</v>
      </c>
      <c r="AX81" s="38">
        <v>6159274</v>
      </c>
      <c r="AY81" s="38">
        <v>6706822</v>
      </c>
      <c r="AZ81" s="38">
        <v>6760819</v>
      </c>
      <c r="BA81" s="38">
        <v>4725605</v>
      </c>
      <c r="BB81" s="38">
        <v>6780747</v>
      </c>
      <c r="BC81" s="38">
        <v>9579614</v>
      </c>
      <c r="BD81" s="38">
        <v>7938498</v>
      </c>
      <c r="BE81" s="38">
        <v>8466543</v>
      </c>
      <c r="BF81" s="38">
        <v>4734372</v>
      </c>
      <c r="BG81" s="38">
        <v>7814767.5</v>
      </c>
      <c r="BH81" s="38">
        <v>7555459</v>
      </c>
      <c r="BI81" s="38">
        <v>6053921</v>
      </c>
      <c r="BJ81" s="38">
        <v>8402334</v>
      </c>
      <c r="BK81" s="38">
        <v>8035300.5</v>
      </c>
      <c r="BL81" s="38">
        <v>8448117</v>
      </c>
      <c r="BM81" s="38">
        <v>6851592</v>
      </c>
      <c r="BN81" s="38">
        <v>6839674</v>
      </c>
      <c r="BO81" s="38">
        <v>8053247.5</v>
      </c>
      <c r="BP81" s="38">
        <v>6998895.5</v>
      </c>
      <c r="BQ81" s="38">
        <v>4985611</v>
      </c>
      <c r="BR81" s="38">
        <v>4489811</v>
      </c>
      <c r="BS81" s="38">
        <v>8135959</v>
      </c>
      <c r="BT81" s="38">
        <v>6693165</v>
      </c>
      <c r="BU81" s="38">
        <v>8261619.5</v>
      </c>
      <c r="BV81" s="38">
        <v>0.21156123692597301</v>
      </c>
      <c r="BX81" s="38">
        <v>1</v>
      </c>
    </row>
    <row r="82" spans="2:76">
      <c r="B82" s="38" t="s">
        <v>389</v>
      </c>
      <c r="C82" s="38" t="s">
        <v>161</v>
      </c>
      <c r="D82" s="38" t="s">
        <v>239</v>
      </c>
      <c r="E82" s="38">
        <v>57747</v>
      </c>
      <c r="F82" s="38" t="s">
        <v>211</v>
      </c>
      <c r="G82" s="38">
        <v>100002458</v>
      </c>
      <c r="H82" s="38">
        <v>2700</v>
      </c>
      <c r="I82" s="38">
        <v>99.045180000000002</v>
      </c>
      <c r="J82" s="38" t="s">
        <v>390</v>
      </c>
      <c r="K82" s="38">
        <v>1551553</v>
      </c>
      <c r="M82" s="43" t="s">
        <v>391</v>
      </c>
      <c r="N82" s="38">
        <v>368109</v>
      </c>
      <c r="O82" s="38">
        <v>477232</v>
      </c>
      <c r="P82" s="38">
        <v>659852</v>
      </c>
      <c r="Q82" s="38">
        <v>884359</v>
      </c>
      <c r="R82" s="38">
        <v>251417</v>
      </c>
      <c r="S82" s="38">
        <v>275386</v>
      </c>
      <c r="T82" s="38">
        <v>776622</v>
      </c>
      <c r="U82" s="38">
        <v>346381</v>
      </c>
      <c r="V82" s="38">
        <v>356886</v>
      </c>
      <c r="W82" s="38">
        <v>329686</v>
      </c>
      <c r="X82" s="38">
        <v>375420</v>
      </c>
      <c r="Y82" s="38">
        <v>209200</v>
      </c>
      <c r="Z82" s="38">
        <v>229825</v>
      </c>
      <c r="AA82" s="38">
        <v>402321</v>
      </c>
      <c r="AB82" s="38">
        <v>541586</v>
      </c>
      <c r="AC82" s="38">
        <v>210523.01560000001</v>
      </c>
      <c r="AD82" s="38">
        <v>721746</v>
      </c>
      <c r="AE82" s="38">
        <v>221092</v>
      </c>
      <c r="AF82" s="38">
        <v>106782.99219999999</v>
      </c>
      <c r="AG82" s="38">
        <v>429568</v>
      </c>
      <c r="AH82" s="38">
        <v>367744</v>
      </c>
      <c r="AI82" s="38">
        <v>433085</v>
      </c>
      <c r="AJ82" s="38">
        <v>711778</v>
      </c>
      <c r="AK82" s="38">
        <v>1095932</v>
      </c>
      <c r="AL82" s="38">
        <v>221247</v>
      </c>
      <c r="AM82" s="38">
        <v>296451</v>
      </c>
      <c r="AN82" s="38">
        <v>576331</v>
      </c>
      <c r="AO82" s="38">
        <v>504409</v>
      </c>
      <c r="AP82" s="38">
        <v>442299</v>
      </c>
      <c r="AQ82" s="38">
        <v>383035.03129999997</v>
      </c>
      <c r="AR82" s="38">
        <v>250278</v>
      </c>
      <c r="AS82" s="38">
        <v>500334</v>
      </c>
      <c r="AT82" s="38">
        <v>362619</v>
      </c>
      <c r="AU82" s="38">
        <v>213901</v>
      </c>
      <c r="AV82" s="38">
        <v>295797</v>
      </c>
      <c r="AW82" s="38">
        <v>567822</v>
      </c>
      <c r="AX82" s="38">
        <v>520728</v>
      </c>
      <c r="AY82" s="38">
        <v>208177</v>
      </c>
      <c r="AZ82" s="38">
        <v>1159922</v>
      </c>
      <c r="BA82" s="38">
        <v>110029</v>
      </c>
      <c r="BB82" s="38">
        <v>939126.0625</v>
      </c>
      <c r="BC82" s="38">
        <v>854623.0625</v>
      </c>
      <c r="BD82" s="38">
        <v>627972</v>
      </c>
      <c r="BE82" s="38">
        <v>1495574</v>
      </c>
      <c r="BF82" s="38">
        <v>346377</v>
      </c>
      <c r="BG82" s="38">
        <v>630648</v>
      </c>
      <c r="BH82" s="38">
        <v>501858.96879999997</v>
      </c>
      <c r="BI82" s="38">
        <v>349677</v>
      </c>
      <c r="BJ82" s="38">
        <v>286056</v>
      </c>
      <c r="BK82" s="38">
        <v>1616558</v>
      </c>
      <c r="BL82" s="38">
        <v>382346</v>
      </c>
      <c r="BM82" s="38">
        <v>443830</v>
      </c>
      <c r="BN82" s="38">
        <v>211164.98439999999</v>
      </c>
      <c r="BO82" s="38">
        <v>348896</v>
      </c>
      <c r="BP82" s="38">
        <v>179507</v>
      </c>
      <c r="BQ82" s="38">
        <v>398775.03129999997</v>
      </c>
      <c r="BR82" s="38">
        <v>394132</v>
      </c>
      <c r="BS82" s="38">
        <v>321051</v>
      </c>
      <c r="BT82" s="38">
        <v>525416</v>
      </c>
      <c r="BU82" s="38">
        <v>369684</v>
      </c>
      <c r="BV82" s="38">
        <v>0.78445976894954705</v>
      </c>
      <c r="BX82" s="38">
        <v>1</v>
      </c>
    </row>
    <row r="83" spans="2:76">
      <c r="B83" s="38" t="s">
        <v>392</v>
      </c>
      <c r="C83" s="38" t="s">
        <v>161</v>
      </c>
      <c r="D83" s="38" t="s">
        <v>239</v>
      </c>
      <c r="E83" s="38">
        <v>46548</v>
      </c>
      <c r="F83" s="38" t="s">
        <v>163</v>
      </c>
      <c r="G83" s="38">
        <v>100005850</v>
      </c>
      <c r="H83" s="38">
        <v>2687</v>
      </c>
      <c r="I83" s="38">
        <v>290.15982000000002</v>
      </c>
      <c r="K83" s="38">
        <v>128145</v>
      </c>
      <c r="M83" s="43" t="s">
        <v>393</v>
      </c>
      <c r="N83" s="38">
        <v>31056</v>
      </c>
      <c r="O83" s="38">
        <v>30374</v>
      </c>
      <c r="P83" s="38">
        <v>59119</v>
      </c>
      <c r="Q83" s="38">
        <v>76525</v>
      </c>
      <c r="R83" s="38">
        <v>0.25173001410241103</v>
      </c>
      <c r="S83" s="38">
        <v>0.25173001410241103</v>
      </c>
      <c r="T83" s="38">
        <v>176305</v>
      </c>
      <c r="U83" s="38">
        <v>0.25173001410241103</v>
      </c>
      <c r="V83" s="38">
        <v>41998</v>
      </c>
      <c r="W83" s="38">
        <v>34757</v>
      </c>
      <c r="X83" s="38">
        <v>115471</v>
      </c>
      <c r="Y83" s="38">
        <v>0.25173001410241103</v>
      </c>
      <c r="Z83" s="38">
        <v>0.25173001410241103</v>
      </c>
      <c r="AA83" s="38">
        <v>15834</v>
      </c>
      <c r="AB83" s="38">
        <v>146467</v>
      </c>
      <c r="AC83" s="38">
        <v>0.25173001410241103</v>
      </c>
      <c r="AD83" s="38">
        <v>30191</v>
      </c>
      <c r="AE83" s="38">
        <v>0.25173001410241103</v>
      </c>
      <c r="AF83" s="38">
        <v>0.25173001410241103</v>
      </c>
      <c r="AG83" s="38">
        <v>44480</v>
      </c>
      <c r="AH83" s="38">
        <v>0.25173001410241103</v>
      </c>
      <c r="AI83" s="38">
        <v>0.25173001410241103</v>
      </c>
      <c r="AJ83" s="38">
        <v>113486.00780000001</v>
      </c>
      <c r="AK83" s="38">
        <v>135945</v>
      </c>
      <c r="AL83" s="38">
        <v>0.25173001410241103</v>
      </c>
      <c r="AM83" s="38">
        <v>31702.998</v>
      </c>
      <c r="AN83" s="38">
        <v>23806</v>
      </c>
      <c r="AO83" s="38">
        <v>65466.003900000003</v>
      </c>
      <c r="AP83" s="38">
        <v>67350</v>
      </c>
      <c r="AQ83" s="38">
        <v>31122.002</v>
      </c>
      <c r="AR83" s="38">
        <v>32260</v>
      </c>
      <c r="AS83" s="38">
        <v>65138</v>
      </c>
      <c r="AT83" s="38">
        <v>21000</v>
      </c>
      <c r="AU83" s="38">
        <v>31096</v>
      </c>
      <c r="AV83" s="38">
        <v>0.25173001410241103</v>
      </c>
      <c r="AW83" s="38">
        <v>95177</v>
      </c>
      <c r="AX83" s="38">
        <v>37914</v>
      </c>
      <c r="AY83" s="38">
        <v>0.25173001410241103</v>
      </c>
      <c r="AZ83" s="38">
        <v>152605</v>
      </c>
      <c r="BA83" s="38">
        <v>0.25173001410241103</v>
      </c>
      <c r="BB83" s="38">
        <v>148633</v>
      </c>
      <c r="BC83" s="38">
        <v>34113</v>
      </c>
      <c r="BD83" s="38">
        <v>44160</v>
      </c>
      <c r="BE83" s="38">
        <v>237481</v>
      </c>
      <c r="BF83" s="38">
        <v>0.25173001410241103</v>
      </c>
      <c r="BG83" s="38">
        <v>51880</v>
      </c>
      <c r="BH83" s="38">
        <v>30652</v>
      </c>
      <c r="BI83" s="38">
        <v>0.25173001410241103</v>
      </c>
      <c r="BJ83" s="38">
        <v>0.25173001410241103</v>
      </c>
      <c r="BK83" s="38">
        <v>164510</v>
      </c>
      <c r="BL83" s="38">
        <v>37255</v>
      </c>
      <c r="BM83" s="38">
        <v>0.25173001410241103</v>
      </c>
      <c r="BN83" s="38">
        <v>0.25173001410241103</v>
      </c>
      <c r="BO83" s="38">
        <v>36409</v>
      </c>
      <c r="BP83" s="38">
        <v>0.25173001410241103</v>
      </c>
      <c r="BQ83" s="38">
        <v>0.25173001410241103</v>
      </c>
      <c r="BR83" s="38">
        <v>48118.003900000003</v>
      </c>
      <c r="BS83" s="38">
        <v>35047</v>
      </c>
      <c r="BT83" s="38">
        <v>231839</v>
      </c>
      <c r="BU83" s="38">
        <v>49709.996099999997</v>
      </c>
      <c r="BV83" s="38">
        <v>0.58124909737772001</v>
      </c>
      <c r="BX83" s="38">
        <v>1</v>
      </c>
    </row>
    <row r="84" spans="2:76">
      <c r="B84" s="38" t="s">
        <v>394</v>
      </c>
      <c r="C84" s="38" t="s">
        <v>161</v>
      </c>
      <c r="D84" s="38" t="s">
        <v>162</v>
      </c>
      <c r="E84" s="38">
        <v>15677</v>
      </c>
      <c r="F84" s="38" t="s">
        <v>163</v>
      </c>
      <c r="G84" s="38">
        <v>100000042</v>
      </c>
      <c r="H84" s="38">
        <v>2670</v>
      </c>
      <c r="I84" s="38">
        <v>170.09241</v>
      </c>
      <c r="J84" s="38" t="s">
        <v>395</v>
      </c>
      <c r="K84" s="38">
        <v>64969</v>
      </c>
      <c r="L84" s="43" t="s">
        <v>169</v>
      </c>
      <c r="M84" s="43" t="s">
        <v>396</v>
      </c>
      <c r="N84" s="38">
        <v>3826996</v>
      </c>
      <c r="O84" s="38">
        <v>32940564</v>
      </c>
      <c r="P84" s="38">
        <v>5647403</v>
      </c>
      <c r="Q84" s="38">
        <v>5483903</v>
      </c>
      <c r="R84" s="38">
        <v>6931535</v>
      </c>
      <c r="S84" s="38">
        <v>6859688</v>
      </c>
      <c r="T84" s="38">
        <v>4718496</v>
      </c>
      <c r="U84" s="38">
        <v>8137230</v>
      </c>
      <c r="V84" s="38">
        <v>7667845</v>
      </c>
      <c r="W84" s="38">
        <v>15194473</v>
      </c>
      <c r="X84" s="38">
        <v>9893674</v>
      </c>
      <c r="Y84" s="38">
        <v>4141122</v>
      </c>
      <c r="Z84" s="38">
        <v>11401297</v>
      </c>
      <c r="AA84" s="38">
        <v>9915733</v>
      </c>
      <c r="AB84" s="38">
        <v>29820834</v>
      </c>
      <c r="AC84" s="38">
        <v>9472759</v>
      </c>
      <c r="AD84" s="38">
        <v>32031714</v>
      </c>
      <c r="AE84" s="38">
        <v>6529357</v>
      </c>
      <c r="AF84" s="38">
        <v>8835119</v>
      </c>
      <c r="AG84" s="38">
        <v>10404199</v>
      </c>
      <c r="AH84" s="38">
        <v>4172507</v>
      </c>
      <c r="AI84" s="38">
        <v>21656088</v>
      </c>
      <c r="AJ84" s="38">
        <v>10655561</v>
      </c>
      <c r="AK84" s="38">
        <v>20688398</v>
      </c>
      <c r="AL84" s="38">
        <v>7787006</v>
      </c>
      <c r="AM84" s="38">
        <v>4347261</v>
      </c>
      <c r="AN84" s="38">
        <v>40353816</v>
      </c>
      <c r="AO84" s="38">
        <v>21905214</v>
      </c>
      <c r="AP84" s="38">
        <v>8533200</v>
      </c>
      <c r="AQ84" s="38">
        <v>2701929</v>
      </c>
      <c r="AR84" s="38">
        <v>6485173</v>
      </c>
      <c r="AS84" s="38">
        <v>11920618</v>
      </c>
      <c r="AT84" s="38">
        <v>4503929</v>
      </c>
      <c r="AU84" s="38">
        <v>17496488</v>
      </c>
      <c r="AV84" s="38">
        <v>22942340</v>
      </c>
      <c r="AW84" s="38">
        <v>26495002</v>
      </c>
      <c r="AX84" s="38">
        <v>17380232</v>
      </c>
      <c r="AY84" s="38">
        <v>20358716</v>
      </c>
      <c r="AZ84" s="38">
        <v>11428972</v>
      </c>
      <c r="BA84" s="38">
        <v>2819992</v>
      </c>
      <c r="BB84" s="38">
        <v>7905687</v>
      </c>
      <c r="BC84" s="38">
        <v>55073592</v>
      </c>
      <c r="BD84" s="38">
        <v>20416122</v>
      </c>
      <c r="BE84" s="38">
        <v>28496642</v>
      </c>
      <c r="BF84" s="38">
        <v>5788172</v>
      </c>
      <c r="BG84" s="38">
        <v>15753119</v>
      </c>
      <c r="BH84" s="38">
        <v>2533253</v>
      </c>
      <c r="BI84" s="38">
        <v>10453577</v>
      </c>
      <c r="BJ84" s="38">
        <v>13640585</v>
      </c>
      <c r="BK84" s="38">
        <v>12144085</v>
      </c>
      <c r="BL84" s="38">
        <v>34990276</v>
      </c>
      <c r="BM84" s="38">
        <v>7002017</v>
      </c>
      <c r="BN84" s="38">
        <v>4791475</v>
      </c>
      <c r="BO84" s="38">
        <v>5234179.5</v>
      </c>
      <c r="BP84" s="38">
        <v>6862075</v>
      </c>
      <c r="BQ84" s="38">
        <v>6628278</v>
      </c>
      <c r="BR84" s="38">
        <v>2243160</v>
      </c>
      <c r="BS84" s="38">
        <v>26549396</v>
      </c>
      <c r="BT84" s="38">
        <v>18343594</v>
      </c>
      <c r="BU84" s="38">
        <v>10059583</v>
      </c>
      <c r="BV84" s="38">
        <v>0.42038632960781303</v>
      </c>
      <c r="BX84" s="38">
        <v>1</v>
      </c>
    </row>
    <row r="85" spans="2:76">
      <c r="B85" s="38" t="s">
        <v>397</v>
      </c>
      <c r="C85" s="38" t="s">
        <v>143</v>
      </c>
      <c r="D85" s="38" t="s">
        <v>147</v>
      </c>
      <c r="E85" s="38">
        <v>32445</v>
      </c>
      <c r="F85" s="38" t="s">
        <v>163</v>
      </c>
      <c r="G85" s="38">
        <v>100001108</v>
      </c>
      <c r="H85" s="38">
        <v>1415</v>
      </c>
      <c r="I85" s="38">
        <v>167.05636000000001</v>
      </c>
      <c r="J85" s="38" t="s">
        <v>398</v>
      </c>
      <c r="K85" s="38">
        <v>70639</v>
      </c>
      <c r="L85" s="43" t="s">
        <v>399</v>
      </c>
      <c r="M85" s="43" t="s">
        <v>400</v>
      </c>
      <c r="N85" s="38">
        <v>0.13074404384139299</v>
      </c>
      <c r="O85" s="38">
        <v>2007833</v>
      </c>
      <c r="P85" s="38">
        <v>47389</v>
      </c>
      <c r="Q85" s="38">
        <v>0.13074404384139299</v>
      </c>
      <c r="R85" s="38">
        <v>423370</v>
      </c>
      <c r="S85" s="38">
        <v>206080</v>
      </c>
      <c r="T85" s="38">
        <v>888396</v>
      </c>
      <c r="U85" s="38">
        <v>171716</v>
      </c>
      <c r="V85" s="38">
        <v>0.13074404384139299</v>
      </c>
      <c r="W85" s="38">
        <v>270256</v>
      </c>
      <c r="X85" s="38">
        <v>199264</v>
      </c>
      <c r="Y85" s="38">
        <v>94817</v>
      </c>
      <c r="Z85" s="38">
        <v>345301</v>
      </c>
      <c r="AA85" s="38">
        <v>105765.00780000001</v>
      </c>
      <c r="AB85" s="38">
        <v>165786</v>
      </c>
      <c r="AC85" s="38">
        <v>151015</v>
      </c>
      <c r="AD85" s="38">
        <v>122277.00780000001</v>
      </c>
      <c r="AE85" s="38">
        <v>0.13074404384139299</v>
      </c>
      <c r="AF85" s="38">
        <v>144809</v>
      </c>
      <c r="AG85" s="38">
        <v>36839</v>
      </c>
      <c r="AH85" s="38">
        <v>236431</v>
      </c>
      <c r="AI85" s="38">
        <v>129184</v>
      </c>
      <c r="AJ85" s="38">
        <v>57508</v>
      </c>
      <c r="AK85" s="38">
        <v>213762</v>
      </c>
      <c r="AL85" s="38">
        <v>181915</v>
      </c>
      <c r="AM85" s="38">
        <v>103642.00780000001</v>
      </c>
      <c r="AN85" s="38">
        <v>299548</v>
      </c>
      <c r="AO85" s="38">
        <v>99504</v>
      </c>
      <c r="AP85" s="38">
        <v>141574</v>
      </c>
      <c r="AQ85" s="38">
        <v>109039</v>
      </c>
      <c r="AR85" s="38">
        <v>183435</v>
      </c>
      <c r="AS85" s="38">
        <v>197709</v>
      </c>
      <c r="AT85" s="38">
        <v>209047.98439999999</v>
      </c>
      <c r="AU85" s="38">
        <v>419134</v>
      </c>
      <c r="AV85" s="38">
        <v>82698</v>
      </c>
      <c r="AW85" s="38">
        <v>826860</v>
      </c>
      <c r="AX85" s="38">
        <v>354522</v>
      </c>
      <c r="AY85" s="38">
        <v>589126</v>
      </c>
      <c r="AZ85" s="38">
        <v>384472</v>
      </c>
      <c r="BA85" s="38">
        <v>286713</v>
      </c>
      <c r="BB85" s="38">
        <v>107902</v>
      </c>
      <c r="BC85" s="38">
        <v>435337</v>
      </c>
      <c r="BD85" s="38">
        <v>433905</v>
      </c>
      <c r="BE85" s="38">
        <v>665367</v>
      </c>
      <c r="BF85" s="38">
        <v>174747</v>
      </c>
      <c r="BG85" s="38">
        <v>90162</v>
      </c>
      <c r="BH85" s="38">
        <v>209781.98439999999</v>
      </c>
      <c r="BI85" s="38">
        <v>0.13074404384139299</v>
      </c>
      <c r="BJ85" s="38">
        <v>92749</v>
      </c>
      <c r="BK85" s="38">
        <v>82214</v>
      </c>
      <c r="BL85" s="38">
        <v>448523</v>
      </c>
      <c r="BM85" s="38">
        <v>0.13074404384139299</v>
      </c>
      <c r="BN85" s="38">
        <v>118151</v>
      </c>
      <c r="BO85" s="38">
        <v>332526</v>
      </c>
      <c r="BP85" s="38">
        <v>171758</v>
      </c>
      <c r="BQ85" s="38">
        <v>382587</v>
      </c>
      <c r="BR85" s="38">
        <v>184885</v>
      </c>
      <c r="BS85" s="38">
        <v>304951</v>
      </c>
      <c r="BT85" s="38">
        <v>1566284</v>
      </c>
      <c r="BU85" s="38">
        <v>214102.01560000001</v>
      </c>
      <c r="BV85" s="38">
        <v>2.50305863166011E-2</v>
      </c>
      <c r="BX85" s="38">
        <v>4.2053522665210299E-2</v>
      </c>
    </row>
    <row r="86" spans="2:76">
      <c r="B86" s="38" t="s">
        <v>401</v>
      </c>
      <c r="C86" s="38" t="s">
        <v>143</v>
      </c>
      <c r="D86" s="38" t="s">
        <v>254</v>
      </c>
      <c r="E86" s="38">
        <v>15749</v>
      </c>
      <c r="F86" s="38" t="s">
        <v>145</v>
      </c>
      <c r="G86" s="38">
        <v>100000010</v>
      </c>
      <c r="H86" s="38">
        <v>2860</v>
      </c>
      <c r="I86" s="38">
        <v>149.0608</v>
      </c>
      <c r="J86" s="38" t="s">
        <v>402</v>
      </c>
      <c r="K86" s="38">
        <v>107</v>
      </c>
      <c r="L86" s="43" t="s">
        <v>403</v>
      </c>
      <c r="M86" s="43" t="s">
        <v>404</v>
      </c>
      <c r="N86" s="38">
        <v>5.7063517241754402E-2</v>
      </c>
      <c r="O86" s="38">
        <v>294332</v>
      </c>
      <c r="P86" s="38">
        <v>5.7063517241754402E-2</v>
      </c>
      <c r="Q86" s="38">
        <v>5.7063517241754402E-2</v>
      </c>
      <c r="R86" s="38">
        <v>144397</v>
      </c>
      <c r="S86" s="38">
        <v>623473</v>
      </c>
      <c r="T86" s="38">
        <v>142230</v>
      </c>
      <c r="U86" s="38">
        <v>96774.992199999993</v>
      </c>
      <c r="V86" s="38">
        <v>5.7063517241754402E-2</v>
      </c>
      <c r="W86" s="38">
        <v>311715</v>
      </c>
      <c r="X86" s="38">
        <v>5.7063517241754402E-2</v>
      </c>
      <c r="Y86" s="38">
        <v>5.7063517241754402E-2</v>
      </c>
      <c r="Z86" s="38">
        <v>110263</v>
      </c>
      <c r="AA86" s="38">
        <v>5.7063517241754402E-2</v>
      </c>
      <c r="AB86" s="38">
        <v>59261</v>
      </c>
      <c r="AC86" s="38">
        <v>5.7063517241754402E-2</v>
      </c>
      <c r="AD86" s="38">
        <v>5.7063517241754402E-2</v>
      </c>
      <c r="AE86" s="38">
        <v>143783</v>
      </c>
      <c r="AF86" s="38">
        <v>167087</v>
      </c>
      <c r="AG86" s="38">
        <v>5.7063517241754402E-2</v>
      </c>
      <c r="AH86" s="38">
        <v>236954</v>
      </c>
      <c r="AI86" s="38">
        <v>5.7063517241754402E-2</v>
      </c>
      <c r="AJ86" s="38">
        <v>252327.01560000001</v>
      </c>
      <c r="AK86" s="38">
        <v>5.7063517241754402E-2</v>
      </c>
      <c r="AL86" s="38">
        <v>180673</v>
      </c>
      <c r="AM86" s="38">
        <v>150881</v>
      </c>
      <c r="AN86" s="38">
        <v>472064</v>
      </c>
      <c r="AO86" s="38">
        <v>5.7063517241754402E-2</v>
      </c>
      <c r="AP86" s="38">
        <v>15091</v>
      </c>
      <c r="AQ86" s="38">
        <v>187091</v>
      </c>
      <c r="AR86" s="38">
        <v>126311.00780000001</v>
      </c>
      <c r="AS86" s="38">
        <v>189762</v>
      </c>
      <c r="AT86" s="38">
        <v>161237</v>
      </c>
      <c r="AU86" s="38">
        <v>289841</v>
      </c>
      <c r="AV86" s="38">
        <v>139429</v>
      </c>
      <c r="AW86" s="38">
        <v>379030.96879999997</v>
      </c>
      <c r="AX86" s="38">
        <v>5.7063517241754402E-2</v>
      </c>
      <c r="AY86" s="38">
        <v>193879</v>
      </c>
      <c r="AZ86" s="38">
        <v>5.7063517241754402E-2</v>
      </c>
      <c r="BA86" s="38">
        <v>5.7063517241754402E-2</v>
      </c>
      <c r="BB86" s="38">
        <v>191517</v>
      </c>
      <c r="BC86" s="38">
        <v>174110</v>
      </c>
      <c r="BD86" s="38">
        <v>5.7063517241754402E-2</v>
      </c>
      <c r="BE86" s="38">
        <v>594216</v>
      </c>
      <c r="BF86" s="38">
        <v>779606</v>
      </c>
      <c r="BG86" s="38">
        <v>293820</v>
      </c>
      <c r="BH86" s="38">
        <v>5.7063517241754402E-2</v>
      </c>
      <c r="BI86" s="38">
        <v>5.7063517241754402E-2</v>
      </c>
      <c r="BJ86" s="38">
        <v>5.7063517241754402E-2</v>
      </c>
      <c r="BK86" s="38">
        <v>165101</v>
      </c>
      <c r="BL86" s="38">
        <v>5.7063517241754402E-2</v>
      </c>
      <c r="BM86" s="38">
        <v>394568.96879999997</v>
      </c>
      <c r="BN86" s="38">
        <v>299260</v>
      </c>
      <c r="BO86" s="38">
        <v>5.7063517241754402E-2</v>
      </c>
      <c r="BP86" s="38">
        <v>190160</v>
      </c>
      <c r="BQ86" s="38">
        <v>168903</v>
      </c>
      <c r="BR86" s="38">
        <v>115984</v>
      </c>
      <c r="BS86" s="38">
        <v>205948</v>
      </c>
      <c r="BT86" s="38">
        <v>155524</v>
      </c>
      <c r="BU86" s="38">
        <v>5.7063517241754402E-2</v>
      </c>
      <c r="BV86" s="38">
        <v>0.188038393456436</v>
      </c>
      <c r="BX86" s="38">
        <v>1</v>
      </c>
    </row>
    <row r="87" spans="2:76">
      <c r="B87" s="38" t="s">
        <v>405</v>
      </c>
      <c r="C87" s="38" t="s">
        <v>151</v>
      </c>
      <c r="D87" s="38" t="s">
        <v>152</v>
      </c>
      <c r="E87" s="38">
        <v>1414</v>
      </c>
      <c r="F87" s="38" t="s">
        <v>145</v>
      </c>
      <c r="G87" s="38">
        <v>132</v>
      </c>
      <c r="H87" s="38">
        <v>583</v>
      </c>
      <c r="I87" s="38">
        <v>184.98566</v>
      </c>
      <c r="J87" s="38" t="s">
        <v>406</v>
      </c>
      <c r="K87" s="38">
        <v>724</v>
      </c>
      <c r="L87" s="43" t="s">
        <v>407</v>
      </c>
      <c r="M87" s="43" t="s">
        <v>408</v>
      </c>
      <c r="N87" s="38">
        <v>32488598</v>
      </c>
      <c r="O87" s="38">
        <v>31163210</v>
      </c>
      <c r="P87" s="38">
        <v>29729860</v>
      </c>
      <c r="Q87" s="38">
        <v>28158548</v>
      </c>
      <c r="R87" s="38">
        <v>29556838</v>
      </c>
      <c r="S87" s="38">
        <v>31961444</v>
      </c>
      <c r="T87" s="38">
        <v>23498932</v>
      </c>
      <c r="U87" s="38">
        <v>26887030</v>
      </c>
      <c r="V87" s="38">
        <v>28178784</v>
      </c>
      <c r="W87" s="38">
        <v>32516250</v>
      </c>
      <c r="X87" s="38">
        <v>28621938</v>
      </c>
      <c r="Y87" s="38">
        <v>30552658</v>
      </c>
      <c r="Z87" s="38">
        <v>32331748</v>
      </c>
      <c r="AA87" s="38">
        <v>32484028</v>
      </c>
      <c r="AB87" s="38">
        <v>28448038</v>
      </c>
      <c r="AC87" s="38">
        <v>36855664</v>
      </c>
      <c r="AD87" s="38">
        <v>26987500</v>
      </c>
      <c r="AE87" s="38">
        <v>27593268</v>
      </c>
      <c r="AF87" s="38">
        <v>36096376</v>
      </c>
      <c r="AG87" s="38">
        <v>34729532</v>
      </c>
      <c r="AH87" s="38">
        <v>33358602</v>
      </c>
      <c r="AI87" s="38">
        <v>30207994</v>
      </c>
      <c r="AJ87" s="38">
        <v>21629424</v>
      </c>
      <c r="AK87" s="38">
        <v>25428536</v>
      </c>
      <c r="AL87" s="38">
        <v>31797332</v>
      </c>
      <c r="AM87" s="38">
        <v>23306508</v>
      </c>
      <c r="AN87" s="38">
        <v>30222308</v>
      </c>
      <c r="AO87" s="38">
        <v>24645418</v>
      </c>
      <c r="AP87" s="38">
        <v>43699952</v>
      </c>
      <c r="AQ87" s="38">
        <v>34831164</v>
      </c>
      <c r="AR87" s="38">
        <v>29910076</v>
      </c>
      <c r="AS87" s="38">
        <v>30621296</v>
      </c>
      <c r="AT87" s="38">
        <v>27221810</v>
      </c>
      <c r="AU87" s="38">
        <v>21753564</v>
      </c>
      <c r="AV87" s="38">
        <v>24886738</v>
      </c>
      <c r="AW87" s="38">
        <v>35675800</v>
      </c>
      <c r="AX87" s="38">
        <v>34661088</v>
      </c>
      <c r="AY87" s="38">
        <v>20509786</v>
      </c>
      <c r="AZ87" s="38">
        <v>25466030</v>
      </c>
      <c r="BA87" s="38">
        <v>20707728</v>
      </c>
      <c r="BB87" s="38">
        <v>30274114</v>
      </c>
      <c r="BC87" s="38">
        <v>31044112</v>
      </c>
      <c r="BD87" s="38">
        <v>27121752</v>
      </c>
      <c r="BE87" s="38">
        <v>24709098</v>
      </c>
      <c r="BF87" s="38">
        <v>32283372</v>
      </c>
      <c r="BG87" s="38">
        <v>36843068</v>
      </c>
      <c r="BH87" s="38">
        <v>34207776</v>
      </c>
      <c r="BI87" s="38">
        <v>24231228</v>
      </c>
      <c r="BJ87" s="38">
        <v>25531874</v>
      </c>
      <c r="BK87" s="38">
        <v>31315494</v>
      </c>
      <c r="BL87" s="38">
        <v>31583636</v>
      </c>
      <c r="BM87" s="38">
        <v>23446846</v>
      </c>
      <c r="BN87" s="38">
        <v>27923648</v>
      </c>
      <c r="BO87" s="38">
        <v>52561164</v>
      </c>
      <c r="BP87" s="38">
        <v>21616844</v>
      </c>
      <c r="BQ87" s="38">
        <v>27798204</v>
      </c>
      <c r="BR87" s="38">
        <v>33783344</v>
      </c>
      <c r="BS87" s="38">
        <v>29718854</v>
      </c>
      <c r="BT87" s="38">
        <v>30168636</v>
      </c>
      <c r="BU87" s="38">
        <v>34441356</v>
      </c>
      <c r="BV87" s="38">
        <v>0.54714559356200398</v>
      </c>
      <c r="BX87" s="38">
        <v>1</v>
      </c>
    </row>
    <row r="88" spans="2:76">
      <c r="B88" s="38" t="s">
        <v>409</v>
      </c>
      <c r="C88" s="38" t="s">
        <v>161</v>
      </c>
      <c r="D88" s="38" t="s">
        <v>410</v>
      </c>
      <c r="E88" s="38">
        <v>47089</v>
      </c>
      <c r="F88" s="38" t="s">
        <v>211</v>
      </c>
      <c r="G88" s="38">
        <v>382</v>
      </c>
      <c r="H88" s="38">
        <v>2890</v>
      </c>
      <c r="I88" s="38">
        <v>167.99722</v>
      </c>
      <c r="J88" s="38" t="s">
        <v>411</v>
      </c>
      <c r="K88" s="38">
        <v>72886</v>
      </c>
      <c r="L88" s="43" t="s">
        <v>412</v>
      </c>
      <c r="M88" s="43" t="s">
        <v>413</v>
      </c>
      <c r="N88" s="38">
        <v>932275</v>
      </c>
      <c r="O88" s="38">
        <v>723144</v>
      </c>
      <c r="P88" s="38">
        <v>900409</v>
      </c>
      <c r="Q88" s="38">
        <v>814105</v>
      </c>
      <c r="R88" s="38">
        <v>938765</v>
      </c>
      <c r="S88" s="38">
        <v>1536601</v>
      </c>
      <c r="T88" s="38">
        <v>1102900</v>
      </c>
      <c r="U88" s="38">
        <v>1026291</v>
      </c>
      <c r="V88" s="38">
        <v>1089017</v>
      </c>
      <c r="W88" s="38">
        <v>1484618</v>
      </c>
      <c r="X88" s="38">
        <v>969408</v>
      </c>
      <c r="Y88" s="38">
        <v>1104731</v>
      </c>
      <c r="Z88" s="38">
        <v>764547</v>
      </c>
      <c r="AA88" s="38">
        <v>603907</v>
      </c>
      <c r="AB88" s="38">
        <v>1246450</v>
      </c>
      <c r="AC88" s="38">
        <v>686612</v>
      </c>
      <c r="AD88" s="38">
        <v>747612</v>
      </c>
      <c r="AE88" s="38">
        <v>807279</v>
      </c>
      <c r="AF88" s="38">
        <v>1199192</v>
      </c>
      <c r="AG88" s="38">
        <v>1176290</v>
      </c>
      <c r="AH88" s="38">
        <v>1072055</v>
      </c>
      <c r="AI88" s="38">
        <v>1734202</v>
      </c>
      <c r="AJ88" s="38">
        <v>1160370</v>
      </c>
      <c r="AK88" s="38">
        <v>1347196</v>
      </c>
      <c r="AL88" s="38">
        <v>1029987</v>
      </c>
      <c r="AM88" s="38">
        <v>1382503</v>
      </c>
      <c r="AN88" s="38">
        <v>1182177</v>
      </c>
      <c r="AO88" s="38">
        <v>892416</v>
      </c>
      <c r="AP88" s="38">
        <v>790663</v>
      </c>
      <c r="AQ88" s="38">
        <v>873566</v>
      </c>
      <c r="AR88" s="38">
        <v>666299</v>
      </c>
      <c r="AS88" s="38">
        <v>901408</v>
      </c>
      <c r="AT88" s="38">
        <v>649834</v>
      </c>
      <c r="AU88" s="38">
        <v>1237940</v>
      </c>
      <c r="AV88" s="38">
        <v>1286832</v>
      </c>
      <c r="AW88" s="38">
        <v>1246909</v>
      </c>
      <c r="AX88" s="38">
        <v>1207866</v>
      </c>
      <c r="AY88" s="38">
        <v>1442346</v>
      </c>
      <c r="AZ88" s="38">
        <v>1467283</v>
      </c>
      <c r="BA88" s="38">
        <v>1114618</v>
      </c>
      <c r="BB88" s="38">
        <v>1524524</v>
      </c>
      <c r="BC88" s="38">
        <v>1076999</v>
      </c>
      <c r="BD88" s="38">
        <v>1058688</v>
      </c>
      <c r="BE88" s="38">
        <v>1142798</v>
      </c>
      <c r="BF88" s="38">
        <v>786339</v>
      </c>
      <c r="BG88" s="38">
        <v>976792</v>
      </c>
      <c r="BH88" s="38">
        <v>795774</v>
      </c>
      <c r="BI88" s="38">
        <v>931186</v>
      </c>
      <c r="BJ88" s="38">
        <v>588398</v>
      </c>
      <c r="BK88" s="38">
        <v>642890</v>
      </c>
      <c r="BL88" s="38">
        <v>892216</v>
      </c>
      <c r="BM88" s="38">
        <v>1225241</v>
      </c>
      <c r="BN88" s="38">
        <v>953152</v>
      </c>
      <c r="BO88" s="38">
        <v>874129</v>
      </c>
      <c r="BP88" s="38">
        <v>961226</v>
      </c>
      <c r="BQ88" s="38">
        <v>1197856</v>
      </c>
      <c r="BR88" s="38">
        <v>616448</v>
      </c>
      <c r="BS88" s="38">
        <v>1087609</v>
      </c>
      <c r="BT88" s="38">
        <v>843760</v>
      </c>
      <c r="BU88" s="38">
        <v>1121000</v>
      </c>
      <c r="BV88" s="38">
        <v>0.69611463566562704</v>
      </c>
      <c r="BX88" s="38">
        <v>1</v>
      </c>
    </row>
    <row r="89" spans="2:76">
      <c r="B89" s="38" t="s">
        <v>414</v>
      </c>
      <c r="C89" s="38" t="s">
        <v>199</v>
      </c>
      <c r="D89" s="38" t="s">
        <v>200</v>
      </c>
      <c r="E89" s="38">
        <v>3155</v>
      </c>
      <c r="F89" s="38" t="s">
        <v>163</v>
      </c>
      <c r="G89" s="38">
        <v>1053</v>
      </c>
      <c r="H89" s="38">
        <v>875</v>
      </c>
      <c r="I89" s="38">
        <v>133.06076999999999</v>
      </c>
      <c r="J89" s="38" t="s">
        <v>415</v>
      </c>
      <c r="K89" s="38">
        <v>111</v>
      </c>
      <c r="L89" s="43" t="s">
        <v>416</v>
      </c>
      <c r="M89" s="43" t="s">
        <v>417</v>
      </c>
      <c r="N89" s="38">
        <v>0.26021529547664901</v>
      </c>
      <c r="O89" s="38">
        <v>56432</v>
      </c>
      <c r="P89" s="38">
        <v>0.26021529547664901</v>
      </c>
      <c r="Q89" s="38">
        <v>0.26021529547664901</v>
      </c>
      <c r="R89" s="38">
        <v>54250</v>
      </c>
      <c r="S89" s="38">
        <v>18846</v>
      </c>
      <c r="T89" s="38">
        <v>0.26021529547664901</v>
      </c>
      <c r="U89" s="38">
        <v>92971.992199999993</v>
      </c>
      <c r="V89" s="38">
        <v>0.26021529547664901</v>
      </c>
      <c r="W89" s="38">
        <v>40493</v>
      </c>
      <c r="X89" s="38">
        <v>0.26021529547664901</v>
      </c>
      <c r="Y89" s="38">
        <v>0.26021529547664901</v>
      </c>
      <c r="Z89" s="38">
        <v>0.26021529547664901</v>
      </c>
      <c r="AA89" s="38">
        <v>0.26021529547664901</v>
      </c>
      <c r="AB89" s="38">
        <v>0.26021529547664901</v>
      </c>
      <c r="AC89" s="38">
        <v>20698</v>
      </c>
      <c r="AD89" s="38">
        <v>40530</v>
      </c>
      <c r="AE89" s="38">
        <v>0.26021529547664901</v>
      </c>
      <c r="AF89" s="38">
        <v>49346</v>
      </c>
      <c r="AG89" s="38">
        <v>28463</v>
      </c>
      <c r="AH89" s="38">
        <v>36355</v>
      </c>
      <c r="AI89" s="38">
        <v>91496</v>
      </c>
      <c r="AJ89" s="38">
        <v>0.26021529547664901</v>
      </c>
      <c r="AK89" s="38">
        <v>0.26021529547664901</v>
      </c>
      <c r="AL89" s="38">
        <v>45930</v>
      </c>
      <c r="AM89" s="38">
        <v>29007</v>
      </c>
      <c r="AN89" s="38">
        <v>0.26021529547664901</v>
      </c>
      <c r="AO89" s="38">
        <v>33530</v>
      </c>
      <c r="AP89" s="38">
        <v>0.26021529547664901</v>
      </c>
      <c r="AQ89" s="38">
        <v>69350</v>
      </c>
      <c r="AR89" s="38">
        <v>0.26021529547664901</v>
      </c>
      <c r="AS89" s="38">
        <v>0.26021529547664901</v>
      </c>
      <c r="AT89" s="38">
        <v>0.26021529547664901</v>
      </c>
      <c r="AU89" s="38">
        <v>0.26021529547664901</v>
      </c>
      <c r="AV89" s="38">
        <v>40410</v>
      </c>
      <c r="AW89" s="38">
        <v>40530</v>
      </c>
      <c r="AX89" s="38">
        <v>31608</v>
      </c>
      <c r="AY89" s="38">
        <v>0.26021529547664901</v>
      </c>
      <c r="AZ89" s="38">
        <v>50046</v>
      </c>
      <c r="BA89" s="38">
        <v>0.26021529547664901</v>
      </c>
      <c r="BB89" s="38">
        <v>49492</v>
      </c>
      <c r="BC89" s="38">
        <v>0.26021529547664901</v>
      </c>
      <c r="BD89" s="38">
        <v>0.26021529547664901</v>
      </c>
      <c r="BE89" s="38">
        <v>0.26021529547664901</v>
      </c>
      <c r="BF89" s="38">
        <v>52442</v>
      </c>
      <c r="BG89" s="38">
        <v>15482</v>
      </c>
      <c r="BH89" s="38">
        <v>0.26021529547664901</v>
      </c>
      <c r="BI89" s="38">
        <v>0.26021529547664901</v>
      </c>
      <c r="BJ89" s="38">
        <v>0.26021529547664901</v>
      </c>
      <c r="BK89" s="38">
        <v>0.26021529547664901</v>
      </c>
      <c r="BL89" s="38">
        <v>71745</v>
      </c>
      <c r="BM89" s="38">
        <v>0.26021529547664901</v>
      </c>
      <c r="BN89" s="38">
        <v>45252.996099999997</v>
      </c>
      <c r="BO89" s="38">
        <v>0.26021529547664901</v>
      </c>
      <c r="BP89" s="38">
        <v>30797</v>
      </c>
      <c r="BQ89" s="38">
        <v>0.26021529547664901</v>
      </c>
      <c r="BR89" s="38">
        <v>40228</v>
      </c>
      <c r="BS89" s="38">
        <v>63910</v>
      </c>
      <c r="BT89" s="38">
        <v>43600</v>
      </c>
      <c r="BU89" s="38">
        <v>0.26021529547664901</v>
      </c>
      <c r="BV89" s="38">
        <v>0.64733865302685401</v>
      </c>
      <c r="BX89" s="38">
        <v>1</v>
      </c>
    </row>
    <row r="90" spans="2:76">
      <c r="B90" s="38" t="s">
        <v>418</v>
      </c>
      <c r="C90" s="38" t="s">
        <v>190</v>
      </c>
      <c r="D90" s="38" t="s">
        <v>419</v>
      </c>
      <c r="E90" s="38">
        <v>54805</v>
      </c>
      <c r="F90" s="38" t="s">
        <v>145</v>
      </c>
      <c r="G90" s="38">
        <v>100006370</v>
      </c>
      <c r="H90" s="38">
        <v>5398</v>
      </c>
      <c r="I90" s="38">
        <v>415.32177000000001</v>
      </c>
      <c r="J90" s="38" t="s">
        <v>420</v>
      </c>
      <c r="K90" s="38">
        <v>165511</v>
      </c>
      <c r="L90" s="43" t="s">
        <v>421</v>
      </c>
      <c r="N90" s="38">
        <v>243335</v>
      </c>
      <c r="O90" s="38">
        <v>101572</v>
      </c>
      <c r="P90" s="38">
        <v>115791</v>
      </c>
      <c r="Q90" s="38">
        <v>80424</v>
      </c>
      <c r="R90" s="38">
        <v>106423</v>
      </c>
      <c r="S90" s="38">
        <v>162909</v>
      </c>
      <c r="T90" s="38">
        <v>49233</v>
      </c>
      <c r="U90" s="38">
        <v>111553</v>
      </c>
      <c r="V90" s="38">
        <v>79509</v>
      </c>
      <c r="W90" s="38">
        <v>86900</v>
      </c>
      <c r="X90" s="38">
        <v>107388</v>
      </c>
      <c r="Y90" s="38">
        <v>256065.01560000001</v>
      </c>
      <c r="Z90" s="38">
        <v>90132</v>
      </c>
      <c r="AA90" s="38">
        <v>374257</v>
      </c>
      <c r="AB90" s="38">
        <v>67932</v>
      </c>
      <c r="AC90" s="38">
        <v>57997</v>
      </c>
      <c r="AD90" s="38">
        <v>152292</v>
      </c>
      <c r="AE90" s="38">
        <v>113674</v>
      </c>
      <c r="AF90" s="38">
        <v>239084</v>
      </c>
      <c r="AG90" s="38">
        <v>153119</v>
      </c>
      <c r="AH90" s="38">
        <v>126498.99219999999</v>
      </c>
      <c r="AI90" s="38">
        <v>63169.996099999997</v>
      </c>
      <c r="AJ90" s="38">
        <v>100106</v>
      </c>
      <c r="AK90" s="38">
        <v>174687</v>
      </c>
      <c r="AL90" s="38">
        <v>194030</v>
      </c>
      <c r="AM90" s="38">
        <v>186499</v>
      </c>
      <c r="AN90" s="38">
        <v>129465.99219999999</v>
      </c>
      <c r="AO90" s="38">
        <v>110274</v>
      </c>
      <c r="AP90" s="38">
        <v>109475</v>
      </c>
      <c r="AQ90" s="38">
        <v>163467</v>
      </c>
      <c r="AR90" s="38">
        <v>147139</v>
      </c>
      <c r="AS90" s="38">
        <v>136270</v>
      </c>
      <c r="AT90" s="38">
        <v>68076</v>
      </c>
      <c r="AU90" s="38">
        <v>117024</v>
      </c>
      <c r="AV90" s="38">
        <v>116811</v>
      </c>
      <c r="AW90" s="38">
        <v>147337</v>
      </c>
      <c r="AX90" s="38">
        <v>225826</v>
      </c>
      <c r="AY90" s="38">
        <v>123905</v>
      </c>
      <c r="AZ90" s="38">
        <v>107266</v>
      </c>
      <c r="BA90" s="38">
        <v>190306</v>
      </c>
      <c r="BB90" s="38">
        <v>158736</v>
      </c>
      <c r="BC90" s="38">
        <v>43188</v>
      </c>
      <c r="BD90" s="38">
        <v>72334</v>
      </c>
      <c r="BE90" s="38">
        <v>157228</v>
      </c>
      <c r="BF90" s="38">
        <v>104547</v>
      </c>
      <c r="BG90" s="38">
        <v>215359</v>
      </c>
      <c r="BH90" s="38">
        <v>157594</v>
      </c>
      <c r="BI90" s="38">
        <v>109185</v>
      </c>
      <c r="BJ90" s="38">
        <v>142047</v>
      </c>
      <c r="BK90" s="38">
        <v>122814</v>
      </c>
      <c r="BL90" s="38">
        <v>196267</v>
      </c>
      <c r="BM90" s="38">
        <v>148168</v>
      </c>
      <c r="BN90" s="38">
        <v>117820</v>
      </c>
      <c r="BO90" s="38">
        <v>139646</v>
      </c>
      <c r="BP90" s="38">
        <v>267029</v>
      </c>
      <c r="BQ90" s="38">
        <v>97872</v>
      </c>
      <c r="BR90" s="38">
        <v>103572</v>
      </c>
      <c r="BS90" s="38">
        <v>141233</v>
      </c>
      <c r="BT90" s="38">
        <v>123122</v>
      </c>
      <c r="BU90" s="38">
        <v>137771</v>
      </c>
      <c r="BV90" s="38">
        <v>0.39526701133311698</v>
      </c>
      <c r="BX90" s="38">
        <v>1</v>
      </c>
    </row>
    <row r="91" spans="2:76">
      <c r="B91" s="38" t="s">
        <v>422</v>
      </c>
      <c r="C91" s="38" t="s">
        <v>161</v>
      </c>
      <c r="D91" s="38" t="s">
        <v>423</v>
      </c>
      <c r="E91" s="38">
        <v>1558</v>
      </c>
      <c r="F91" s="38" t="s">
        <v>145</v>
      </c>
      <c r="G91" s="38">
        <v>1113</v>
      </c>
      <c r="H91" s="38">
        <v>894</v>
      </c>
      <c r="I91" s="38">
        <v>144.06661</v>
      </c>
      <c r="J91" s="38" t="s">
        <v>424</v>
      </c>
      <c r="K91" s="38">
        <v>18189</v>
      </c>
      <c r="L91" s="43" t="s">
        <v>425</v>
      </c>
      <c r="M91" s="43" t="s">
        <v>426</v>
      </c>
      <c r="N91" s="38">
        <v>87719</v>
      </c>
      <c r="O91" s="38">
        <v>165611</v>
      </c>
      <c r="P91" s="38">
        <v>129380.99219999999</v>
      </c>
      <c r="Q91" s="38">
        <v>129034</v>
      </c>
      <c r="R91" s="38">
        <v>161277</v>
      </c>
      <c r="S91" s="38">
        <v>70187</v>
      </c>
      <c r="T91" s="38">
        <v>103072</v>
      </c>
      <c r="U91" s="38">
        <v>125008</v>
      </c>
      <c r="V91" s="38">
        <v>0.178615172927722</v>
      </c>
      <c r="W91" s="38">
        <v>113934</v>
      </c>
      <c r="X91" s="38">
        <v>160693</v>
      </c>
      <c r="Y91" s="38">
        <v>110526</v>
      </c>
      <c r="Z91" s="38">
        <v>84409</v>
      </c>
      <c r="AA91" s="38">
        <v>111300</v>
      </c>
      <c r="AB91" s="38">
        <v>70791</v>
      </c>
      <c r="AC91" s="38">
        <v>114084</v>
      </c>
      <c r="AD91" s="38">
        <v>128496.99219999999</v>
      </c>
      <c r="AE91" s="38">
        <v>0.178615172927722</v>
      </c>
      <c r="AF91" s="38">
        <v>119093</v>
      </c>
      <c r="AG91" s="38">
        <v>153544</v>
      </c>
      <c r="AH91" s="38">
        <v>119463</v>
      </c>
      <c r="AI91" s="38">
        <v>123172</v>
      </c>
      <c r="AJ91" s="38">
        <v>32046.002</v>
      </c>
      <c r="AK91" s="38">
        <v>145371</v>
      </c>
      <c r="AL91" s="38">
        <v>133377</v>
      </c>
      <c r="AM91" s="38">
        <v>146179</v>
      </c>
      <c r="AN91" s="38">
        <v>168691</v>
      </c>
      <c r="AO91" s="38">
        <v>98365</v>
      </c>
      <c r="AP91" s="38">
        <v>117740</v>
      </c>
      <c r="AQ91" s="38">
        <v>116619</v>
      </c>
      <c r="AR91" s="38">
        <v>84498</v>
      </c>
      <c r="AS91" s="38">
        <v>111222</v>
      </c>
      <c r="AT91" s="38">
        <v>137798</v>
      </c>
      <c r="AU91" s="38">
        <v>153980</v>
      </c>
      <c r="AV91" s="38">
        <v>199389</v>
      </c>
      <c r="AW91" s="38">
        <v>132450</v>
      </c>
      <c r="AX91" s="38">
        <v>139998</v>
      </c>
      <c r="AY91" s="38">
        <v>128407.00780000001</v>
      </c>
      <c r="AZ91" s="38">
        <v>141806</v>
      </c>
      <c r="BA91" s="38">
        <v>113246</v>
      </c>
      <c r="BB91" s="38">
        <v>0.178615172927722</v>
      </c>
      <c r="BC91" s="38">
        <v>119882</v>
      </c>
      <c r="BD91" s="38">
        <v>144926</v>
      </c>
      <c r="BE91" s="38">
        <v>48148</v>
      </c>
      <c r="BF91" s="38">
        <v>165808</v>
      </c>
      <c r="BG91" s="38">
        <v>126850</v>
      </c>
      <c r="BH91" s="38">
        <v>124781</v>
      </c>
      <c r="BI91" s="38">
        <v>97148</v>
      </c>
      <c r="BJ91" s="38">
        <v>134965</v>
      </c>
      <c r="BK91" s="38">
        <v>145522</v>
      </c>
      <c r="BL91" s="38">
        <v>0.178615172927722</v>
      </c>
      <c r="BM91" s="38">
        <v>142330</v>
      </c>
      <c r="BN91" s="38">
        <v>0.178615172927722</v>
      </c>
      <c r="BO91" s="38">
        <v>178941</v>
      </c>
      <c r="BP91" s="38">
        <v>100020</v>
      </c>
      <c r="BQ91" s="38">
        <v>0.178615172927722</v>
      </c>
      <c r="BR91" s="38">
        <v>128656</v>
      </c>
      <c r="BS91" s="38">
        <v>97845</v>
      </c>
      <c r="BT91" s="38">
        <v>168804</v>
      </c>
      <c r="BU91" s="38">
        <v>77199</v>
      </c>
      <c r="BV91" s="38">
        <v>0.63071008763122904</v>
      </c>
      <c r="BX91" s="38">
        <v>1</v>
      </c>
    </row>
    <row r="92" spans="2:76">
      <c r="B92" s="38" t="s">
        <v>427</v>
      </c>
      <c r="C92" s="38" t="s">
        <v>143</v>
      </c>
      <c r="D92" s="38" t="s">
        <v>243</v>
      </c>
      <c r="E92" s="38">
        <v>12032</v>
      </c>
      <c r="F92" s="38" t="s">
        <v>145</v>
      </c>
      <c r="G92" s="38">
        <v>1383</v>
      </c>
      <c r="H92" s="38">
        <v>2173.6999999999998</v>
      </c>
      <c r="I92" s="38">
        <v>150.05605</v>
      </c>
      <c r="J92" s="38" t="s">
        <v>428</v>
      </c>
      <c r="K92" s="38">
        <v>1983</v>
      </c>
      <c r="L92" s="43" t="s">
        <v>429</v>
      </c>
      <c r="M92" s="43" t="s">
        <v>430</v>
      </c>
      <c r="N92" s="38">
        <v>9.0014693245047503E-2</v>
      </c>
      <c r="O92" s="38">
        <v>9.0014693245047503E-2</v>
      </c>
      <c r="P92" s="38">
        <v>9.0014693245047503E-2</v>
      </c>
      <c r="Q92" s="38">
        <v>9.0014693245047503E-2</v>
      </c>
      <c r="R92" s="38">
        <v>9.0014693245047503E-2</v>
      </c>
      <c r="S92" s="38">
        <v>9.0014693245047503E-2</v>
      </c>
      <c r="T92" s="38">
        <v>1332788</v>
      </c>
      <c r="U92" s="38">
        <v>9.0014693245047503E-2</v>
      </c>
      <c r="V92" s="38">
        <v>9.0014693245047503E-2</v>
      </c>
      <c r="W92" s="38">
        <v>9.0014693245047503E-2</v>
      </c>
      <c r="X92" s="38">
        <v>9.0014693245047503E-2</v>
      </c>
      <c r="Y92" s="38">
        <v>9.0014693245047503E-2</v>
      </c>
      <c r="Z92" s="38">
        <v>9.0014693245047503E-2</v>
      </c>
      <c r="AA92" s="38">
        <v>9.0014693245047503E-2</v>
      </c>
      <c r="AB92" s="38">
        <v>11828306</v>
      </c>
      <c r="AC92" s="38">
        <v>9.0014693245047503E-2</v>
      </c>
      <c r="AD92" s="38">
        <v>9.0014693245047503E-2</v>
      </c>
      <c r="AE92" s="38">
        <v>9.0014693245047503E-2</v>
      </c>
      <c r="AF92" s="38">
        <v>9.0014693245047503E-2</v>
      </c>
      <c r="AG92" s="38">
        <v>9.0014693245047503E-2</v>
      </c>
      <c r="AH92" s="38">
        <v>9.0014693245047503E-2</v>
      </c>
      <c r="AI92" s="38">
        <v>9.0014693245047503E-2</v>
      </c>
      <c r="AJ92" s="38">
        <v>9.0014693245047503E-2</v>
      </c>
      <c r="AK92" s="38">
        <v>1881617</v>
      </c>
      <c r="AL92" s="38">
        <v>9.0014693245047503E-2</v>
      </c>
      <c r="AM92" s="38">
        <v>9.0014693245047503E-2</v>
      </c>
      <c r="AN92" s="38">
        <v>9.0014693245047503E-2</v>
      </c>
      <c r="AO92" s="38">
        <v>9.0014693245047503E-2</v>
      </c>
      <c r="AP92" s="38">
        <v>9.0014693245047503E-2</v>
      </c>
      <c r="AQ92" s="38">
        <v>9.0014693245047503E-2</v>
      </c>
      <c r="AR92" s="38">
        <v>9.0014693245047503E-2</v>
      </c>
      <c r="AS92" s="38">
        <v>9.0014693245047503E-2</v>
      </c>
      <c r="AT92" s="38">
        <v>9.0014693245047503E-2</v>
      </c>
      <c r="AU92" s="38">
        <v>9.0014693245047503E-2</v>
      </c>
      <c r="AV92" s="38">
        <v>9.0014693245047503E-2</v>
      </c>
      <c r="AW92" s="38">
        <v>9.0014693245047503E-2</v>
      </c>
      <c r="AX92" s="38">
        <v>305513</v>
      </c>
      <c r="AY92" s="38">
        <v>3529881.25</v>
      </c>
      <c r="AZ92" s="38">
        <v>9.0014693245047503E-2</v>
      </c>
      <c r="BA92" s="38">
        <v>5240672</v>
      </c>
      <c r="BB92" s="38">
        <v>848114</v>
      </c>
      <c r="BC92" s="38">
        <v>9.0014693245047503E-2</v>
      </c>
      <c r="BD92" s="38">
        <v>2399005</v>
      </c>
      <c r="BE92" s="38">
        <v>9.0014693245047503E-2</v>
      </c>
      <c r="BF92" s="38">
        <v>9.0014693245047503E-2</v>
      </c>
      <c r="BG92" s="38">
        <v>9.0014693245047503E-2</v>
      </c>
      <c r="BH92" s="38">
        <v>9.0014693245047503E-2</v>
      </c>
      <c r="BI92" s="38">
        <v>9.0014693245047503E-2</v>
      </c>
      <c r="BJ92" s="38">
        <v>9.0014693245047503E-2</v>
      </c>
      <c r="BK92" s="38">
        <v>9.0014693245047503E-2</v>
      </c>
      <c r="BL92" s="38">
        <v>2507420</v>
      </c>
      <c r="BM92" s="38">
        <v>9.0014693245047503E-2</v>
      </c>
      <c r="BN92" s="38">
        <v>9.0014693245047503E-2</v>
      </c>
      <c r="BO92" s="38">
        <v>9.0014693245047503E-2</v>
      </c>
      <c r="BP92" s="38">
        <v>9.0014693245047503E-2</v>
      </c>
      <c r="BQ92" s="38">
        <v>9.0014693245047503E-2</v>
      </c>
      <c r="BR92" s="38">
        <v>9.0014693245047503E-2</v>
      </c>
      <c r="BS92" s="38">
        <v>9.0014693245047503E-2</v>
      </c>
      <c r="BT92" s="38">
        <v>9.0014693245047503E-2</v>
      </c>
      <c r="BU92" s="38">
        <v>9.0014693245047503E-2</v>
      </c>
      <c r="BV92" s="38">
        <v>0.30056522968385901</v>
      </c>
      <c r="BX92" s="38">
        <v>1</v>
      </c>
    </row>
    <row r="93" spans="2:76">
      <c r="B93" s="38" t="s">
        <v>431</v>
      </c>
      <c r="C93" s="38" t="s">
        <v>143</v>
      </c>
      <c r="D93" s="38" t="s">
        <v>243</v>
      </c>
      <c r="E93" s="38">
        <v>15736</v>
      </c>
      <c r="F93" s="38" t="s">
        <v>145</v>
      </c>
      <c r="G93" s="38">
        <v>100000043</v>
      </c>
      <c r="H93" s="38">
        <v>1400</v>
      </c>
      <c r="I93" s="38">
        <v>326.08814000000001</v>
      </c>
      <c r="J93" s="38" t="s">
        <v>432</v>
      </c>
      <c r="K93" s="38">
        <v>83944</v>
      </c>
      <c r="M93" s="43" t="s">
        <v>433</v>
      </c>
      <c r="N93" s="38">
        <v>3.8183766184073601E-3</v>
      </c>
      <c r="O93" s="38">
        <v>3.8183766184073601E-3</v>
      </c>
      <c r="P93" s="38">
        <v>3.8183766184073601E-3</v>
      </c>
      <c r="Q93" s="38">
        <v>3.8183766184073601E-3</v>
      </c>
      <c r="R93" s="38">
        <v>3.8183766184073601E-3</v>
      </c>
      <c r="S93" s="38">
        <v>3.8183766184073601E-3</v>
      </c>
      <c r="T93" s="38">
        <v>3914771</v>
      </c>
      <c r="U93" s="38">
        <v>3.8183766184073601E-3</v>
      </c>
      <c r="V93" s="38">
        <v>3.8183766184073601E-3</v>
      </c>
      <c r="W93" s="38">
        <v>3.8183766184073601E-3</v>
      </c>
      <c r="X93" s="38">
        <v>3.8183766184073601E-3</v>
      </c>
      <c r="Y93" s="38">
        <v>3.8183766184073601E-3</v>
      </c>
      <c r="Z93" s="38">
        <v>3.8183766184073601E-3</v>
      </c>
      <c r="AA93" s="38">
        <v>3.8183766184073601E-3</v>
      </c>
      <c r="AB93" s="38">
        <v>11887251</v>
      </c>
      <c r="AC93" s="38">
        <v>3.8183766184073601E-3</v>
      </c>
      <c r="AD93" s="38">
        <v>3.8183766184073601E-3</v>
      </c>
      <c r="AE93" s="38">
        <v>3.8183766184073601E-3</v>
      </c>
      <c r="AF93" s="38">
        <v>3.8183766184073601E-3</v>
      </c>
      <c r="AG93" s="38">
        <v>3.8183766184073601E-3</v>
      </c>
      <c r="AH93" s="38">
        <v>22002</v>
      </c>
      <c r="AI93" s="38">
        <v>3.8183766184073601E-3</v>
      </c>
      <c r="AJ93" s="38">
        <v>3.8183766184073601E-3</v>
      </c>
      <c r="AK93" s="38">
        <v>9006847</v>
      </c>
      <c r="AL93" s="38">
        <v>3.8183766184073601E-3</v>
      </c>
      <c r="AM93" s="38">
        <v>3.8183766184073601E-3</v>
      </c>
      <c r="AN93" s="38">
        <v>3.8183766184073601E-3</v>
      </c>
      <c r="AO93" s="38">
        <v>3.8183766184073601E-3</v>
      </c>
      <c r="AP93" s="38">
        <v>3.8183766184073601E-3</v>
      </c>
      <c r="AQ93" s="38">
        <v>3.8183766184073601E-3</v>
      </c>
      <c r="AR93" s="38">
        <v>3.8183766184073601E-3</v>
      </c>
      <c r="AS93" s="38">
        <v>3.8183766184073601E-3</v>
      </c>
      <c r="AT93" s="38">
        <v>3.8183766184073601E-3</v>
      </c>
      <c r="AU93" s="38">
        <v>3.8183766184073601E-3</v>
      </c>
      <c r="AV93" s="38">
        <v>3.8183766184073601E-3</v>
      </c>
      <c r="AW93" s="38">
        <v>3.8183766184073601E-3</v>
      </c>
      <c r="AX93" s="38">
        <v>429200</v>
      </c>
      <c r="AY93" s="38">
        <v>7959023</v>
      </c>
      <c r="AZ93" s="38">
        <v>3.8183766184073601E-3</v>
      </c>
      <c r="BA93" s="38">
        <v>6919377</v>
      </c>
      <c r="BB93" s="38">
        <v>1874209</v>
      </c>
      <c r="BC93" s="38">
        <v>3.8183766184073601E-3</v>
      </c>
      <c r="BD93" s="38">
        <v>2651841</v>
      </c>
      <c r="BE93" s="38">
        <v>3.8183766184073601E-3</v>
      </c>
      <c r="BF93" s="38">
        <v>3.8183766184073601E-3</v>
      </c>
      <c r="BG93" s="38">
        <v>3.8183766184073601E-3</v>
      </c>
      <c r="BH93" s="38">
        <v>3.8183766184073601E-3</v>
      </c>
      <c r="BI93" s="38">
        <v>3.8183766184073601E-3</v>
      </c>
      <c r="BJ93" s="38">
        <v>3.8183766184073601E-3</v>
      </c>
      <c r="BK93" s="38">
        <v>3.8183766184073601E-3</v>
      </c>
      <c r="BL93" s="38">
        <v>4202276</v>
      </c>
      <c r="BM93" s="38">
        <v>3.8183766184073601E-3</v>
      </c>
      <c r="BN93" s="38">
        <v>3.8183766184073601E-3</v>
      </c>
      <c r="BO93" s="38">
        <v>3.8183766184073601E-3</v>
      </c>
      <c r="BP93" s="38">
        <v>3.8183766184073601E-3</v>
      </c>
      <c r="BQ93" s="38">
        <v>3.8183766184073601E-3</v>
      </c>
      <c r="BR93" s="38">
        <v>3.8183766184073601E-3</v>
      </c>
      <c r="BS93" s="38">
        <v>3.8183766184073601E-3</v>
      </c>
      <c r="BT93" s="38">
        <v>3.8183766184073601E-3</v>
      </c>
      <c r="BU93" s="38">
        <v>3.8183766184073601E-3</v>
      </c>
      <c r="BV93" s="38">
        <v>0.54613659154244198</v>
      </c>
      <c r="BX93" s="38">
        <v>1</v>
      </c>
    </row>
    <row r="94" spans="2:76">
      <c r="B94" s="38" t="s">
        <v>434</v>
      </c>
      <c r="C94" s="38" t="s">
        <v>143</v>
      </c>
      <c r="D94" s="38" t="s">
        <v>243</v>
      </c>
      <c r="E94" s="38">
        <v>37475</v>
      </c>
      <c r="F94" s="38" t="s">
        <v>145</v>
      </c>
      <c r="G94" s="38">
        <v>2049</v>
      </c>
      <c r="H94" s="38">
        <v>1792</v>
      </c>
      <c r="I94" s="38">
        <v>230.01286999999999</v>
      </c>
      <c r="J94" s="38" t="s">
        <v>435</v>
      </c>
      <c r="K94" s="38">
        <v>83939</v>
      </c>
      <c r="L94" s="43" t="s">
        <v>429</v>
      </c>
      <c r="M94" s="43" t="s">
        <v>436</v>
      </c>
      <c r="N94" s="38">
        <v>3.3234018715767701E-3</v>
      </c>
      <c r="O94" s="38">
        <v>3.3234018715767701E-3</v>
      </c>
      <c r="P94" s="38">
        <v>3.3234018715767701E-3</v>
      </c>
      <c r="Q94" s="38">
        <v>3.3234018715767701E-3</v>
      </c>
      <c r="R94" s="38">
        <v>3.3234018715767701E-3</v>
      </c>
      <c r="S94" s="38">
        <v>3.3234018715767701E-3</v>
      </c>
      <c r="T94" s="38">
        <v>6456508</v>
      </c>
      <c r="U94" s="38">
        <v>3.3234018715767701E-3</v>
      </c>
      <c r="V94" s="38">
        <v>3.3234018715767701E-3</v>
      </c>
      <c r="W94" s="38">
        <v>3.3234018715767701E-3</v>
      </c>
      <c r="X94" s="38">
        <v>3.3234018715767701E-3</v>
      </c>
      <c r="Y94" s="38">
        <v>3.3234018715767701E-3</v>
      </c>
      <c r="Z94" s="38">
        <v>15441</v>
      </c>
      <c r="AA94" s="38">
        <v>3.3234018715767701E-3</v>
      </c>
      <c r="AB94" s="38">
        <v>18769336</v>
      </c>
      <c r="AC94" s="38">
        <v>3.3234018715767701E-3</v>
      </c>
      <c r="AD94" s="38">
        <v>3.3234018715767701E-3</v>
      </c>
      <c r="AE94" s="38">
        <v>3.3234018715767701E-3</v>
      </c>
      <c r="AF94" s="38">
        <v>3.3234018715767701E-3</v>
      </c>
      <c r="AG94" s="38">
        <v>3.3234018715767701E-3</v>
      </c>
      <c r="AH94" s="38">
        <v>199009</v>
      </c>
      <c r="AI94" s="38">
        <v>3.3234018715767701E-3</v>
      </c>
      <c r="AJ94" s="38">
        <v>3.3234018715767701E-3</v>
      </c>
      <c r="AK94" s="38">
        <v>12994164</v>
      </c>
      <c r="AL94" s="38">
        <v>3.3234018715767701E-3</v>
      </c>
      <c r="AM94" s="38">
        <v>3.3234018715767701E-3</v>
      </c>
      <c r="AN94" s="38">
        <v>3.3234018715767701E-3</v>
      </c>
      <c r="AO94" s="38">
        <v>3.3234018715767701E-3</v>
      </c>
      <c r="AP94" s="38">
        <v>34175</v>
      </c>
      <c r="AQ94" s="38">
        <v>3.3234018715767701E-3</v>
      </c>
      <c r="AR94" s="38">
        <v>3.3234018715767701E-3</v>
      </c>
      <c r="AS94" s="38">
        <v>3.3234018715767701E-3</v>
      </c>
      <c r="AT94" s="38">
        <v>3.3234018715767701E-3</v>
      </c>
      <c r="AU94" s="38">
        <v>118310</v>
      </c>
      <c r="AV94" s="38">
        <v>3.3234018715767701E-3</v>
      </c>
      <c r="AW94" s="38">
        <v>3.3234018715767701E-3</v>
      </c>
      <c r="AX94" s="38">
        <v>3498637.25</v>
      </c>
      <c r="AY94" s="38">
        <v>27198388</v>
      </c>
      <c r="AZ94" s="38">
        <v>3.3234018715767701E-3</v>
      </c>
      <c r="BA94" s="38">
        <v>13422694</v>
      </c>
      <c r="BB94" s="38">
        <v>3282575</v>
      </c>
      <c r="BC94" s="38">
        <v>3.3234018715767701E-3</v>
      </c>
      <c r="BD94" s="38">
        <v>16159240</v>
      </c>
      <c r="BE94" s="38">
        <v>3.3234018715767701E-3</v>
      </c>
      <c r="BF94" s="38">
        <v>3.3234018715767701E-3</v>
      </c>
      <c r="BG94" s="38">
        <v>18648</v>
      </c>
      <c r="BH94" s="38">
        <v>3.3234018715767701E-3</v>
      </c>
      <c r="BI94" s="38">
        <v>3.3234018715767701E-3</v>
      </c>
      <c r="BJ94" s="38">
        <v>97698</v>
      </c>
      <c r="BK94" s="38">
        <v>3.3234018715767701E-3</v>
      </c>
      <c r="BL94" s="38">
        <v>16278402</v>
      </c>
      <c r="BM94" s="38">
        <v>3.3234018715767701E-3</v>
      </c>
      <c r="BN94" s="38">
        <v>3.3234018715767701E-3</v>
      </c>
      <c r="BO94" s="38">
        <v>3.3234018715767701E-3</v>
      </c>
      <c r="BP94" s="38">
        <v>3.3234018715767701E-3</v>
      </c>
      <c r="BQ94" s="38">
        <v>3.3234018715767701E-3</v>
      </c>
      <c r="BR94" s="38">
        <v>47368</v>
      </c>
      <c r="BS94" s="38">
        <v>3.3234018715767701E-3</v>
      </c>
      <c r="BT94" s="38">
        <v>3.3234018715767701E-3</v>
      </c>
      <c r="BU94" s="38">
        <v>19496</v>
      </c>
      <c r="BV94" s="38">
        <v>0.15483172883356</v>
      </c>
      <c r="BX94" s="38">
        <v>0.99781540141998903</v>
      </c>
    </row>
    <row r="95" spans="2:76">
      <c r="B95" s="38" t="s">
        <v>437</v>
      </c>
      <c r="C95" s="38" t="s">
        <v>143</v>
      </c>
      <c r="D95" s="38" t="s">
        <v>210</v>
      </c>
      <c r="E95" s="38">
        <v>37181</v>
      </c>
      <c r="F95" s="38" t="s">
        <v>145</v>
      </c>
      <c r="G95" s="38">
        <v>100001868</v>
      </c>
      <c r="H95" s="38">
        <v>3805</v>
      </c>
      <c r="I95" s="38">
        <v>213.02269999999999</v>
      </c>
      <c r="N95" s="38">
        <v>1413202</v>
      </c>
      <c r="O95" s="38">
        <v>1259402</v>
      </c>
      <c r="P95" s="38">
        <v>277787</v>
      </c>
      <c r="Q95" s="38">
        <v>206137</v>
      </c>
      <c r="R95" s="38">
        <v>160865</v>
      </c>
      <c r="S95" s="38">
        <v>5.5720014357499903E-2</v>
      </c>
      <c r="T95" s="38">
        <v>86825</v>
      </c>
      <c r="U95" s="38">
        <v>989021</v>
      </c>
      <c r="V95" s="38">
        <v>388583</v>
      </c>
      <c r="W95" s="38">
        <v>298394</v>
      </c>
      <c r="X95" s="38">
        <v>1662334</v>
      </c>
      <c r="Y95" s="38">
        <v>40002</v>
      </c>
      <c r="Z95" s="38">
        <v>254335</v>
      </c>
      <c r="AA95" s="38">
        <v>311995</v>
      </c>
      <c r="AB95" s="38">
        <v>148577</v>
      </c>
      <c r="AC95" s="38">
        <v>571117</v>
      </c>
      <c r="AD95" s="38">
        <v>3085263</v>
      </c>
      <c r="AE95" s="38">
        <v>21900</v>
      </c>
      <c r="AF95" s="38">
        <v>673180</v>
      </c>
      <c r="AG95" s="38">
        <v>946046</v>
      </c>
      <c r="AH95" s="38">
        <v>173728.01560000001</v>
      </c>
      <c r="AI95" s="38">
        <v>276081</v>
      </c>
      <c r="AJ95" s="38">
        <v>147113</v>
      </c>
      <c r="AK95" s="38">
        <v>118559</v>
      </c>
      <c r="AL95" s="38">
        <v>112754</v>
      </c>
      <c r="AM95" s="38">
        <v>99735</v>
      </c>
      <c r="AN95" s="38">
        <v>402148</v>
      </c>
      <c r="AO95" s="38">
        <v>91485</v>
      </c>
      <c r="AP95" s="38">
        <v>185234</v>
      </c>
      <c r="AQ95" s="38">
        <v>136715</v>
      </c>
      <c r="AR95" s="38">
        <v>55084</v>
      </c>
      <c r="AS95" s="38">
        <v>578787</v>
      </c>
      <c r="AT95" s="38">
        <v>548629</v>
      </c>
      <c r="AU95" s="38">
        <v>792888</v>
      </c>
      <c r="AV95" s="38">
        <v>324560</v>
      </c>
      <c r="AW95" s="38">
        <v>561748</v>
      </c>
      <c r="AX95" s="38">
        <v>388856</v>
      </c>
      <c r="AY95" s="38">
        <v>117874</v>
      </c>
      <c r="AZ95" s="38">
        <v>93272</v>
      </c>
      <c r="BA95" s="38">
        <v>40494</v>
      </c>
      <c r="BB95" s="38">
        <v>511219</v>
      </c>
      <c r="BC95" s="38">
        <v>197390</v>
      </c>
      <c r="BD95" s="38">
        <v>1171134</v>
      </c>
      <c r="BE95" s="38">
        <v>712787</v>
      </c>
      <c r="BF95" s="38">
        <v>260250</v>
      </c>
      <c r="BG95" s="38">
        <v>658178</v>
      </c>
      <c r="BH95" s="38">
        <v>74511</v>
      </c>
      <c r="BI95" s="38">
        <v>215426</v>
      </c>
      <c r="BJ95" s="38">
        <v>193257</v>
      </c>
      <c r="BK95" s="38">
        <v>137662</v>
      </c>
      <c r="BL95" s="38">
        <v>39917</v>
      </c>
      <c r="BM95" s="38">
        <v>787154</v>
      </c>
      <c r="BN95" s="38">
        <v>1078370</v>
      </c>
      <c r="BO95" s="38">
        <v>280760</v>
      </c>
      <c r="BP95" s="38">
        <v>5.5720014357499903E-2</v>
      </c>
      <c r="BQ95" s="38">
        <v>439602</v>
      </c>
      <c r="BR95" s="38">
        <v>240810</v>
      </c>
      <c r="BS95" s="38">
        <v>1942627</v>
      </c>
      <c r="BT95" s="38">
        <v>278362</v>
      </c>
      <c r="BU95" s="38">
        <v>481365</v>
      </c>
      <c r="BV95" s="38">
        <v>0.53462956442710696</v>
      </c>
      <c r="BX95" s="38">
        <v>1</v>
      </c>
    </row>
    <row r="96" spans="2:76">
      <c r="B96" s="38" t="s">
        <v>438</v>
      </c>
      <c r="C96" s="38" t="s">
        <v>190</v>
      </c>
      <c r="D96" s="38" t="s">
        <v>419</v>
      </c>
      <c r="E96" s="38">
        <v>38125</v>
      </c>
      <c r="F96" s="38" t="s">
        <v>233</v>
      </c>
      <c r="G96" s="38">
        <v>100002227</v>
      </c>
      <c r="H96" s="38">
        <v>2520</v>
      </c>
      <c r="I96" s="38">
        <v>385.34649999999999</v>
      </c>
      <c r="J96" s="38" t="s">
        <v>439</v>
      </c>
      <c r="K96" s="38">
        <v>91477</v>
      </c>
      <c r="L96" s="43" t="s">
        <v>440</v>
      </c>
      <c r="M96" s="43" t="s">
        <v>441</v>
      </c>
      <c r="N96" s="38">
        <v>242855</v>
      </c>
      <c r="O96" s="38">
        <v>224426</v>
      </c>
      <c r="P96" s="38">
        <v>108153</v>
      </c>
      <c r="Q96" s="38">
        <v>302099</v>
      </c>
      <c r="R96" s="38">
        <v>198799</v>
      </c>
      <c r="S96" s="38">
        <v>290000</v>
      </c>
      <c r="T96" s="38">
        <v>184488</v>
      </c>
      <c r="U96" s="38">
        <v>268284</v>
      </c>
      <c r="V96" s="38">
        <v>211576</v>
      </c>
      <c r="W96" s="38">
        <v>304622</v>
      </c>
      <c r="X96" s="38">
        <v>188464</v>
      </c>
      <c r="Y96" s="38">
        <v>376512</v>
      </c>
      <c r="Z96" s="38">
        <v>250807</v>
      </c>
      <c r="AA96" s="38">
        <v>213155</v>
      </c>
      <c r="AB96" s="38">
        <v>0.246850977312224</v>
      </c>
      <c r="AC96" s="38">
        <v>284914</v>
      </c>
      <c r="AD96" s="38">
        <v>151235</v>
      </c>
      <c r="AE96" s="38">
        <v>296653</v>
      </c>
      <c r="AF96" s="38">
        <v>163914</v>
      </c>
      <c r="AG96" s="38">
        <v>0.246850977312224</v>
      </c>
      <c r="AH96" s="38">
        <v>253806</v>
      </c>
      <c r="AI96" s="38">
        <v>202176</v>
      </c>
      <c r="AJ96" s="38">
        <v>268209</v>
      </c>
      <c r="AK96" s="38">
        <v>161105</v>
      </c>
      <c r="AL96" s="38">
        <v>258848</v>
      </c>
      <c r="AM96" s="38">
        <v>296889</v>
      </c>
      <c r="AN96" s="38">
        <v>82391</v>
      </c>
      <c r="AO96" s="38">
        <v>275567</v>
      </c>
      <c r="AP96" s="38">
        <v>189017</v>
      </c>
      <c r="AQ96" s="38">
        <v>0.246850977312224</v>
      </c>
      <c r="AR96" s="38">
        <v>173769</v>
      </c>
      <c r="AS96" s="38">
        <v>197341</v>
      </c>
      <c r="AT96" s="38">
        <v>308961</v>
      </c>
      <c r="AU96" s="38">
        <v>144606</v>
      </c>
      <c r="AV96" s="38">
        <v>235139</v>
      </c>
      <c r="AW96" s="38">
        <v>186486</v>
      </c>
      <c r="AX96" s="38">
        <v>0.246850977312224</v>
      </c>
      <c r="AY96" s="38">
        <v>96199</v>
      </c>
      <c r="AZ96" s="38">
        <v>244455</v>
      </c>
      <c r="BA96" s="38">
        <v>243263.98439999999</v>
      </c>
      <c r="BB96" s="38">
        <v>195522</v>
      </c>
      <c r="BC96" s="38">
        <v>112711</v>
      </c>
      <c r="BD96" s="38">
        <v>376995</v>
      </c>
      <c r="BE96" s="38">
        <v>179629</v>
      </c>
      <c r="BF96" s="38">
        <v>214534</v>
      </c>
      <c r="BG96" s="38">
        <v>189692</v>
      </c>
      <c r="BH96" s="38">
        <v>288620</v>
      </c>
      <c r="BI96" s="38">
        <v>102669</v>
      </c>
      <c r="BJ96" s="38">
        <v>280564</v>
      </c>
      <c r="BK96" s="38">
        <v>110759</v>
      </c>
      <c r="BL96" s="38">
        <v>490673</v>
      </c>
      <c r="BM96" s="38">
        <v>179751</v>
      </c>
      <c r="BN96" s="38">
        <v>236902</v>
      </c>
      <c r="BO96" s="38">
        <v>177679</v>
      </c>
      <c r="BP96" s="38">
        <v>307014</v>
      </c>
      <c r="BQ96" s="38">
        <v>0.246850977312224</v>
      </c>
      <c r="BR96" s="38">
        <v>246770</v>
      </c>
      <c r="BS96" s="38">
        <v>271042</v>
      </c>
      <c r="BT96" s="38">
        <v>270133</v>
      </c>
      <c r="BU96" s="38">
        <v>245985.98439999999</v>
      </c>
      <c r="BV96" s="38">
        <v>0.70609361079367705</v>
      </c>
      <c r="BX96" s="38">
        <v>1</v>
      </c>
    </row>
    <row r="97" spans="2:76">
      <c r="B97" s="38" t="s">
        <v>442</v>
      </c>
      <c r="C97" s="38" t="s">
        <v>143</v>
      </c>
      <c r="D97" s="38" t="s">
        <v>254</v>
      </c>
      <c r="E97" s="38">
        <v>36099</v>
      </c>
      <c r="F97" s="38" t="s">
        <v>145</v>
      </c>
      <c r="G97" s="38">
        <v>100001756</v>
      </c>
      <c r="H97" s="38">
        <v>3580</v>
      </c>
      <c r="I97" s="38">
        <v>201.02269999999999</v>
      </c>
      <c r="J97" s="38" t="s">
        <v>443</v>
      </c>
      <c r="L97" s="43" t="s">
        <v>444</v>
      </c>
      <c r="N97" s="38">
        <v>71239</v>
      </c>
      <c r="O97" s="38">
        <v>226684</v>
      </c>
      <c r="P97" s="38">
        <v>5.0628845532956802E-2</v>
      </c>
      <c r="Q97" s="38">
        <v>52705</v>
      </c>
      <c r="R97" s="38">
        <v>1999021.125</v>
      </c>
      <c r="S97" s="38">
        <v>59031</v>
      </c>
      <c r="T97" s="38">
        <v>4292173</v>
      </c>
      <c r="U97" s="38">
        <v>169591</v>
      </c>
      <c r="V97" s="38">
        <v>434518</v>
      </c>
      <c r="W97" s="38">
        <v>494492</v>
      </c>
      <c r="X97" s="38">
        <v>5.0628845532956802E-2</v>
      </c>
      <c r="Y97" s="38">
        <v>106897</v>
      </c>
      <c r="Z97" s="38">
        <v>175050</v>
      </c>
      <c r="AA97" s="38">
        <v>150557</v>
      </c>
      <c r="AB97" s="38">
        <v>526243</v>
      </c>
      <c r="AC97" s="38">
        <v>42137</v>
      </c>
      <c r="AD97" s="38">
        <v>679921</v>
      </c>
      <c r="AE97" s="38">
        <v>5.0628845532956802E-2</v>
      </c>
      <c r="AF97" s="38">
        <v>28008</v>
      </c>
      <c r="AG97" s="38">
        <v>665145</v>
      </c>
      <c r="AH97" s="38">
        <v>1155736</v>
      </c>
      <c r="AI97" s="38">
        <v>30506</v>
      </c>
      <c r="AJ97" s="38">
        <v>69874</v>
      </c>
      <c r="AK97" s="38">
        <v>1572266</v>
      </c>
      <c r="AL97" s="38">
        <v>276794</v>
      </c>
      <c r="AM97" s="38">
        <v>5.0628845532956802E-2</v>
      </c>
      <c r="AN97" s="38">
        <v>196988</v>
      </c>
      <c r="AO97" s="38">
        <v>306338</v>
      </c>
      <c r="AP97" s="38">
        <v>110579</v>
      </c>
      <c r="AQ97" s="38">
        <v>172762</v>
      </c>
      <c r="AR97" s="38">
        <v>17760</v>
      </c>
      <c r="AS97" s="38">
        <v>52026</v>
      </c>
      <c r="AT97" s="38">
        <v>609890</v>
      </c>
      <c r="AU97" s="38">
        <v>248089</v>
      </c>
      <c r="AV97" s="38">
        <v>128691</v>
      </c>
      <c r="AW97" s="38">
        <v>642162</v>
      </c>
      <c r="AX97" s="38">
        <v>3338413</v>
      </c>
      <c r="AY97" s="38">
        <v>3134529</v>
      </c>
      <c r="AZ97" s="38">
        <v>159505</v>
      </c>
      <c r="BA97" s="38">
        <v>21486</v>
      </c>
      <c r="BB97" s="38">
        <v>4068839.75</v>
      </c>
      <c r="BC97" s="38">
        <v>126233</v>
      </c>
      <c r="BD97" s="38">
        <v>296430</v>
      </c>
      <c r="BE97" s="38">
        <v>3474628</v>
      </c>
      <c r="BF97" s="38">
        <v>239790</v>
      </c>
      <c r="BG97" s="38">
        <v>956420</v>
      </c>
      <c r="BH97" s="38">
        <v>51934</v>
      </c>
      <c r="BI97" s="38">
        <v>266709</v>
      </c>
      <c r="BJ97" s="38">
        <v>62179.003900000003</v>
      </c>
      <c r="BK97" s="38">
        <v>278205</v>
      </c>
      <c r="BL97" s="38">
        <v>187504</v>
      </c>
      <c r="BM97" s="38">
        <v>3404323</v>
      </c>
      <c r="BN97" s="38">
        <v>250574</v>
      </c>
      <c r="BO97" s="38">
        <v>52809</v>
      </c>
      <c r="BP97" s="38">
        <v>68122</v>
      </c>
      <c r="BQ97" s="38">
        <v>334333</v>
      </c>
      <c r="BR97" s="38">
        <v>258257.01560000001</v>
      </c>
      <c r="BS97" s="38">
        <v>254557</v>
      </c>
      <c r="BT97" s="38">
        <v>883718</v>
      </c>
      <c r="BU97" s="38">
        <v>53120</v>
      </c>
      <c r="BV97" s="38">
        <v>0.22250863047339001</v>
      </c>
      <c r="BX97" s="38">
        <v>1</v>
      </c>
    </row>
    <row r="98" spans="2:76">
      <c r="B98" s="38" t="s">
        <v>445</v>
      </c>
      <c r="C98" s="38" t="s">
        <v>190</v>
      </c>
      <c r="D98" s="38" t="s">
        <v>249</v>
      </c>
      <c r="E98" s="38">
        <v>40062</v>
      </c>
      <c r="F98" s="38" t="s">
        <v>211</v>
      </c>
      <c r="G98" s="38">
        <v>100002537</v>
      </c>
      <c r="H98" s="38">
        <v>3073</v>
      </c>
      <c r="I98" s="38">
        <v>161.00916000000001</v>
      </c>
      <c r="J98" s="38" t="s">
        <v>446</v>
      </c>
      <c r="K98" s="38">
        <v>599</v>
      </c>
      <c r="L98" s="43" t="s">
        <v>447</v>
      </c>
      <c r="M98" s="43" t="s">
        <v>448</v>
      </c>
      <c r="N98" s="38">
        <v>950564</v>
      </c>
      <c r="O98" s="38">
        <v>703319</v>
      </c>
      <c r="P98" s="38">
        <v>469907</v>
      </c>
      <c r="Q98" s="38">
        <v>521245</v>
      </c>
      <c r="R98" s="38">
        <v>466212</v>
      </c>
      <c r="S98" s="38">
        <v>546573</v>
      </c>
      <c r="T98" s="38">
        <v>1003711</v>
      </c>
      <c r="U98" s="38">
        <v>1129032</v>
      </c>
      <c r="V98" s="38">
        <v>756422</v>
      </c>
      <c r="W98" s="38">
        <v>519810</v>
      </c>
      <c r="X98" s="38">
        <v>624028</v>
      </c>
      <c r="Y98" s="38">
        <v>1267336</v>
      </c>
      <c r="Z98" s="38">
        <v>459730</v>
      </c>
      <c r="AA98" s="38">
        <v>526803</v>
      </c>
      <c r="AB98" s="38">
        <v>257337</v>
      </c>
      <c r="AC98" s="38">
        <v>921517</v>
      </c>
      <c r="AD98" s="38">
        <v>356666</v>
      </c>
      <c r="AE98" s="38">
        <v>684586</v>
      </c>
      <c r="AF98" s="38">
        <v>443890</v>
      </c>
      <c r="AG98" s="38">
        <v>310388</v>
      </c>
      <c r="AH98" s="38">
        <v>639540</v>
      </c>
      <c r="AI98" s="38">
        <v>853690</v>
      </c>
      <c r="AJ98" s="38">
        <v>758268</v>
      </c>
      <c r="AK98" s="38">
        <v>731414</v>
      </c>
      <c r="AL98" s="38">
        <v>411118</v>
      </c>
      <c r="AM98" s="38">
        <v>893030</v>
      </c>
      <c r="AN98" s="38">
        <v>383847</v>
      </c>
      <c r="AO98" s="38">
        <v>873096</v>
      </c>
      <c r="AP98" s="38">
        <v>413190</v>
      </c>
      <c r="AQ98" s="38">
        <v>414481</v>
      </c>
      <c r="AR98" s="38">
        <v>329717.96879999997</v>
      </c>
      <c r="AS98" s="38">
        <v>755785</v>
      </c>
      <c r="AT98" s="38">
        <v>799672</v>
      </c>
      <c r="AU98" s="38">
        <v>612764</v>
      </c>
      <c r="AV98" s="38">
        <v>431440</v>
      </c>
      <c r="AW98" s="38">
        <v>581103</v>
      </c>
      <c r="AX98" s="38">
        <v>726238</v>
      </c>
      <c r="AY98" s="38">
        <v>941357</v>
      </c>
      <c r="AZ98" s="38">
        <v>346334.96879999997</v>
      </c>
      <c r="BA98" s="38">
        <v>1021215</v>
      </c>
      <c r="BB98" s="38">
        <v>732125</v>
      </c>
      <c r="BC98" s="38">
        <v>310265</v>
      </c>
      <c r="BD98" s="38">
        <v>208403</v>
      </c>
      <c r="BE98" s="38">
        <v>859821</v>
      </c>
      <c r="BF98" s="38">
        <v>399541</v>
      </c>
      <c r="BG98" s="38">
        <v>665995</v>
      </c>
      <c r="BH98" s="38">
        <v>296850</v>
      </c>
      <c r="BI98" s="38">
        <v>687941</v>
      </c>
      <c r="BJ98" s="38">
        <v>1358087</v>
      </c>
      <c r="BK98" s="38">
        <v>741223</v>
      </c>
      <c r="BL98" s="38">
        <v>503081.96879999997</v>
      </c>
      <c r="BM98" s="38">
        <v>891385</v>
      </c>
      <c r="BN98" s="38">
        <v>1140790</v>
      </c>
      <c r="BO98" s="38">
        <v>484898</v>
      </c>
      <c r="BP98" s="38">
        <v>390934</v>
      </c>
      <c r="BQ98" s="38">
        <v>657664</v>
      </c>
      <c r="BR98" s="38">
        <v>761746.0625</v>
      </c>
      <c r="BS98" s="38">
        <v>357535</v>
      </c>
      <c r="BT98" s="38">
        <v>395975</v>
      </c>
      <c r="BU98" s="38">
        <v>1241590</v>
      </c>
      <c r="BV98" s="38">
        <v>0.873388057061671</v>
      </c>
      <c r="BX98" s="38">
        <v>1</v>
      </c>
    </row>
    <row r="99" spans="2:76">
      <c r="B99" s="38" t="s">
        <v>449</v>
      </c>
      <c r="C99" s="38" t="s">
        <v>143</v>
      </c>
      <c r="D99" s="38" t="s">
        <v>144</v>
      </c>
      <c r="E99" s="38">
        <v>48441</v>
      </c>
      <c r="F99" s="38" t="s">
        <v>145</v>
      </c>
      <c r="G99" s="38">
        <v>100006082</v>
      </c>
      <c r="H99" s="38">
        <v>4427</v>
      </c>
      <c r="I99" s="38">
        <v>244.90817000000001</v>
      </c>
      <c r="J99" s="38" t="s">
        <v>450</v>
      </c>
      <c r="K99" s="38">
        <v>34217</v>
      </c>
      <c r="N99" s="38">
        <v>961479.0625</v>
      </c>
      <c r="O99" s="38">
        <v>1076858</v>
      </c>
      <c r="P99" s="38">
        <v>359085</v>
      </c>
      <c r="Q99" s="38">
        <v>802281</v>
      </c>
      <c r="R99" s="38">
        <v>1247792</v>
      </c>
      <c r="S99" s="38">
        <v>766268</v>
      </c>
      <c r="T99" s="38">
        <v>381994</v>
      </c>
      <c r="U99" s="38">
        <v>384135</v>
      </c>
      <c r="V99" s="38">
        <v>873349</v>
      </c>
      <c r="W99" s="38">
        <v>599666</v>
      </c>
      <c r="X99" s="38">
        <v>1405664</v>
      </c>
      <c r="Y99" s="38">
        <v>891600</v>
      </c>
      <c r="Z99" s="38">
        <v>706611</v>
      </c>
      <c r="AA99" s="38">
        <v>473404.96879999997</v>
      </c>
      <c r="AB99" s="38">
        <v>309487</v>
      </c>
      <c r="AC99" s="38">
        <v>856936</v>
      </c>
      <c r="AD99" s="38">
        <v>894357</v>
      </c>
      <c r="AE99" s="38">
        <v>378706</v>
      </c>
      <c r="AF99" s="38">
        <v>1100979</v>
      </c>
      <c r="AG99" s="38">
        <v>601401</v>
      </c>
      <c r="AH99" s="38">
        <v>740627</v>
      </c>
      <c r="AI99" s="38">
        <v>1502714</v>
      </c>
      <c r="AJ99" s="38">
        <v>479540</v>
      </c>
      <c r="AK99" s="38">
        <v>603589</v>
      </c>
      <c r="AL99" s="38">
        <v>1088308</v>
      </c>
      <c r="AM99" s="38">
        <v>766834</v>
      </c>
      <c r="AN99" s="38">
        <v>1396379</v>
      </c>
      <c r="AO99" s="38">
        <v>782379</v>
      </c>
      <c r="AP99" s="38">
        <v>563571</v>
      </c>
      <c r="AQ99" s="38">
        <v>297830</v>
      </c>
      <c r="AR99" s="38">
        <v>349071</v>
      </c>
      <c r="AS99" s="38">
        <v>1159441</v>
      </c>
      <c r="AT99" s="38">
        <v>0.19226233380462199</v>
      </c>
      <c r="AU99" s="38">
        <v>768463</v>
      </c>
      <c r="AV99" s="38">
        <v>824055</v>
      </c>
      <c r="AW99" s="38">
        <v>1007291</v>
      </c>
      <c r="AX99" s="38">
        <v>1416196</v>
      </c>
      <c r="AY99" s="38">
        <v>867008.9375</v>
      </c>
      <c r="AZ99" s="38">
        <v>0.19226233380462199</v>
      </c>
      <c r="BA99" s="38">
        <v>248076</v>
      </c>
      <c r="BB99" s="38">
        <v>1202435</v>
      </c>
      <c r="BC99" s="38">
        <v>388392</v>
      </c>
      <c r="BD99" s="38">
        <v>552889</v>
      </c>
      <c r="BE99" s="38">
        <v>1036007</v>
      </c>
      <c r="BF99" s="38">
        <v>0.19226233380462199</v>
      </c>
      <c r="BG99" s="38">
        <v>808898.9375</v>
      </c>
      <c r="BH99" s="38">
        <v>738339</v>
      </c>
      <c r="BI99" s="38">
        <v>1137739</v>
      </c>
      <c r="BJ99" s="38">
        <v>514478</v>
      </c>
      <c r="BK99" s="38">
        <v>0.19226233380462199</v>
      </c>
      <c r="BL99" s="38">
        <v>1442310</v>
      </c>
      <c r="BM99" s="38">
        <v>1276117</v>
      </c>
      <c r="BN99" s="38">
        <v>914221</v>
      </c>
      <c r="BO99" s="38">
        <v>887395.0625</v>
      </c>
      <c r="BP99" s="38">
        <v>774776</v>
      </c>
      <c r="BQ99" s="38">
        <v>1250213</v>
      </c>
      <c r="BR99" s="38">
        <v>0.19226233380462199</v>
      </c>
      <c r="BS99" s="38">
        <v>214098</v>
      </c>
      <c r="BT99" s="38">
        <v>787339</v>
      </c>
      <c r="BU99" s="38">
        <v>460107.03129999997</v>
      </c>
      <c r="BV99" s="38">
        <v>0.466403478731438</v>
      </c>
      <c r="BX99" s="38">
        <v>1</v>
      </c>
    </row>
    <row r="100" spans="2:76">
      <c r="B100" s="38" t="s">
        <v>451</v>
      </c>
      <c r="C100" s="38" t="s">
        <v>143</v>
      </c>
      <c r="D100" s="38" t="s">
        <v>254</v>
      </c>
      <c r="E100" s="38">
        <v>35527</v>
      </c>
      <c r="F100" s="38" t="s">
        <v>145</v>
      </c>
      <c r="G100" s="38">
        <v>100001423</v>
      </c>
      <c r="H100" s="38">
        <v>1475</v>
      </c>
      <c r="I100" s="38">
        <v>194.04588000000001</v>
      </c>
      <c r="J100" s="38" t="s">
        <v>452</v>
      </c>
      <c r="K100" s="38">
        <v>151012</v>
      </c>
      <c r="M100" s="43" t="s">
        <v>453</v>
      </c>
      <c r="N100" s="38">
        <v>91558</v>
      </c>
      <c r="O100" s="38">
        <v>143215</v>
      </c>
      <c r="P100" s="38">
        <v>50021</v>
      </c>
      <c r="Q100" s="38">
        <v>155992</v>
      </c>
      <c r="R100" s="38">
        <v>160933</v>
      </c>
      <c r="S100" s="38">
        <v>54264</v>
      </c>
      <c r="T100" s="38">
        <v>54529</v>
      </c>
      <c r="U100" s="38">
        <v>143350</v>
      </c>
      <c r="V100" s="38">
        <v>132565</v>
      </c>
      <c r="W100" s="38">
        <v>173804</v>
      </c>
      <c r="X100" s="38">
        <v>213432</v>
      </c>
      <c r="Y100" s="38">
        <v>573502</v>
      </c>
      <c r="Z100" s="38">
        <v>193555</v>
      </c>
      <c r="AA100" s="38">
        <v>58147.003900000003</v>
      </c>
      <c r="AB100" s="38">
        <v>44891</v>
      </c>
      <c r="AC100" s="38">
        <v>210749</v>
      </c>
      <c r="AD100" s="38">
        <v>1114893</v>
      </c>
      <c r="AE100" s="38">
        <v>40234</v>
      </c>
      <c r="AF100" s="38">
        <v>126896</v>
      </c>
      <c r="AG100" s="38">
        <v>44191</v>
      </c>
      <c r="AH100" s="38">
        <v>206135</v>
      </c>
      <c r="AI100" s="38">
        <v>176780</v>
      </c>
      <c r="AJ100" s="38">
        <v>138918</v>
      </c>
      <c r="AK100" s="38">
        <v>121474</v>
      </c>
      <c r="AL100" s="38">
        <v>138781</v>
      </c>
      <c r="AM100" s="38">
        <v>97005</v>
      </c>
      <c r="AN100" s="38">
        <v>103656</v>
      </c>
      <c r="AO100" s="38">
        <v>409922</v>
      </c>
      <c r="AP100" s="38">
        <v>35533</v>
      </c>
      <c r="AQ100" s="38">
        <v>98682</v>
      </c>
      <c r="AR100" s="38">
        <v>85998</v>
      </c>
      <c r="AS100" s="38">
        <v>119552</v>
      </c>
      <c r="AT100" s="38">
        <v>334219</v>
      </c>
      <c r="AU100" s="38">
        <v>215065</v>
      </c>
      <c r="AV100" s="38">
        <v>137028</v>
      </c>
      <c r="AW100" s="38">
        <v>149889</v>
      </c>
      <c r="AX100" s="38">
        <v>135411</v>
      </c>
      <c r="AY100" s="38">
        <v>128478</v>
      </c>
      <c r="AZ100" s="38">
        <v>279821</v>
      </c>
      <c r="BA100" s="38">
        <v>96642</v>
      </c>
      <c r="BB100" s="38">
        <v>391863</v>
      </c>
      <c r="BC100" s="38">
        <v>119262</v>
      </c>
      <c r="BD100" s="38">
        <v>228906</v>
      </c>
      <c r="BE100" s="38">
        <v>543468</v>
      </c>
      <c r="BF100" s="38">
        <v>257430</v>
      </c>
      <c r="BG100" s="38">
        <v>116023</v>
      </c>
      <c r="BH100" s="38">
        <v>370149</v>
      </c>
      <c r="BI100" s="38">
        <v>134911</v>
      </c>
      <c r="BJ100" s="38">
        <v>360946</v>
      </c>
      <c r="BK100" s="38">
        <v>345926</v>
      </c>
      <c r="BL100" s="38">
        <v>136910</v>
      </c>
      <c r="BM100" s="38">
        <v>572689</v>
      </c>
      <c r="BN100" s="38">
        <v>96605</v>
      </c>
      <c r="BO100" s="38">
        <v>236272</v>
      </c>
      <c r="BP100" s="38">
        <v>127794</v>
      </c>
      <c r="BQ100" s="38">
        <v>240203</v>
      </c>
      <c r="BR100" s="38">
        <v>24751.002</v>
      </c>
      <c r="BS100" s="38">
        <v>58572</v>
      </c>
      <c r="BT100" s="38">
        <v>77164</v>
      </c>
      <c r="BU100" s="38">
        <v>46698</v>
      </c>
      <c r="BV100" s="38">
        <v>0.17612754548398801</v>
      </c>
      <c r="BX100" s="38">
        <v>1</v>
      </c>
    </row>
    <row r="101" spans="2:76">
      <c r="B101" s="38" t="s">
        <v>454</v>
      </c>
      <c r="C101" s="38" t="s">
        <v>161</v>
      </c>
      <c r="D101" s="38" t="s">
        <v>271</v>
      </c>
      <c r="E101" s="38">
        <v>1669</v>
      </c>
      <c r="F101" s="38" t="s">
        <v>145</v>
      </c>
      <c r="G101" s="38">
        <v>1141</v>
      </c>
      <c r="H101" s="38">
        <v>1690</v>
      </c>
      <c r="I101" s="38">
        <v>179.03497999999999</v>
      </c>
      <c r="J101" s="38" t="s">
        <v>455</v>
      </c>
      <c r="K101" s="38">
        <v>979</v>
      </c>
      <c r="L101" s="43" t="s">
        <v>456</v>
      </c>
      <c r="M101" s="43" t="s">
        <v>457</v>
      </c>
      <c r="N101" s="38">
        <v>0.338067752085288</v>
      </c>
      <c r="O101" s="38">
        <v>65563</v>
      </c>
      <c r="P101" s="38">
        <v>46979</v>
      </c>
      <c r="Q101" s="38">
        <v>0.338067752085288</v>
      </c>
      <c r="R101" s="38">
        <v>81642</v>
      </c>
      <c r="S101" s="38">
        <v>104850</v>
      </c>
      <c r="T101" s="38">
        <v>0.338067752085288</v>
      </c>
      <c r="U101" s="38">
        <v>38175</v>
      </c>
      <c r="V101" s="38">
        <v>0.338067752085288</v>
      </c>
      <c r="W101" s="38">
        <v>0.338067752085288</v>
      </c>
      <c r="X101" s="38">
        <v>0.338067752085288</v>
      </c>
      <c r="Y101" s="38">
        <v>0.338067752085288</v>
      </c>
      <c r="Z101" s="38">
        <v>0.338067752085288</v>
      </c>
      <c r="AA101" s="38">
        <v>74596</v>
      </c>
      <c r="AB101" s="38">
        <v>0.338067752085288</v>
      </c>
      <c r="AC101" s="38">
        <v>60937</v>
      </c>
      <c r="AD101" s="38">
        <v>0.338067752085288</v>
      </c>
      <c r="AE101" s="38">
        <v>36232</v>
      </c>
      <c r="AF101" s="38">
        <v>0.338067752085288</v>
      </c>
      <c r="AG101" s="38">
        <v>0.338067752085288</v>
      </c>
      <c r="AH101" s="38">
        <v>88556</v>
      </c>
      <c r="AI101" s="38">
        <v>167420</v>
      </c>
      <c r="AJ101" s="38">
        <v>0.338067752085288</v>
      </c>
      <c r="AK101" s="38">
        <v>83165</v>
      </c>
      <c r="AL101" s="38">
        <v>80837</v>
      </c>
      <c r="AM101" s="38">
        <v>0.338067752085288</v>
      </c>
      <c r="AN101" s="38">
        <v>0.338067752085288</v>
      </c>
      <c r="AO101" s="38">
        <v>0.338067752085288</v>
      </c>
      <c r="AP101" s="38">
        <v>31345</v>
      </c>
      <c r="AQ101" s="38">
        <v>62380</v>
      </c>
      <c r="AR101" s="38">
        <v>0.338067752085288</v>
      </c>
      <c r="AS101" s="38">
        <v>41441</v>
      </c>
      <c r="AT101" s="38">
        <v>0.338067752085288</v>
      </c>
      <c r="AU101" s="38">
        <v>0.338067752085288</v>
      </c>
      <c r="AV101" s="38">
        <v>98478</v>
      </c>
      <c r="AW101" s="38">
        <v>63119</v>
      </c>
      <c r="AX101" s="38">
        <v>0.338067752085288</v>
      </c>
      <c r="AY101" s="38">
        <v>76036</v>
      </c>
      <c r="AZ101" s="38">
        <v>57942</v>
      </c>
      <c r="BA101" s="38">
        <v>35228</v>
      </c>
      <c r="BB101" s="38">
        <v>53394</v>
      </c>
      <c r="BC101" s="38">
        <v>56581</v>
      </c>
      <c r="BD101" s="38">
        <v>0.338067752085288</v>
      </c>
      <c r="BE101" s="38">
        <v>97883</v>
      </c>
      <c r="BF101" s="38">
        <v>135451</v>
      </c>
      <c r="BG101" s="38">
        <v>0.338067752085288</v>
      </c>
      <c r="BH101" s="38">
        <v>124361</v>
      </c>
      <c r="BI101" s="38">
        <v>0.338067752085288</v>
      </c>
      <c r="BJ101" s="38">
        <v>0.338067752085288</v>
      </c>
      <c r="BK101" s="38">
        <v>53430</v>
      </c>
      <c r="BL101" s="38">
        <v>0.338067752085288</v>
      </c>
      <c r="BM101" s="38">
        <v>0.338067752085288</v>
      </c>
      <c r="BN101" s="38">
        <v>0.338067752085288</v>
      </c>
      <c r="BO101" s="38">
        <v>83853</v>
      </c>
      <c r="BP101" s="38">
        <v>74088</v>
      </c>
      <c r="BQ101" s="38">
        <v>143102</v>
      </c>
      <c r="BR101" s="38">
        <v>0.338067752085288</v>
      </c>
      <c r="BS101" s="38">
        <v>0.338067752085288</v>
      </c>
      <c r="BT101" s="38">
        <v>39590</v>
      </c>
      <c r="BU101" s="38">
        <v>46499</v>
      </c>
      <c r="BV101" s="38">
        <v>0.46546620506824798</v>
      </c>
      <c r="BX101" s="38">
        <v>1</v>
      </c>
    </row>
    <row r="102" spans="2:76">
      <c r="B102" s="38" t="s">
        <v>458</v>
      </c>
      <c r="C102" s="38" t="s">
        <v>161</v>
      </c>
      <c r="D102" s="38" t="s">
        <v>271</v>
      </c>
      <c r="E102" s="38">
        <v>48457</v>
      </c>
      <c r="F102" s="38" t="s">
        <v>145</v>
      </c>
      <c r="G102" s="38">
        <v>100006262</v>
      </c>
      <c r="H102" s="38">
        <v>2412</v>
      </c>
      <c r="I102" s="38">
        <v>203.00196</v>
      </c>
      <c r="J102" s="38" t="s">
        <v>459</v>
      </c>
      <c r="N102" s="38">
        <v>0.23426447660710301</v>
      </c>
      <c r="O102" s="38">
        <v>41881</v>
      </c>
      <c r="P102" s="38">
        <v>0.23426447660710301</v>
      </c>
      <c r="Q102" s="38">
        <v>0.23426447660710301</v>
      </c>
      <c r="R102" s="38">
        <v>0.23426447660710301</v>
      </c>
      <c r="S102" s="38">
        <v>0.23426447660710301</v>
      </c>
      <c r="T102" s="38">
        <v>0.23426447660710301</v>
      </c>
      <c r="U102" s="38">
        <v>0.23426447660710301</v>
      </c>
      <c r="V102" s="38">
        <v>18112</v>
      </c>
      <c r="W102" s="38">
        <v>23779</v>
      </c>
      <c r="X102" s="38">
        <v>0.23426447660710301</v>
      </c>
      <c r="Y102" s="38">
        <v>0.23426447660710301</v>
      </c>
      <c r="Z102" s="38">
        <v>0.23426447660710301</v>
      </c>
      <c r="AA102" s="38">
        <v>27412</v>
      </c>
      <c r="AB102" s="38">
        <v>10476</v>
      </c>
      <c r="AC102" s="38">
        <v>0.23426447660710301</v>
      </c>
      <c r="AD102" s="38">
        <v>497949</v>
      </c>
      <c r="AE102" s="38">
        <v>0.23426447660710301</v>
      </c>
      <c r="AF102" s="38">
        <v>0.23426447660710301</v>
      </c>
      <c r="AG102" s="38">
        <v>18419</v>
      </c>
      <c r="AH102" s="38">
        <v>0.23426447660710301</v>
      </c>
      <c r="AI102" s="38">
        <v>23539</v>
      </c>
      <c r="AJ102" s="38">
        <v>19810</v>
      </c>
      <c r="AK102" s="38">
        <v>23259</v>
      </c>
      <c r="AL102" s="38">
        <v>0.23426447660710301</v>
      </c>
      <c r="AM102" s="38">
        <v>40972</v>
      </c>
      <c r="AN102" s="38">
        <v>0.23426447660710301</v>
      </c>
      <c r="AO102" s="38">
        <v>0.23426447660710301</v>
      </c>
      <c r="AP102" s="38">
        <v>0.23426447660710301</v>
      </c>
      <c r="AQ102" s="38">
        <v>0.23426447660710301</v>
      </c>
      <c r="AR102" s="38">
        <v>25881</v>
      </c>
      <c r="AS102" s="38">
        <v>0.23426447660710301</v>
      </c>
      <c r="AT102" s="38">
        <v>429766</v>
      </c>
      <c r="AU102" s="38">
        <v>0.23426447660710301</v>
      </c>
      <c r="AV102" s="38">
        <v>29058</v>
      </c>
      <c r="AW102" s="38">
        <v>0.23426447660710301</v>
      </c>
      <c r="AX102" s="38">
        <v>73843</v>
      </c>
      <c r="AY102" s="38">
        <v>0.23426447660710301</v>
      </c>
      <c r="AZ102" s="38">
        <v>137499</v>
      </c>
      <c r="BA102" s="38">
        <v>0.23426447660710301</v>
      </c>
      <c r="BB102" s="38">
        <v>15174</v>
      </c>
      <c r="BC102" s="38">
        <v>0.23426447660710301</v>
      </c>
      <c r="BD102" s="38">
        <v>39358</v>
      </c>
      <c r="BE102" s="38">
        <v>62635</v>
      </c>
      <c r="BF102" s="38">
        <v>0.23426447660710301</v>
      </c>
      <c r="BG102" s="38">
        <v>0.23426447660710301</v>
      </c>
      <c r="BH102" s="38">
        <v>0.23426447660710301</v>
      </c>
      <c r="BI102" s="38">
        <v>0.23426447660710301</v>
      </c>
      <c r="BJ102" s="38">
        <v>0.23426447660710301</v>
      </c>
      <c r="BK102" s="38">
        <v>371025</v>
      </c>
      <c r="BL102" s="38">
        <v>33005</v>
      </c>
      <c r="BM102" s="38">
        <v>30238</v>
      </c>
      <c r="BN102" s="38">
        <v>50923</v>
      </c>
      <c r="BO102" s="38">
        <v>153246</v>
      </c>
      <c r="BP102" s="38">
        <v>0.23426447660710301</v>
      </c>
      <c r="BQ102" s="38">
        <v>58722</v>
      </c>
      <c r="BR102" s="38">
        <v>0.23426447660710301</v>
      </c>
      <c r="BS102" s="38">
        <v>22072</v>
      </c>
      <c r="BT102" s="38">
        <v>0.23426447660710301</v>
      </c>
      <c r="BU102" s="38">
        <v>0.23426447660710301</v>
      </c>
      <c r="BV102" s="38">
        <v>9.8766603234359707E-2</v>
      </c>
      <c r="BX102" s="38">
        <v>0.98470780993992402</v>
      </c>
    </row>
    <row r="103" spans="2:76">
      <c r="B103" s="38" t="s">
        <v>460</v>
      </c>
      <c r="C103" s="38" t="s">
        <v>161</v>
      </c>
      <c r="D103" s="38" t="s">
        <v>239</v>
      </c>
      <c r="E103" s="38">
        <v>22116</v>
      </c>
      <c r="F103" s="38" t="s">
        <v>145</v>
      </c>
      <c r="G103" s="38">
        <v>100000551</v>
      </c>
      <c r="H103" s="38">
        <v>2170</v>
      </c>
      <c r="I103" s="38">
        <v>129.05571</v>
      </c>
      <c r="J103" s="38" t="s">
        <v>461</v>
      </c>
      <c r="K103" s="38">
        <v>70</v>
      </c>
      <c r="L103" s="43" t="s">
        <v>462</v>
      </c>
      <c r="M103" s="43" t="s">
        <v>463</v>
      </c>
      <c r="N103" s="38">
        <v>10441220</v>
      </c>
      <c r="O103" s="38">
        <v>11058010</v>
      </c>
      <c r="P103" s="38">
        <v>9667488</v>
      </c>
      <c r="Q103" s="38">
        <v>14141588</v>
      </c>
      <c r="R103" s="38">
        <v>10442578</v>
      </c>
      <c r="S103" s="38">
        <v>14760536</v>
      </c>
      <c r="T103" s="38">
        <v>7943068.5</v>
      </c>
      <c r="U103" s="38">
        <v>9511159</v>
      </c>
      <c r="V103" s="38">
        <v>11041071</v>
      </c>
      <c r="W103" s="38">
        <v>17651672</v>
      </c>
      <c r="X103" s="38">
        <v>8680712</v>
      </c>
      <c r="Y103" s="38">
        <v>11345725</v>
      </c>
      <c r="Z103" s="38">
        <v>9590728</v>
      </c>
      <c r="AA103" s="38">
        <v>14907674</v>
      </c>
      <c r="AB103" s="38">
        <v>10570909</v>
      </c>
      <c r="AC103" s="38">
        <v>13204229</v>
      </c>
      <c r="AD103" s="38">
        <v>10648948</v>
      </c>
      <c r="AE103" s="38">
        <v>8936362</v>
      </c>
      <c r="AF103" s="38">
        <v>8261596</v>
      </c>
      <c r="AG103" s="38">
        <v>8476725</v>
      </c>
      <c r="AH103" s="38">
        <v>13793573</v>
      </c>
      <c r="AI103" s="38">
        <v>12263326</v>
      </c>
      <c r="AJ103" s="38">
        <v>8861626</v>
      </c>
      <c r="AK103" s="38">
        <v>9724927</v>
      </c>
      <c r="AL103" s="38">
        <v>12971117</v>
      </c>
      <c r="AM103" s="38">
        <v>14378188</v>
      </c>
      <c r="AN103" s="38">
        <v>11306820</v>
      </c>
      <c r="AO103" s="38">
        <v>10469432</v>
      </c>
      <c r="AP103" s="38">
        <v>8880613</v>
      </c>
      <c r="AQ103" s="38">
        <v>14095101</v>
      </c>
      <c r="AR103" s="38">
        <v>10098960</v>
      </c>
      <c r="AS103" s="38">
        <v>15683695</v>
      </c>
      <c r="AT103" s="38">
        <v>12202894</v>
      </c>
      <c r="AU103" s="38">
        <v>7926850</v>
      </c>
      <c r="AV103" s="38">
        <v>14360380</v>
      </c>
      <c r="AW103" s="38">
        <v>11227133</v>
      </c>
      <c r="AX103" s="38">
        <v>11136386</v>
      </c>
      <c r="AY103" s="38">
        <v>11307819</v>
      </c>
      <c r="AZ103" s="38">
        <v>11616145</v>
      </c>
      <c r="BA103" s="38">
        <v>6058293</v>
      </c>
      <c r="BB103" s="38">
        <v>11726597</v>
      </c>
      <c r="BC103" s="38">
        <v>14565275</v>
      </c>
      <c r="BD103" s="38">
        <v>10279278</v>
      </c>
      <c r="BE103" s="38">
        <v>15907077</v>
      </c>
      <c r="BF103" s="38">
        <v>8467560</v>
      </c>
      <c r="BG103" s="38">
        <v>11839917</v>
      </c>
      <c r="BH103" s="38">
        <v>12223409</v>
      </c>
      <c r="BI103" s="38">
        <v>9895457</v>
      </c>
      <c r="BJ103" s="38">
        <v>18808452</v>
      </c>
      <c r="BK103" s="38">
        <v>12395949</v>
      </c>
      <c r="BL103" s="38">
        <v>10809018</v>
      </c>
      <c r="BM103" s="38">
        <v>9906303</v>
      </c>
      <c r="BN103" s="38">
        <v>11514647</v>
      </c>
      <c r="BO103" s="38">
        <v>13781225</v>
      </c>
      <c r="BP103" s="38">
        <v>12509524</v>
      </c>
      <c r="BQ103" s="38">
        <v>8428850</v>
      </c>
      <c r="BR103" s="38">
        <v>8884948</v>
      </c>
      <c r="BS103" s="38">
        <v>14444151</v>
      </c>
      <c r="BT103" s="38">
        <v>10622531</v>
      </c>
      <c r="BU103" s="38">
        <v>13129827</v>
      </c>
      <c r="BV103" s="38">
        <v>0.34028846509891703</v>
      </c>
      <c r="BX103" s="38">
        <v>1</v>
      </c>
    </row>
    <row r="104" spans="2:76">
      <c r="B104" s="38" t="s">
        <v>464</v>
      </c>
      <c r="C104" s="38" t="s">
        <v>143</v>
      </c>
      <c r="D104" s="38" t="s">
        <v>254</v>
      </c>
      <c r="E104" s="38">
        <v>46146</v>
      </c>
      <c r="F104" s="38" t="s">
        <v>145</v>
      </c>
      <c r="G104" s="38">
        <v>100004111</v>
      </c>
      <c r="H104" s="38">
        <v>2665</v>
      </c>
      <c r="I104" s="38">
        <v>203.00196</v>
      </c>
      <c r="N104" s="38">
        <v>1385505</v>
      </c>
      <c r="O104" s="38">
        <v>4088206</v>
      </c>
      <c r="P104" s="38">
        <v>215411</v>
      </c>
      <c r="Q104" s="38">
        <v>1050562</v>
      </c>
      <c r="R104" s="38">
        <v>5699120</v>
      </c>
      <c r="S104" s="38">
        <v>1649528</v>
      </c>
      <c r="T104" s="38">
        <v>2699579</v>
      </c>
      <c r="U104" s="38">
        <v>1144524</v>
      </c>
      <c r="V104" s="38">
        <v>6863130</v>
      </c>
      <c r="W104" s="38">
        <v>4467501</v>
      </c>
      <c r="X104" s="38">
        <v>906514</v>
      </c>
      <c r="Y104" s="38">
        <v>2215886</v>
      </c>
      <c r="Z104" s="38">
        <v>2011408</v>
      </c>
      <c r="AA104" s="38">
        <v>4449934</v>
      </c>
      <c r="AB104" s="38">
        <v>1450728</v>
      </c>
      <c r="AC104" s="38">
        <v>3360056</v>
      </c>
      <c r="AD104" s="38">
        <v>2638339.25</v>
      </c>
      <c r="AE104" s="38">
        <v>482325</v>
      </c>
      <c r="AF104" s="38">
        <v>1340950</v>
      </c>
      <c r="AG104" s="38">
        <v>8449443</v>
      </c>
      <c r="AH104" s="38">
        <v>2304079</v>
      </c>
      <c r="AI104" s="38">
        <v>426377</v>
      </c>
      <c r="AJ104" s="38">
        <v>2178599</v>
      </c>
      <c r="AK104" s="38">
        <v>833266</v>
      </c>
      <c r="AL104" s="38">
        <v>5158625</v>
      </c>
      <c r="AM104" s="38">
        <v>1207101</v>
      </c>
      <c r="AN104" s="38">
        <v>3696210.25</v>
      </c>
      <c r="AO104" s="38">
        <v>2465391</v>
      </c>
      <c r="AP104" s="38">
        <v>1028031</v>
      </c>
      <c r="AQ104" s="38">
        <v>548208</v>
      </c>
      <c r="AR104" s="38">
        <v>2334790</v>
      </c>
      <c r="AS104" s="38">
        <v>2067541</v>
      </c>
      <c r="AT104" s="38">
        <v>3939484.25</v>
      </c>
      <c r="AU104" s="38">
        <v>1917946</v>
      </c>
      <c r="AV104" s="38">
        <v>843410</v>
      </c>
      <c r="AW104" s="38">
        <v>4602945</v>
      </c>
      <c r="AX104" s="38">
        <v>5528107</v>
      </c>
      <c r="AY104" s="38">
        <v>3929240</v>
      </c>
      <c r="AZ104" s="38">
        <v>3525527</v>
      </c>
      <c r="BA104" s="38">
        <v>551496</v>
      </c>
      <c r="BB104" s="38">
        <v>4201030</v>
      </c>
      <c r="BC104" s="38">
        <v>5119779</v>
      </c>
      <c r="BD104" s="38">
        <v>6193712</v>
      </c>
      <c r="BE104" s="38">
        <v>5301161</v>
      </c>
      <c r="BF104" s="38">
        <v>12673587</v>
      </c>
      <c r="BG104" s="38">
        <v>3269626</v>
      </c>
      <c r="BH104" s="38">
        <v>1883675</v>
      </c>
      <c r="BI104" s="38">
        <v>1896116.125</v>
      </c>
      <c r="BJ104" s="38">
        <v>3271398</v>
      </c>
      <c r="BK104" s="38">
        <v>6949930</v>
      </c>
      <c r="BL104" s="38">
        <v>16843874</v>
      </c>
      <c r="BM104" s="38">
        <v>1296927.125</v>
      </c>
      <c r="BN104" s="38">
        <v>4821792</v>
      </c>
      <c r="BO104" s="38">
        <v>2211376</v>
      </c>
      <c r="BP104" s="38">
        <v>2397119</v>
      </c>
      <c r="BQ104" s="38">
        <v>3401397</v>
      </c>
      <c r="BR104" s="38">
        <v>1218104</v>
      </c>
      <c r="BS104" s="38">
        <v>3304597</v>
      </c>
      <c r="BT104" s="38">
        <v>2161081</v>
      </c>
      <c r="BU104" s="38">
        <v>1703708</v>
      </c>
      <c r="BV104" s="38">
        <v>3.5136599942179797E-2</v>
      </c>
      <c r="BX104" s="38">
        <v>0.29929000546149698</v>
      </c>
    </row>
    <row r="105" spans="2:76">
      <c r="B105" s="38" t="s">
        <v>465</v>
      </c>
      <c r="C105" s="38" t="s">
        <v>143</v>
      </c>
      <c r="D105" s="38" t="s">
        <v>254</v>
      </c>
      <c r="E105" s="38">
        <v>48418</v>
      </c>
      <c r="F105" s="38" t="s">
        <v>145</v>
      </c>
      <c r="G105" s="38">
        <v>100006105</v>
      </c>
      <c r="H105" s="38">
        <v>2978</v>
      </c>
      <c r="I105" s="38">
        <v>217.01760999999999</v>
      </c>
      <c r="J105" s="38" t="s">
        <v>466</v>
      </c>
      <c r="N105" s="38">
        <v>0.23384021253839099</v>
      </c>
      <c r="O105" s="38">
        <v>52087.003900000003</v>
      </c>
      <c r="P105" s="38">
        <v>0.23384021253839099</v>
      </c>
      <c r="Q105" s="38">
        <v>0.23384021253839099</v>
      </c>
      <c r="R105" s="38">
        <v>51698</v>
      </c>
      <c r="S105" s="38">
        <v>0.23384021253839099</v>
      </c>
      <c r="T105" s="38">
        <v>0.23384021253839099</v>
      </c>
      <c r="U105" s="38">
        <v>0.23384021253839099</v>
      </c>
      <c r="V105" s="38">
        <v>89164</v>
      </c>
      <c r="W105" s="38">
        <v>49378.003900000003</v>
      </c>
      <c r="X105" s="38">
        <v>0.23384021253839099</v>
      </c>
      <c r="Y105" s="38">
        <v>0.23384021253839099</v>
      </c>
      <c r="Z105" s="38">
        <v>44208</v>
      </c>
      <c r="AA105" s="38">
        <v>56316</v>
      </c>
      <c r="AB105" s="38">
        <v>0.23384021253839099</v>
      </c>
      <c r="AC105" s="38">
        <v>0.23384021253839099</v>
      </c>
      <c r="AD105" s="38">
        <v>0.23384021253839099</v>
      </c>
      <c r="AE105" s="38">
        <v>0.23384021253839099</v>
      </c>
      <c r="AF105" s="38">
        <v>0.23384021253839099</v>
      </c>
      <c r="AG105" s="38">
        <v>103781.99219999999</v>
      </c>
      <c r="AH105" s="38">
        <v>0.23384021253839099</v>
      </c>
      <c r="AI105" s="38">
        <v>0.23384021253839099</v>
      </c>
      <c r="AJ105" s="38">
        <v>36236</v>
      </c>
      <c r="AK105" s="38">
        <v>0.23384021253839099</v>
      </c>
      <c r="AL105" s="38">
        <v>26720</v>
      </c>
      <c r="AM105" s="38">
        <v>0.23384021253839099</v>
      </c>
      <c r="AN105" s="38">
        <v>0.23384021253839099</v>
      </c>
      <c r="AO105" s="38">
        <v>73664</v>
      </c>
      <c r="AP105" s="38">
        <v>0.23384021253839099</v>
      </c>
      <c r="AQ105" s="38">
        <v>0.23384021253839099</v>
      </c>
      <c r="AR105" s="38">
        <v>19277</v>
      </c>
      <c r="AS105" s="38">
        <v>17372</v>
      </c>
      <c r="AT105" s="38">
        <v>44229</v>
      </c>
      <c r="AU105" s="38">
        <v>0.23384021253839099</v>
      </c>
      <c r="AV105" s="38">
        <v>0.23384021253839099</v>
      </c>
      <c r="AW105" s="38">
        <v>16923</v>
      </c>
      <c r="AX105" s="38">
        <v>155917</v>
      </c>
      <c r="AY105" s="38">
        <v>0.23384021253839099</v>
      </c>
      <c r="AZ105" s="38">
        <v>0.23384021253839099</v>
      </c>
      <c r="BA105" s="38">
        <v>0.23384021253839099</v>
      </c>
      <c r="BB105" s="38">
        <v>42592</v>
      </c>
      <c r="BC105" s="38">
        <v>78960</v>
      </c>
      <c r="BD105" s="38">
        <v>72758</v>
      </c>
      <c r="BE105" s="38">
        <v>87328</v>
      </c>
      <c r="BF105" s="38">
        <v>192564.01560000001</v>
      </c>
      <c r="BG105" s="38">
        <v>20862</v>
      </c>
      <c r="BH105" s="38">
        <v>0.23384021253839099</v>
      </c>
      <c r="BI105" s="38">
        <v>15480</v>
      </c>
      <c r="BJ105" s="38">
        <v>0.23384021253839099</v>
      </c>
      <c r="BK105" s="38">
        <v>90653</v>
      </c>
      <c r="BL105" s="38">
        <v>158425</v>
      </c>
      <c r="BM105" s="38">
        <v>0.23384021253839099</v>
      </c>
      <c r="BN105" s="38">
        <v>29945</v>
      </c>
      <c r="BO105" s="38">
        <v>23956</v>
      </c>
      <c r="BP105" s="38">
        <v>25804</v>
      </c>
      <c r="BQ105" s="38">
        <v>0.23384021253839099</v>
      </c>
      <c r="BR105" s="38">
        <v>0.23384021253839099</v>
      </c>
      <c r="BS105" s="38">
        <v>0.23384021253839099</v>
      </c>
      <c r="BT105" s="38">
        <v>18008</v>
      </c>
      <c r="BU105" s="38">
        <v>0.23384021253839099</v>
      </c>
      <c r="BV105" s="38">
        <v>0.117588150284273</v>
      </c>
      <c r="BX105" s="38">
        <v>0.99235390496996201</v>
      </c>
    </row>
    <row r="106" spans="2:76">
      <c r="B106" s="38" t="s">
        <v>467</v>
      </c>
      <c r="C106" s="38" t="s">
        <v>143</v>
      </c>
      <c r="D106" s="38" t="s">
        <v>254</v>
      </c>
      <c r="E106" s="38">
        <v>36098</v>
      </c>
      <c r="F106" s="38" t="s">
        <v>145</v>
      </c>
      <c r="G106" s="38">
        <v>100001755</v>
      </c>
      <c r="H106" s="38">
        <v>3320</v>
      </c>
      <c r="I106" s="38">
        <v>199.00704999999999</v>
      </c>
      <c r="J106" s="38" t="s">
        <v>468</v>
      </c>
      <c r="K106" s="38">
        <v>6426766</v>
      </c>
      <c r="L106" s="43" t="s">
        <v>469</v>
      </c>
      <c r="M106" s="43" t="s">
        <v>470</v>
      </c>
      <c r="N106" s="38">
        <v>104023</v>
      </c>
      <c r="O106" s="38">
        <v>1502666</v>
      </c>
      <c r="P106" s="38">
        <v>157199</v>
      </c>
      <c r="Q106" s="38">
        <v>59463.996099999997</v>
      </c>
      <c r="R106" s="38">
        <v>453450</v>
      </c>
      <c r="S106" s="38">
        <v>284727</v>
      </c>
      <c r="T106" s="38">
        <v>319222</v>
      </c>
      <c r="U106" s="38">
        <v>1213093</v>
      </c>
      <c r="V106" s="38">
        <v>254006.01560000001</v>
      </c>
      <c r="W106" s="38">
        <v>1183904</v>
      </c>
      <c r="X106" s="38">
        <v>228240.01560000001</v>
      </c>
      <c r="Y106" s="38">
        <v>1256280</v>
      </c>
      <c r="Z106" s="38">
        <v>602879</v>
      </c>
      <c r="AA106" s="38">
        <v>185229</v>
      </c>
      <c r="AB106" s="38">
        <v>362151</v>
      </c>
      <c r="AC106" s="38">
        <v>290059</v>
      </c>
      <c r="AD106" s="38">
        <v>2265536</v>
      </c>
      <c r="AE106" s="38">
        <v>47424</v>
      </c>
      <c r="AF106" s="38">
        <v>59393</v>
      </c>
      <c r="AG106" s="38">
        <v>2701368</v>
      </c>
      <c r="AH106" s="38">
        <v>458654.03129999997</v>
      </c>
      <c r="AI106" s="38">
        <v>49471</v>
      </c>
      <c r="AJ106" s="38">
        <v>188927</v>
      </c>
      <c r="AK106" s="38">
        <v>1431098</v>
      </c>
      <c r="AL106" s="38">
        <v>1398210</v>
      </c>
      <c r="AM106" s="38">
        <v>387183.96879999997</v>
      </c>
      <c r="AN106" s="38">
        <v>179586</v>
      </c>
      <c r="AO106" s="38">
        <v>854552.9375</v>
      </c>
      <c r="AP106" s="38">
        <v>359779</v>
      </c>
      <c r="AQ106" s="38">
        <v>706840</v>
      </c>
      <c r="AR106" s="38">
        <v>765387</v>
      </c>
      <c r="AS106" s="38">
        <v>261152</v>
      </c>
      <c r="AT106" s="38">
        <v>6188138</v>
      </c>
      <c r="AU106" s="38">
        <v>991526.9375</v>
      </c>
      <c r="AV106" s="38">
        <v>335485</v>
      </c>
      <c r="AW106" s="38">
        <v>3695429</v>
      </c>
      <c r="AX106" s="38">
        <v>3691560</v>
      </c>
      <c r="AY106" s="38">
        <v>1171480</v>
      </c>
      <c r="AZ106" s="38">
        <v>1027955</v>
      </c>
      <c r="BA106" s="38">
        <v>3415652</v>
      </c>
      <c r="BB106" s="38">
        <v>4044006</v>
      </c>
      <c r="BC106" s="38">
        <v>518343</v>
      </c>
      <c r="BD106" s="38">
        <v>1471480</v>
      </c>
      <c r="BE106" s="38">
        <v>1872956</v>
      </c>
      <c r="BF106" s="38">
        <v>1687840</v>
      </c>
      <c r="BG106" s="38">
        <v>98988</v>
      </c>
      <c r="BH106" s="38">
        <v>623000</v>
      </c>
      <c r="BI106" s="38">
        <v>2153284</v>
      </c>
      <c r="BJ106" s="38">
        <v>128307</v>
      </c>
      <c r="BK106" s="38">
        <v>5342508</v>
      </c>
      <c r="BL106" s="38">
        <v>1034374</v>
      </c>
      <c r="BM106" s="38">
        <v>2273305</v>
      </c>
      <c r="BN106" s="38">
        <v>1457291</v>
      </c>
      <c r="BO106" s="38">
        <v>944997</v>
      </c>
      <c r="BP106" s="38">
        <v>438472</v>
      </c>
      <c r="BQ106" s="38">
        <v>4127323</v>
      </c>
      <c r="BR106" s="38">
        <v>3761811</v>
      </c>
      <c r="BS106" s="38">
        <v>266171</v>
      </c>
      <c r="BT106" s="38">
        <v>10215409</v>
      </c>
      <c r="BU106" s="38">
        <v>402825</v>
      </c>
      <c r="BV106" s="38">
        <v>1.38051862778803E-3</v>
      </c>
      <c r="BX106" s="38">
        <v>0</v>
      </c>
    </row>
    <row r="107" spans="2:76">
      <c r="B107" s="38" t="s">
        <v>471</v>
      </c>
      <c r="C107" s="38" t="s">
        <v>199</v>
      </c>
      <c r="D107" s="38" t="s">
        <v>316</v>
      </c>
      <c r="E107" s="38">
        <v>1418</v>
      </c>
      <c r="F107" s="38" t="s">
        <v>145</v>
      </c>
      <c r="G107" s="38">
        <v>158</v>
      </c>
      <c r="H107" s="38">
        <v>1637.8</v>
      </c>
      <c r="I107" s="38">
        <v>127.0513</v>
      </c>
      <c r="J107" s="38" t="s">
        <v>472</v>
      </c>
      <c r="K107" s="38">
        <v>93556</v>
      </c>
      <c r="L107" s="43" t="s">
        <v>473</v>
      </c>
      <c r="M107" s="43" t="s">
        <v>474</v>
      </c>
      <c r="N107" s="38">
        <v>48567</v>
      </c>
      <c r="O107" s="38">
        <v>34699</v>
      </c>
      <c r="P107" s="38">
        <v>23251</v>
      </c>
      <c r="Q107" s="38">
        <v>0.24868945494330899</v>
      </c>
      <c r="R107" s="38">
        <v>87145</v>
      </c>
      <c r="S107" s="38">
        <v>0.24868945494330899</v>
      </c>
      <c r="T107" s="38">
        <v>29262</v>
      </c>
      <c r="U107" s="38">
        <v>40860</v>
      </c>
      <c r="V107" s="38">
        <v>0.24868945494330899</v>
      </c>
      <c r="W107" s="38">
        <v>79370</v>
      </c>
      <c r="X107" s="38">
        <v>48607</v>
      </c>
      <c r="Y107" s="38">
        <v>52058.996099999997</v>
      </c>
      <c r="Z107" s="38">
        <v>49473</v>
      </c>
      <c r="AA107" s="38">
        <v>100213</v>
      </c>
      <c r="AB107" s="38">
        <v>17847</v>
      </c>
      <c r="AC107" s="38">
        <v>0.24868945494330899</v>
      </c>
      <c r="AD107" s="38">
        <v>41532</v>
      </c>
      <c r="AE107" s="38">
        <v>45736</v>
      </c>
      <c r="AF107" s="38">
        <v>74252</v>
      </c>
      <c r="AG107" s="38">
        <v>0.24868945494330899</v>
      </c>
      <c r="AH107" s="38">
        <v>0.24868945494330899</v>
      </c>
      <c r="AI107" s="38">
        <v>0.24868945494330899</v>
      </c>
      <c r="AJ107" s="38">
        <v>50748</v>
      </c>
      <c r="AK107" s="38">
        <v>0.24868945494330899</v>
      </c>
      <c r="AL107" s="38">
        <v>0.24868945494330899</v>
      </c>
      <c r="AM107" s="38">
        <v>59122.996099999997</v>
      </c>
      <c r="AN107" s="38">
        <v>0.24868945494330899</v>
      </c>
      <c r="AO107" s="38">
        <v>0.24868945494330899</v>
      </c>
      <c r="AP107" s="38">
        <v>41170</v>
      </c>
      <c r="AQ107" s="38">
        <v>55358</v>
      </c>
      <c r="AR107" s="38">
        <v>56986</v>
      </c>
      <c r="AS107" s="38">
        <v>49073</v>
      </c>
      <c r="AT107" s="38">
        <v>36783</v>
      </c>
      <c r="AU107" s="38">
        <v>28415</v>
      </c>
      <c r="AV107" s="38">
        <v>73090</v>
      </c>
      <c r="AW107" s="38">
        <v>42121</v>
      </c>
      <c r="AX107" s="38">
        <v>42082</v>
      </c>
      <c r="AY107" s="38">
        <v>0.24868945494330899</v>
      </c>
      <c r="AZ107" s="38">
        <v>87687</v>
      </c>
      <c r="BA107" s="38">
        <v>43530</v>
      </c>
      <c r="BB107" s="38">
        <v>0.24868945494330899</v>
      </c>
      <c r="BC107" s="38">
        <v>0.24868945494330899</v>
      </c>
      <c r="BD107" s="38">
        <v>50800.003900000003</v>
      </c>
      <c r="BE107" s="38">
        <v>0.24868945494330899</v>
      </c>
      <c r="BF107" s="38">
        <v>0.24868945494330899</v>
      </c>
      <c r="BG107" s="38">
        <v>54120.996099999997</v>
      </c>
      <c r="BH107" s="38">
        <v>58319</v>
      </c>
      <c r="BI107" s="38">
        <v>0.24868945494330899</v>
      </c>
      <c r="BJ107" s="38">
        <v>0.24868945494330899</v>
      </c>
      <c r="BK107" s="38">
        <v>0.24868945494330899</v>
      </c>
      <c r="BL107" s="38">
        <v>78292</v>
      </c>
      <c r="BM107" s="38">
        <v>0.24868945494330899</v>
      </c>
      <c r="BN107" s="38">
        <v>46201</v>
      </c>
      <c r="BO107" s="38">
        <v>60893</v>
      </c>
      <c r="BP107" s="38">
        <v>73340</v>
      </c>
      <c r="BQ107" s="38">
        <v>63387.003900000003</v>
      </c>
      <c r="BR107" s="38">
        <v>35659</v>
      </c>
      <c r="BS107" s="38">
        <v>53555.996099999997</v>
      </c>
      <c r="BT107" s="38">
        <v>68665</v>
      </c>
      <c r="BU107" s="38">
        <v>71253</v>
      </c>
      <c r="BV107" s="38">
        <v>0.298565925134683</v>
      </c>
      <c r="BX107" s="38">
        <v>1</v>
      </c>
    </row>
    <row r="108" spans="2:76">
      <c r="B108" s="38" t="s">
        <v>475</v>
      </c>
      <c r="C108" s="38" t="s">
        <v>199</v>
      </c>
      <c r="D108" s="38" t="s">
        <v>200</v>
      </c>
      <c r="E108" s="38">
        <v>61833</v>
      </c>
      <c r="F108" s="38" t="s">
        <v>145</v>
      </c>
      <c r="G108" s="38">
        <v>100001425</v>
      </c>
      <c r="H108" s="38">
        <v>1119</v>
      </c>
      <c r="I108" s="38">
        <v>245.07791</v>
      </c>
      <c r="J108" s="44">
        <v>1361384</v>
      </c>
      <c r="K108" s="38">
        <v>94312</v>
      </c>
      <c r="N108" s="38">
        <v>692768</v>
      </c>
      <c r="O108" s="38">
        <v>797945</v>
      </c>
      <c r="P108" s="38">
        <v>818243</v>
      </c>
      <c r="Q108" s="38">
        <v>857388</v>
      </c>
      <c r="R108" s="38">
        <v>1095275</v>
      </c>
      <c r="S108" s="38">
        <v>1087461</v>
      </c>
      <c r="T108" s="38">
        <v>661611</v>
      </c>
      <c r="U108" s="38">
        <v>603541</v>
      </c>
      <c r="V108" s="38">
        <v>872621</v>
      </c>
      <c r="W108" s="38">
        <v>1191706</v>
      </c>
      <c r="X108" s="38">
        <v>1520346</v>
      </c>
      <c r="Y108" s="38">
        <v>667864</v>
      </c>
      <c r="Z108" s="38">
        <v>643981</v>
      </c>
      <c r="AA108" s="38">
        <v>708162</v>
      </c>
      <c r="AB108" s="38">
        <v>777326</v>
      </c>
      <c r="AC108" s="38">
        <v>497109.96879999997</v>
      </c>
      <c r="AD108" s="38">
        <v>1294449</v>
      </c>
      <c r="AE108" s="38">
        <v>539512</v>
      </c>
      <c r="AF108" s="38">
        <v>1072263</v>
      </c>
      <c r="AG108" s="38">
        <v>1314421</v>
      </c>
      <c r="AH108" s="38">
        <v>1266903</v>
      </c>
      <c r="AI108" s="38">
        <v>708980</v>
      </c>
      <c r="AJ108" s="38">
        <v>478893.03129999997</v>
      </c>
      <c r="AK108" s="38">
        <v>1336240</v>
      </c>
      <c r="AL108" s="38">
        <v>1508716</v>
      </c>
      <c r="AM108" s="38">
        <v>1017907</v>
      </c>
      <c r="AN108" s="38">
        <v>991881.0625</v>
      </c>
      <c r="AO108" s="38">
        <v>678888</v>
      </c>
      <c r="AP108" s="38">
        <v>902809</v>
      </c>
      <c r="AQ108" s="38">
        <v>1348409</v>
      </c>
      <c r="AR108" s="38">
        <v>817206</v>
      </c>
      <c r="AS108" s="38">
        <v>902626</v>
      </c>
      <c r="AT108" s="38">
        <v>1437289</v>
      </c>
      <c r="AU108" s="38">
        <v>1320012</v>
      </c>
      <c r="AV108" s="38">
        <v>875310</v>
      </c>
      <c r="AW108" s="38">
        <v>1235078</v>
      </c>
      <c r="AX108" s="38">
        <v>1146256</v>
      </c>
      <c r="AY108" s="38">
        <v>735479</v>
      </c>
      <c r="AZ108" s="38">
        <v>907012.0625</v>
      </c>
      <c r="BA108" s="38">
        <v>533304</v>
      </c>
      <c r="BB108" s="38">
        <v>904693</v>
      </c>
      <c r="BC108" s="38">
        <v>1000366.9375</v>
      </c>
      <c r="BD108" s="38">
        <v>901160</v>
      </c>
      <c r="BE108" s="38">
        <v>633058</v>
      </c>
      <c r="BF108" s="38">
        <v>1256994</v>
      </c>
      <c r="BG108" s="38">
        <v>1149805</v>
      </c>
      <c r="BH108" s="38">
        <v>1088353</v>
      </c>
      <c r="BI108" s="38">
        <v>738844</v>
      </c>
      <c r="BJ108" s="38">
        <v>1040215.9375</v>
      </c>
      <c r="BK108" s="38">
        <v>1047497.9375</v>
      </c>
      <c r="BL108" s="38">
        <v>1345560</v>
      </c>
      <c r="BM108" s="38">
        <v>1541577</v>
      </c>
      <c r="BN108" s="38">
        <v>1452031</v>
      </c>
      <c r="BO108" s="38">
        <v>1082839</v>
      </c>
      <c r="BP108" s="38">
        <v>1504929</v>
      </c>
      <c r="BQ108" s="38">
        <v>1197731</v>
      </c>
      <c r="BR108" s="38">
        <v>712826</v>
      </c>
      <c r="BS108" s="38">
        <v>898095</v>
      </c>
      <c r="BT108" s="38">
        <v>870976</v>
      </c>
      <c r="BU108" s="38">
        <v>517528</v>
      </c>
      <c r="BV108" s="38">
        <v>0.21700114189732</v>
      </c>
      <c r="BX108" s="38">
        <v>1</v>
      </c>
    </row>
    <row r="109" spans="2:76">
      <c r="B109" s="38" t="s">
        <v>476</v>
      </c>
      <c r="C109" s="38" t="s">
        <v>161</v>
      </c>
      <c r="D109" s="38" t="s">
        <v>220</v>
      </c>
      <c r="E109" s="38">
        <v>43582</v>
      </c>
      <c r="F109" s="38" t="s">
        <v>163</v>
      </c>
      <c r="G109" s="38">
        <v>100002462</v>
      </c>
      <c r="H109" s="38">
        <v>2755</v>
      </c>
      <c r="I109" s="38">
        <v>325.16055</v>
      </c>
      <c r="J109" s="38" t="s">
        <v>477</v>
      </c>
      <c r="N109" s="38">
        <v>0.376958625050548</v>
      </c>
      <c r="O109" s="38">
        <v>35030</v>
      </c>
      <c r="P109" s="38">
        <v>0.376958625050548</v>
      </c>
      <c r="Q109" s="38">
        <v>0.376958625050548</v>
      </c>
      <c r="R109" s="38">
        <v>33942</v>
      </c>
      <c r="S109" s="38">
        <v>37238</v>
      </c>
      <c r="T109" s="38">
        <v>0.376958625050548</v>
      </c>
      <c r="U109" s="38">
        <v>0.376958625050548</v>
      </c>
      <c r="V109" s="38">
        <v>36574</v>
      </c>
      <c r="W109" s="38">
        <v>74257</v>
      </c>
      <c r="X109" s="38">
        <v>0.376958625050548</v>
      </c>
      <c r="Y109" s="38">
        <v>0.376958625050548</v>
      </c>
      <c r="Z109" s="38">
        <v>0.376958625050548</v>
      </c>
      <c r="AA109" s="38">
        <v>24135</v>
      </c>
      <c r="AB109" s="38">
        <v>35077</v>
      </c>
      <c r="AC109" s="38">
        <v>28644</v>
      </c>
      <c r="AD109" s="38">
        <v>0.376958625050548</v>
      </c>
      <c r="AE109" s="38">
        <v>27089</v>
      </c>
      <c r="AF109" s="38">
        <v>0.376958625050548</v>
      </c>
      <c r="AG109" s="38">
        <v>0.376958625050548</v>
      </c>
      <c r="AH109" s="38">
        <v>0.376958625050548</v>
      </c>
      <c r="AI109" s="38">
        <v>0.376958625050548</v>
      </c>
      <c r="AJ109" s="38">
        <v>0.376958625050548</v>
      </c>
      <c r="AK109" s="38">
        <v>0.376958625050548</v>
      </c>
      <c r="AL109" s="38">
        <v>0.376958625050548</v>
      </c>
      <c r="AM109" s="38">
        <v>19498</v>
      </c>
      <c r="AN109" s="38">
        <v>0.376958625050548</v>
      </c>
      <c r="AO109" s="38">
        <v>0.376958625050548</v>
      </c>
      <c r="AP109" s="38">
        <v>40082</v>
      </c>
      <c r="AQ109" s="38">
        <v>0.376958625050548</v>
      </c>
      <c r="AR109" s="38">
        <v>0.376958625050548</v>
      </c>
      <c r="AS109" s="38">
        <v>0.376958625050548</v>
      </c>
      <c r="AT109" s="38">
        <v>45212</v>
      </c>
      <c r="AU109" s="38">
        <v>0.376958625050548</v>
      </c>
      <c r="AV109" s="38">
        <v>42546</v>
      </c>
      <c r="AW109" s="38">
        <v>0.376958625050548</v>
      </c>
      <c r="AX109" s="38">
        <v>0.376958625050548</v>
      </c>
      <c r="AY109" s="38">
        <v>0.376958625050548</v>
      </c>
      <c r="AZ109" s="38">
        <v>36584</v>
      </c>
      <c r="BA109" s="38">
        <v>0.376958625050548</v>
      </c>
      <c r="BB109" s="38">
        <v>20854</v>
      </c>
      <c r="BC109" s="38">
        <v>0.376958625050548</v>
      </c>
      <c r="BD109" s="38">
        <v>0.376958625050548</v>
      </c>
      <c r="BE109" s="38">
        <v>41623</v>
      </c>
      <c r="BF109" s="38">
        <v>25218</v>
      </c>
      <c r="BG109" s="38">
        <v>0.376958625050548</v>
      </c>
      <c r="BH109" s="38">
        <v>0.376958625050548</v>
      </c>
      <c r="BI109" s="38">
        <v>0.376958625050548</v>
      </c>
      <c r="BJ109" s="38">
        <v>0.376958625050548</v>
      </c>
      <c r="BK109" s="38">
        <v>72858</v>
      </c>
      <c r="BL109" s="38">
        <v>0.376958625050548</v>
      </c>
      <c r="BM109" s="38">
        <v>0.376958625050548</v>
      </c>
      <c r="BN109" s="38">
        <v>0.376958625050548</v>
      </c>
      <c r="BO109" s="38">
        <v>26591.998</v>
      </c>
      <c r="BP109" s="38">
        <v>0.376958625050548</v>
      </c>
      <c r="BQ109" s="38">
        <v>0.376958625050548</v>
      </c>
      <c r="BR109" s="38">
        <v>0.376958625050548</v>
      </c>
      <c r="BS109" s="38">
        <v>0.376958625050548</v>
      </c>
      <c r="BT109" s="38">
        <v>72680</v>
      </c>
      <c r="BU109" s="38">
        <v>0.376958625050548</v>
      </c>
      <c r="BV109" s="38">
        <v>0.77796907396470405</v>
      </c>
      <c r="BX109" s="38">
        <v>1</v>
      </c>
    </row>
    <row r="110" spans="2:76">
      <c r="B110" s="38" t="s">
        <v>478</v>
      </c>
      <c r="C110" s="38" t="s">
        <v>143</v>
      </c>
      <c r="D110" s="38" t="s">
        <v>147</v>
      </c>
      <c r="E110" s="38">
        <v>34424</v>
      </c>
      <c r="F110" s="38" t="s">
        <v>211</v>
      </c>
      <c r="G110" s="38">
        <v>100001403</v>
      </c>
      <c r="H110" s="38">
        <v>1710</v>
      </c>
      <c r="I110" s="38">
        <v>197.06800999999999</v>
      </c>
      <c r="J110" s="38" t="s">
        <v>479</v>
      </c>
      <c r="K110" s="38">
        <v>88299</v>
      </c>
      <c r="L110" s="43" t="s">
        <v>480</v>
      </c>
      <c r="M110" s="43" t="s">
        <v>481</v>
      </c>
      <c r="N110" s="38">
        <v>125715</v>
      </c>
      <c r="O110" s="38">
        <v>1083778</v>
      </c>
      <c r="P110" s="38">
        <v>1582706</v>
      </c>
      <c r="Q110" s="38">
        <v>463395</v>
      </c>
      <c r="R110" s="38">
        <v>6948433</v>
      </c>
      <c r="S110" s="38">
        <v>738692</v>
      </c>
      <c r="T110" s="38">
        <v>2339601</v>
      </c>
      <c r="U110" s="38">
        <v>1201627</v>
      </c>
      <c r="V110" s="38">
        <v>503658</v>
      </c>
      <c r="W110" s="38">
        <v>1762149</v>
      </c>
      <c r="X110" s="38">
        <v>516435</v>
      </c>
      <c r="Y110" s="38">
        <v>1557978</v>
      </c>
      <c r="Z110" s="38">
        <v>132116</v>
      </c>
      <c r="AA110" s="38">
        <v>425472</v>
      </c>
      <c r="AB110" s="38">
        <v>1095685</v>
      </c>
      <c r="AC110" s="38">
        <v>227374</v>
      </c>
      <c r="AD110" s="38">
        <v>1048616</v>
      </c>
      <c r="AE110" s="38">
        <v>4.21435641587182E-2</v>
      </c>
      <c r="AF110" s="38">
        <v>2989457</v>
      </c>
      <c r="AG110" s="38">
        <v>80749</v>
      </c>
      <c r="AH110" s="38">
        <v>1813568</v>
      </c>
      <c r="AI110" s="38">
        <v>2270596</v>
      </c>
      <c r="AJ110" s="38">
        <v>501160</v>
      </c>
      <c r="AK110" s="38">
        <v>3144792</v>
      </c>
      <c r="AL110" s="38">
        <v>381575</v>
      </c>
      <c r="AM110" s="38">
        <v>2265408</v>
      </c>
      <c r="AN110" s="38">
        <v>2020087</v>
      </c>
      <c r="AO110" s="38">
        <v>551746</v>
      </c>
      <c r="AP110" s="38">
        <v>777063</v>
      </c>
      <c r="AQ110" s="38">
        <v>928911</v>
      </c>
      <c r="AR110" s="38">
        <v>764297</v>
      </c>
      <c r="AS110" s="38">
        <v>772710</v>
      </c>
      <c r="AT110" s="38">
        <v>93653</v>
      </c>
      <c r="AU110" s="38">
        <v>2863411</v>
      </c>
      <c r="AV110" s="38">
        <v>500266</v>
      </c>
      <c r="AW110" s="38">
        <v>2671675</v>
      </c>
      <c r="AX110" s="38">
        <v>1570933</v>
      </c>
      <c r="AY110" s="38">
        <v>3428513</v>
      </c>
      <c r="AZ110" s="38">
        <v>483095</v>
      </c>
      <c r="BA110" s="38">
        <v>2556599</v>
      </c>
      <c r="BB110" s="38">
        <v>1399641</v>
      </c>
      <c r="BC110" s="38">
        <v>467848</v>
      </c>
      <c r="BD110" s="38">
        <v>983299</v>
      </c>
      <c r="BE110" s="38">
        <v>437757</v>
      </c>
      <c r="BF110" s="38">
        <v>2272950</v>
      </c>
      <c r="BG110" s="38">
        <v>677547</v>
      </c>
      <c r="BH110" s="38">
        <v>3683374</v>
      </c>
      <c r="BI110" s="38">
        <v>4.21435641587182E-2</v>
      </c>
      <c r="BJ110" s="38">
        <v>268208</v>
      </c>
      <c r="BK110" s="38">
        <v>4.21435641587182E-2</v>
      </c>
      <c r="BL110" s="38">
        <v>1787790</v>
      </c>
      <c r="BM110" s="38">
        <v>4.21435641587182E-2</v>
      </c>
      <c r="BN110" s="38">
        <v>62487</v>
      </c>
      <c r="BO110" s="38">
        <v>1035040</v>
      </c>
      <c r="BP110" s="38">
        <v>540534</v>
      </c>
      <c r="BQ110" s="38">
        <v>2323759</v>
      </c>
      <c r="BR110" s="38">
        <v>3559040</v>
      </c>
      <c r="BS110" s="38">
        <v>2610866</v>
      </c>
      <c r="BT110" s="38">
        <v>7742195</v>
      </c>
      <c r="BU110" s="38">
        <v>2681265</v>
      </c>
      <c r="BV110" s="38">
        <v>0.61514686237801897</v>
      </c>
      <c r="BX110" s="38">
        <v>1</v>
      </c>
    </row>
    <row r="111" spans="2:76">
      <c r="B111" s="38" t="s">
        <v>482</v>
      </c>
      <c r="C111" s="38" t="s">
        <v>143</v>
      </c>
      <c r="D111" s="38" t="s">
        <v>147</v>
      </c>
      <c r="E111" s="38">
        <v>34401</v>
      </c>
      <c r="F111" s="38" t="s">
        <v>211</v>
      </c>
      <c r="G111" s="38">
        <v>100001402</v>
      </c>
      <c r="H111" s="38">
        <v>1424</v>
      </c>
      <c r="I111" s="38">
        <v>225.06291999999999</v>
      </c>
      <c r="J111" s="38" t="s">
        <v>483</v>
      </c>
      <c r="K111" s="38">
        <v>108214</v>
      </c>
      <c r="L111" s="43" t="s">
        <v>484</v>
      </c>
      <c r="M111" s="43" t="s">
        <v>485</v>
      </c>
      <c r="N111" s="38">
        <v>0.18384776310850201</v>
      </c>
      <c r="O111" s="38">
        <v>160353</v>
      </c>
      <c r="P111" s="38">
        <v>685449</v>
      </c>
      <c r="Q111" s="38">
        <v>292152</v>
      </c>
      <c r="R111" s="38">
        <v>2689553</v>
      </c>
      <c r="S111" s="38">
        <v>100858</v>
      </c>
      <c r="T111" s="38">
        <v>281484</v>
      </c>
      <c r="U111" s="38">
        <v>202093</v>
      </c>
      <c r="V111" s="38">
        <v>0.18384776310850201</v>
      </c>
      <c r="W111" s="38">
        <v>193467</v>
      </c>
      <c r="X111" s="38">
        <v>179783</v>
      </c>
      <c r="Y111" s="38">
        <v>608450</v>
      </c>
      <c r="Z111" s="38">
        <v>0.18384776310850201</v>
      </c>
      <c r="AA111" s="38">
        <v>0.18384776310850201</v>
      </c>
      <c r="AB111" s="38">
        <v>128376</v>
      </c>
      <c r="AC111" s="38">
        <v>162651</v>
      </c>
      <c r="AD111" s="38">
        <v>0.18384776310850201</v>
      </c>
      <c r="AE111" s="38">
        <v>0.18384776310850201</v>
      </c>
      <c r="AF111" s="38">
        <v>1155915</v>
      </c>
      <c r="AG111" s="38">
        <v>0.18384776310850201</v>
      </c>
      <c r="AH111" s="38">
        <v>802084</v>
      </c>
      <c r="AI111" s="38">
        <v>329739</v>
      </c>
      <c r="AJ111" s="38">
        <v>105311</v>
      </c>
      <c r="AK111" s="38">
        <v>425020</v>
      </c>
      <c r="AL111" s="38">
        <v>205783.01560000001</v>
      </c>
      <c r="AM111" s="38">
        <v>840059</v>
      </c>
      <c r="AN111" s="38">
        <v>529347</v>
      </c>
      <c r="AO111" s="38">
        <v>135014</v>
      </c>
      <c r="AP111" s="38">
        <v>339307</v>
      </c>
      <c r="AQ111" s="38">
        <v>139290</v>
      </c>
      <c r="AR111" s="38">
        <v>0.18384776310850201</v>
      </c>
      <c r="AS111" s="38">
        <v>209035</v>
      </c>
      <c r="AT111" s="38">
        <v>0.18384776310850201</v>
      </c>
      <c r="AU111" s="38">
        <v>338763</v>
      </c>
      <c r="AV111" s="38">
        <v>184312</v>
      </c>
      <c r="AW111" s="38">
        <v>300948</v>
      </c>
      <c r="AX111" s="38">
        <v>671460</v>
      </c>
      <c r="AY111" s="38">
        <v>600642</v>
      </c>
      <c r="AZ111" s="38">
        <v>178330</v>
      </c>
      <c r="BA111" s="38">
        <v>1220250</v>
      </c>
      <c r="BB111" s="38">
        <v>649408</v>
      </c>
      <c r="BC111" s="38">
        <v>94472</v>
      </c>
      <c r="BD111" s="38">
        <v>320460</v>
      </c>
      <c r="BE111" s="38">
        <v>0.18384776310850201</v>
      </c>
      <c r="BF111" s="38">
        <v>1089454</v>
      </c>
      <c r="BG111" s="38">
        <v>294324</v>
      </c>
      <c r="BH111" s="38">
        <v>1153267</v>
      </c>
      <c r="BI111" s="38">
        <v>0.18384776310850201</v>
      </c>
      <c r="BJ111" s="38">
        <v>82679</v>
      </c>
      <c r="BK111" s="38">
        <v>0.18384776310850201</v>
      </c>
      <c r="BL111" s="38">
        <v>274709</v>
      </c>
      <c r="BM111" s="38">
        <v>0.18384776310850201</v>
      </c>
      <c r="BN111" s="38">
        <v>0.18384776310850201</v>
      </c>
      <c r="BO111" s="38">
        <v>118807</v>
      </c>
      <c r="BP111" s="38">
        <v>77374</v>
      </c>
      <c r="BQ111" s="38">
        <v>223596</v>
      </c>
      <c r="BR111" s="38">
        <v>1395305</v>
      </c>
      <c r="BS111" s="38">
        <v>338621</v>
      </c>
      <c r="BT111" s="38">
        <v>2935056</v>
      </c>
      <c r="BU111" s="38">
        <v>458302</v>
      </c>
      <c r="BV111" s="38">
        <v>0.65533484642209305</v>
      </c>
      <c r="BX111" s="38">
        <v>1</v>
      </c>
    </row>
    <row r="112" spans="2:76">
      <c r="B112" s="38" t="s">
        <v>486</v>
      </c>
      <c r="C112" s="38" t="s">
        <v>190</v>
      </c>
      <c r="D112" s="38" t="s">
        <v>342</v>
      </c>
      <c r="E112" s="38">
        <v>61769</v>
      </c>
      <c r="F112" s="38" t="s">
        <v>233</v>
      </c>
      <c r="G112" s="38">
        <v>100016069</v>
      </c>
      <c r="H112" s="38">
        <v>1135</v>
      </c>
      <c r="I112" s="38">
        <v>342.26389</v>
      </c>
      <c r="N112" s="38">
        <v>2227182</v>
      </c>
      <c r="O112" s="38">
        <v>1239965</v>
      </c>
      <c r="P112" s="38">
        <v>2813538</v>
      </c>
      <c r="Q112" s="38">
        <v>1225846</v>
      </c>
      <c r="R112" s="38">
        <v>2307844</v>
      </c>
      <c r="S112" s="38">
        <v>2108278</v>
      </c>
      <c r="T112" s="38">
        <v>1206509</v>
      </c>
      <c r="U112" s="38">
        <v>861040</v>
      </c>
      <c r="V112" s="38">
        <v>983130</v>
      </c>
      <c r="W112" s="38">
        <v>1825469</v>
      </c>
      <c r="X112" s="38">
        <v>2029341</v>
      </c>
      <c r="Y112" s="38">
        <v>1631682</v>
      </c>
      <c r="Z112" s="38">
        <v>1575688</v>
      </c>
      <c r="AA112" s="38">
        <v>2441061</v>
      </c>
      <c r="AB112" s="38">
        <v>1382198</v>
      </c>
      <c r="AC112" s="38">
        <v>1312293</v>
      </c>
      <c r="AD112" s="38">
        <v>2341619</v>
      </c>
      <c r="AE112" s="38">
        <v>1234535</v>
      </c>
      <c r="AF112" s="38">
        <v>1322320</v>
      </c>
      <c r="AG112" s="38">
        <v>2084029</v>
      </c>
      <c r="AH112" s="38">
        <v>1204301</v>
      </c>
      <c r="AI112" s="38">
        <v>2293242</v>
      </c>
      <c r="AJ112" s="38">
        <v>750711</v>
      </c>
      <c r="AK112" s="38">
        <v>1241858</v>
      </c>
      <c r="AL112" s="38">
        <v>1729895</v>
      </c>
      <c r="AM112" s="38">
        <v>2759569</v>
      </c>
      <c r="AN112" s="38">
        <v>1111712</v>
      </c>
      <c r="AO112" s="38">
        <v>2644123</v>
      </c>
      <c r="AP112" s="38">
        <v>1700825</v>
      </c>
      <c r="AQ112" s="38">
        <v>1154910</v>
      </c>
      <c r="AR112" s="38">
        <v>2431387</v>
      </c>
      <c r="AS112" s="38">
        <v>2588459</v>
      </c>
      <c r="AT112" s="38">
        <v>963716</v>
      </c>
      <c r="AU112" s="38">
        <v>1945606</v>
      </c>
      <c r="AV112" s="38">
        <v>1754992</v>
      </c>
      <c r="AW112" s="38">
        <v>1988138</v>
      </c>
      <c r="AX112" s="38">
        <v>1774542</v>
      </c>
      <c r="AY112" s="38">
        <v>1160891</v>
      </c>
      <c r="AZ112" s="38">
        <v>2435506</v>
      </c>
      <c r="BA112" s="38">
        <v>2364796</v>
      </c>
      <c r="BB112" s="38">
        <v>1613079</v>
      </c>
      <c r="BC112" s="38">
        <v>2104494</v>
      </c>
      <c r="BD112" s="38">
        <v>1361296</v>
      </c>
      <c r="BE112" s="38">
        <v>2505908</v>
      </c>
      <c r="BF112" s="38">
        <v>868274</v>
      </c>
      <c r="BG112" s="38">
        <v>2601897</v>
      </c>
      <c r="BH112" s="38">
        <v>2137726</v>
      </c>
      <c r="BI112" s="38">
        <v>2378815</v>
      </c>
      <c r="BJ112" s="38">
        <v>2470415</v>
      </c>
      <c r="BK112" s="38">
        <v>2158914</v>
      </c>
      <c r="BL112" s="38">
        <v>2469464</v>
      </c>
      <c r="BM112" s="38">
        <v>1921485</v>
      </c>
      <c r="BN112" s="38">
        <v>2228698</v>
      </c>
      <c r="BO112" s="38">
        <v>1200043</v>
      </c>
      <c r="BP112" s="38">
        <v>4099877</v>
      </c>
      <c r="BQ112" s="38">
        <v>2384960</v>
      </c>
      <c r="BR112" s="38">
        <v>1805614</v>
      </c>
      <c r="BS112" s="38">
        <v>1699262</v>
      </c>
      <c r="BT112" s="38">
        <v>1943906</v>
      </c>
      <c r="BU112" s="38">
        <v>5343541</v>
      </c>
      <c r="BV112" s="38">
        <v>2.60774773080787E-2</v>
      </c>
      <c r="BX112" s="38">
        <v>6.3353358820316799E-2</v>
      </c>
    </row>
    <row r="113" spans="2:76">
      <c r="B113" s="38" t="s">
        <v>487</v>
      </c>
      <c r="C113" s="38" t="s">
        <v>161</v>
      </c>
      <c r="D113" s="38" t="s">
        <v>423</v>
      </c>
      <c r="E113" s="38">
        <v>1419</v>
      </c>
      <c r="F113" s="38" t="s">
        <v>163</v>
      </c>
      <c r="G113" s="38">
        <v>212</v>
      </c>
      <c r="H113" s="38">
        <v>2752</v>
      </c>
      <c r="I113" s="38">
        <v>298.09683999999999</v>
      </c>
      <c r="J113" s="38" t="s">
        <v>488</v>
      </c>
      <c r="K113" s="38">
        <v>439176</v>
      </c>
      <c r="L113" s="43" t="s">
        <v>489</v>
      </c>
      <c r="M113" s="43" t="s">
        <v>490</v>
      </c>
      <c r="N113" s="38">
        <v>134873</v>
      </c>
      <c r="O113" s="38">
        <v>131674</v>
      </c>
      <c r="P113" s="38">
        <v>180281</v>
      </c>
      <c r="Q113" s="38">
        <v>375672</v>
      </c>
      <c r="R113" s="38">
        <v>139853</v>
      </c>
      <c r="S113" s="38">
        <v>171479</v>
      </c>
      <c r="T113" s="38">
        <v>296753</v>
      </c>
      <c r="U113" s="38">
        <v>257700</v>
      </c>
      <c r="V113" s="38">
        <v>200713</v>
      </c>
      <c r="W113" s="38">
        <v>597975</v>
      </c>
      <c r="X113" s="38">
        <v>266972</v>
      </c>
      <c r="Y113" s="38">
        <v>236193</v>
      </c>
      <c r="Z113" s="38">
        <v>176262</v>
      </c>
      <c r="AA113" s="38">
        <v>207836</v>
      </c>
      <c r="AB113" s="38">
        <v>303880</v>
      </c>
      <c r="AC113" s="38">
        <v>254707</v>
      </c>
      <c r="AD113" s="38">
        <v>172979</v>
      </c>
      <c r="AE113" s="38">
        <v>273931</v>
      </c>
      <c r="AF113" s="38">
        <v>676567</v>
      </c>
      <c r="AG113" s="38">
        <v>270090</v>
      </c>
      <c r="AH113" s="38">
        <v>80786</v>
      </c>
      <c r="AI113" s="38">
        <v>382578</v>
      </c>
      <c r="AJ113" s="38">
        <v>196771</v>
      </c>
      <c r="AK113" s="38">
        <v>317292</v>
      </c>
      <c r="AL113" s="38">
        <v>219389</v>
      </c>
      <c r="AM113" s="38">
        <v>401450</v>
      </c>
      <c r="AN113" s="38">
        <v>265988</v>
      </c>
      <c r="AO113" s="38">
        <v>177474</v>
      </c>
      <c r="AP113" s="38">
        <v>250235</v>
      </c>
      <c r="AQ113" s="38">
        <v>189337</v>
      </c>
      <c r="AR113" s="38">
        <v>177924</v>
      </c>
      <c r="AS113" s="38">
        <v>253399</v>
      </c>
      <c r="AT113" s="38">
        <v>217111</v>
      </c>
      <c r="AU113" s="38">
        <v>221496</v>
      </c>
      <c r="AV113" s="38">
        <v>332984</v>
      </c>
      <c r="AW113" s="38">
        <v>277286</v>
      </c>
      <c r="AX113" s="38">
        <v>289307</v>
      </c>
      <c r="AY113" s="38">
        <v>357852</v>
      </c>
      <c r="AZ113" s="38">
        <v>411329</v>
      </c>
      <c r="BA113" s="38">
        <v>175716</v>
      </c>
      <c r="BB113" s="38">
        <v>221371</v>
      </c>
      <c r="BC113" s="38">
        <v>353068</v>
      </c>
      <c r="BD113" s="38">
        <v>282136</v>
      </c>
      <c r="BE113" s="38">
        <v>253384</v>
      </c>
      <c r="BF113" s="38">
        <v>209507</v>
      </c>
      <c r="BG113" s="38">
        <v>201932</v>
      </c>
      <c r="BH113" s="38">
        <v>211614</v>
      </c>
      <c r="BI113" s="38">
        <v>282282</v>
      </c>
      <c r="BJ113" s="38">
        <v>387961</v>
      </c>
      <c r="BK113" s="38">
        <v>205066</v>
      </c>
      <c r="BL113" s="38">
        <v>352677</v>
      </c>
      <c r="BM113" s="38">
        <v>383358</v>
      </c>
      <c r="BN113" s="38">
        <v>405294</v>
      </c>
      <c r="BO113" s="38">
        <v>398884</v>
      </c>
      <c r="BP113" s="38">
        <v>469058</v>
      </c>
      <c r="BQ113" s="38">
        <v>216012</v>
      </c>
      <c r="BR113" s="38">
        <v>514569</v>
      </c>
      <c r="BS113" s="38">
        <v>276559</v>
      </c>
      <c r="BT113" s="38">
        <v>267399</v>
      </c>
      <c r="BU113" s="38">
        <v>652855</v>
      </c>
      <c r="BV113" s="38">
        <v>2.5101282729335098E-2</v>
      </c>
      <c r="BX113" s="38">
        <v>9.2299290005461498E-2</v>
      </c>
    </row>
    <row r="114" spans="2:76">
      <c r="B114" s="38" t="s">
        <v>491</v>
      </c>
      <c r="C114" s="38" t="s">
        <v>161</v>
      </c>
      <c r="D114" s="38" t="s">
        <v>410</v>
      </c>
      <c r="E114" s="38">
        <v>62100</v>
      </c>
      <c r="F114" s="38" t="s">
        <v>163</v>
      </c>
      <c r="G114" s="38">
        <v>100002103</v>
      </c>
      <c r="H114" s="38">
        <v>790</v>
      </c>
      <c r="I114" s="38">
        <v>181.05291</v>
      </c>
      <c r="J114" s="38" t="s">
        <v>492</v>
      </c>
      <c r="K114" s="38">
        <v>494</v>
      </c>
      <c r="M114" s="43" t="s">
        <v>493</v>
      </c>
      <c r="N114" s="38">
        <v>0.44335595180396498</v>
      </c>
      <c r="O114" s="38">
        <v>0.44335595180396498</v>
      </c>
      <c r="P114" s="38">
        <v>0.44335595180396498</v>
      </c>
      <c r="Q114" s="38">
        <v>0.44335595180396498</v>
      </c>
      <c r="R114" s="38">
        <v>0.44335595180396498</v>
      </c>
      <c r="S114" s="38">
        <v>61828</v>
      </c>
      <c r="T114" s="38">
        <v>0.44335595180396498</v>
      </c>
      <c r="U114" s="38">
        <v>0.44335595180396498</v>
      </c>
      <c r="V114" s="38">
        <v>65857</v>
      </c>
      <c r="W114" s="38">
        <v>116174</v>
      </c>
      <c r="X114" s="38">
        <v>67299</v>
      </c>
      <c r="Y114" s="38">
        <v>55577</v>
      </c>
      <c r="Z114" s="38">
        <v>0.44335595180396498</v>
      </c>
      <c r="AA114" s="38">
        <v>0.44335595180396498</v>
      </c>
      <c r="AB114" s="38">
        <v>0.44335595180396498</v>
      </c>
      <c r="AC114" s="38">
        <v>0.44335595180396498</v>
      </c>
      <c r="AD114" s="38">
        <v>92701</v>
      </c>
      <c r="AE114" s="38">
        <v>0.44335595180396498</v>
      </c>
      <c r="AF114" s="38">
        <v>62951</v>
      </c>
      <c r="AG114" s="38">
        <v>85044</v>
      </c>
      <c r="AH114" s="38">
        <v>86827</v>
      </c>
      <c r="AI114" s="38">
        <v>0.44335595180396498</v>
      </c>
      <c r="AJ114" s="38">
        <v>0.44335595180396498</v>
      </c>
      <c r="AK114" s="38">
        <v>70521</v>
      </c>
      <c r="AL114" s="38">
        <v>0.44335595180396498</v>
      </c>
      <c r="AM114" s="38">
        <v>66674</v>
      </c>
      <c r="AN114" s="38">
        <v>99608</v>
      </c>
      <c r="AO114" s="38">
        <v>0.44335595180396498</v>
      </c>
      <c r="AP114" s="38">
        <v>0.44335595180396498</v>
      </c>
      <c r="AQ114" s="38">
        <v>80841</v>
      </c>
      <c r="AR114" s="38">
        <v>52411</v>
      </c>
      <c r="AS114" s="38">
        <v>0.44335595180396498</v>
      </c>
      <c r="AT114" s="38">
        <v>0.44335595180396498</v>
      </c>
      <c r="AU114" s="38">
        <v>0.44335595180396498</v>
      </c>
      <c r="AV114" s="38">
        <v>79861</v>
      </c>
      <c r="AW114" s="38">
        <v>0.44335595180396498</v>
      </c>
      <c r="AX114" s="38">
        <v>45247</v>
      </c>
      <c r="AY114" s="38">
        <v>0.44335595180396498</v>
      </c>
      <c r="AZ114" s="38">
        <v>52268</v>
      </c>
      <c r="BA114" s="38">
        <v>0.44335595180396498</v>
      </c>
      <c r="BB114" s="38">
        <v>69470</v>
      </c>
      <c r="BC114" s="38">
        <v>0.44335595180396498</v>
      </c>
      <c r="BD114" s="38">
        <v>71022</v>
      </c>
      <c r="BE114" s="38">
        <v>0.44335595180396498</v>
      </c>
      <c r="BF114" s="38">
        <v>62274</v>
      </c>
      <c r="BG114" s="38">
        <v>0.44335595180396498</v>
      </c>
      <c r="BH114" s="38">
        <v>71748</v>
      </c>
      <c r="BI114" s="38">
        <v>46539</v>
      </c>
      <c r="BJ114" s="38">
        <v>0.44335595180396498</v>
      </c>
      <c r="BK114" s="38">
        <v>67257</v>
      </c>
      <c r="BL114" s="38">
        <v>0.44335595180396498</v>
      </c>
      <c r="BM114" s="38">
        <v>52470</v>
      </c>
      <c r="BN114" s="38">
        <v>87269</v>
      </c>
      <c r="BO114" s="38">
        <v>0.44335595180396498</v>
      </c>
      <c r="BP114" s="38">
        <v>65282</v>
      </c>
      <c r="BQ114" s="38">
        <v>0.44335595180396498</v>
      </c>
      <c r="BR114" s="38">
        <v>41806</v>
      </c>
      <c r="BS114" s="38">
        <v>49857.996099999997</v>
      </c>
      <c r="BT114" s="38">
        <v>0.44335595180396498</v>
      </c>
      <c r="BU114" s="38">
        <v>51461</v>
      </c>
      <c r="BV114" s="38">
        <v>0.85471493034384005</v>
      </c>
      <c r="BX114" s="38">
        <v>1</v>
      </c>
    </row>
    <row r="115" spans="2:76">
      <c r="B115" s="38" t="s">
        <v>494</v>
      </c>
      <c r="C115" s="38" t="s">
        <v>199</v>
      </c>
      <c r="D115" s="38" t="s">
        <v>200</v>
      </c>
      <c r="E115" s="38">
        <v>35136</v>
      </c>
      <c r="F115" s="38" t="s">
        <v>145</v>
      </c>
      <c r="G115" s="38">
        <v>100001446</v>
      </c>
      <c r="H115" s="38">
        <v>1778.1</v>
      </c>
      <c r="I115" s="38">
        <v>257.07790999999997</v>
      </c>
      <c r="J115" s="38" t="s">
        <v>495</v>
      </c>
      <c r="K115" s="38">
        <v>445408</v>
      </c>
      <c r="M115" s="43" t="s">
        <v>496</v>
      </c>
      <c r="N115" s="38">
        <v>359809</v>
      </c>
      <c r="O115" s="38">
        <v>604581</v>
      </c>
      <c r="P115" s="38">
        <v>232699</v>
      </c>
      <c r="Q115" s="38">
        <v>311479</v>
      </c>
      <c r="R115" s="38">
        <v>550381</v>
      </c>
      <c r="S115" s="38">
        <v>640164</v>
      </c>
      <c r="T115" s="38">
        <v>194477</v>
      </c>
      <c r="U115" s="38">
        <v>274317</v>
      </c>
      <c r="V115" s="38">
        <v>613833</v>
      </c>
      <c r="W115" s="38">
        <v>459310</v>
      </c>
      <c r="X115" s="38">
        <v>681170</v>
      </c>
      <c r="Y115" s="38">
        <v>443238</v>
      </c>
      <c r="Z115" s="38">
        <v>268941</v>
      </c>
      <c r="AA115" s="38">
        <v>596363</v>
      </c>
      <c r="AB115" s="38">
        <v>183046</v>
      </c>
      <c r="AC115" s="38">
        <v>285827</v>
      </c>
      <c r="AD115" s="38">
        <v>554763</v>
      </c>
      <c r="AE115" s="38">
        <v>225684</v>
      </c>
      <c r="AF115" s="38">
        <v>338816</v>
      </c>
      <c r="AG115" s="38">
        <v>570380</v>
      </c>
      <c r="AH115" s="38">
        <v>479611</v>
      </c>
      <c r="AI115" s="38">
        <v>333491</v>
      </c>
      <c r="AJ115" s="38">
        <v>214371</v>
      </c>
      <c r="AK115" s="38">
        <v>433465</v>
      </c>
      <c r="AL115" s="38">
        <v>710066</v>
      </c>
      <c r="AM115" s="38">
        <v>317035</v>
      </c>
      <c r="AN115" s="38">
        <v>253182</v>
      </c>
      <c r="AO115" s="38">
        <v>576106</v>
      </c>
      <c r="AP115" s="38">
        <v>248031</v>
      </c>
      <c r="AQ115" s="38">
        <v>516805.96879999997</v>
      </c>
      <c r="AR115" s="38">
        <v>227367</v>
      </c>
      <c r="AS115" s="38">
        <v>507582.03129999997</v>
      </c>
      <c r="AT115" s="38">
        <v>656435</v>
      </c>
      <c r="AU115" s="38">
        <v>632587</v>
      </c>
      <c r="AV115" s="38">
        <v>383151</v>
      </c>
      <c r="AW115" s="38">
        <v>513569</v>
      </c>
      <c r="AX115" s="38">
        <v>717023</v>
      </c>
      <c r="AY115" s="38">
        <v>483263.96879999997</v>
      </c>
      <c r="AZ115" s="38">
        <v>358409</v>
      </c>
      <c r="BA115" s="38">
        <v>283694</v>
      </c>
      <c r="BB115" s="38">
        <v>356044</v>
      </c>
      <c r="BC115" s="38">
        <v>379593</v>
      </c>
      <c r="BD115" s="38">
        <v>576546</v>
      </c>
      <c r="BE115" s="38">
        <v>302275</v>
      </c>
      <c r="BF115" s="38">
        <v>444843</v>
      </c>
      <c r="BG115" s="38">
        <v>498088.96879999997</v>
      </c>
      <c r="BH115" s="38">
        <v>321159</v>
      </c>
      <c r="BI115" s="38">
        <v>580832</v>
      </c>
      <c r="BJ115" s="38">
        <v>543762</v>
      </c>
      <c r="BK115" s="38">
        <v>579340</v>
      </c>
      <c r="BL115" s="38">
        <v>510021.96879999997</v>
      </c>
      <c r="BM115" s="38">
        <v>696564</v>
      </c>
      <c r="BN115" s="38">
        <v>681842</v>
      </c>
      <c r="BO115" s="38">
        <v>778637</v>
      </c>
      <c r="BP115" s="38">
        <v>642479</v>
      </c>
      <c r="BQ115" s="38">
        <v>613809</v>
      </c>
      <c r="BR115" s="38">
        <v>464735</v>
      </c>
      <c r="BS115" s="38">
        <v>468716</v>
      </c>
      <c r="BT115" s="38">
        <v>199459</v>
      </c>
      <c r="BU115" s="38">
        <v>250304</v>
      </c>
      <c r="BV115" s="38">
        <v>8.2357170882386199E-2</v>
      </c>
      <c r="BX115" s="38">
        <v>0.91589295466957898</v>
      </c>
    </row>
    <row r="116" spans="2:76">
      <c r="B116" s="38" t="s">
        <v>497</v>
      </c>
      <c r="C116" s="38" t="s">
        <v>161</v>
      </c>
      <c r="D116" s="38" t="s">
        <v>225</v>
      </c>
      <c r="E116" s="38">
        <v>1494</v>
      </c>
      <c r="F116" s="38" t="s">
        <v>145</v>
      </c>
      <c r="G116" s="38">
        <v>1021</v>
      </c>
      <c r="H116" s="38">
        <v>738.5</v>
      </c>
      <c r="I116" s="38">
        <v>128.03531000000001</v>
      </c>
      <c r="J116" s="38" t="s">
        <v>498</v>
      </c>
      <c r="K116" s="38">
        <v>7405</v>
      </c>
      <c r="L116" s="43" t="s">
        <v>499</v>
      </c>
      <c r="M116" s="43" t="s">
        <v>500</v>
      </c>
      <c r="N116" s="38">
        <v>9416061</v>
      </c>
      <c r="O116" s="38">
        <v>9585367</v>
      </c>
      <c r="P116" s="38">
        <v>10014064</v>
      </c>
      <c r="Q116" s="38">
        <v>11010314</v>
      </c>
      <c r="R116" s="38">
        <v>10181183</v>
      </c>
      <c r="S116" s="38">
        <v>10135521</v>
      </c>
      <c r="T116" s="38">
        <v>7507038</v>
      </c>
      <c r="U116" s="38">
        <v>9169464</v>
      </c>
      <c r="V116" s="38">
        <v>8742871</v>
      </c>
      <c r="W116" s="38">
        <v>12249203</v>
      </c>
      <c r="X116" s="38">
        <v>9533424</v>
      </c>
      <c r="Y116" s="38">
        <v>8074625</v>
      </c>
      <c r="Z116" s="38">
        <v>8779285</v>
      </c>
      <c r="AA116" s="38">
        <v>10637972</v>
      </c>
      <c r="AB116" s="38">
        <v>9321483</v>
      </c>
      <c r="AC116" s="38">
        <v>8941904</v>
      </c>
      <c r="AD116" s="38">
        <v>7457609</v>
      </c>
      <c r="AE116" s="38">
        <v>8403965</v>
      </c>
      <c r="AF116" s="38">
        <v>12170563</v>
      </c>
      <c r="AG116" s="38">
        <v>7923211</v>
      </c>
      <c r="AH116" s="38">
        <v>10355132</v>
      </c>
      <c r="AI116" s="38">
        <v>9174623</v>
      </c>
      <c r="AJ116" s="38">
        <v>10006164</v>
      </c>
      <c r="AK116" s="38">
        <v>8421061</v>
      </c>
      <c r="AL116" s="38">
        <v>11217597</v>
      </c>
      <c r="AM116" s="38">
        <v>10540415</v>
      </c>
      <c r="AN116" s="38">
        <v>11784944</v>
      </c>
      <c r="AO116" s="38">
        <v>8103163</v>
      </c>
      <c r="AP116" s="38">
        <v>10021077</v>
      </c>
      <c r="AQ116" s="38">
        <v>8877316</v>
      </c>
      <c r="AR116" s="38">
        <v>10576965</v>
      </c>
      <c r="AS116" s="38">
        <v>11844971</v>
      </c>
      <c r="AT116" s="38">
        <v>9226005</v>
      </c>
      <c r="AU116" s="38">
        <v>10447913</v>
      </c>
      <c r="AV116" s="38">
        <v>12482525</v>
      </c>
      <c r="AW116" s="38">
        <v>7804465</v>
      </c>
      <c r="AX116" s="38">
        <v>10116088</v>
      </c>
      <c r="AY116" s="38">
        <v>9424772</v>
      </c>
      <c r="AZ116" s="38">
        <v>10552136</v>
      </c>
      <c r="BA116" s="38">
        <v>10939299</v>
      </c>
      <c r="BB116" s="38">
        <v>10976602</v>
      </c>
      <c r="BC116" s="38">
        <v>9713715</v>
      </c>
      <c r="BD116" s="38">
        <v>10859000</v>
      </c>
      <c r="BE116" s="38">
        <v>11518016</v>
      </c>
      <c r="BF116" s="38">
        <v>11977811</v>
      </c>
      <c r="BG116" s="38">
        <v>9845332</v>
      </c>
      <c r="BH116" s="38">
        <v>11938252</v>
      </c>
      <c r="BI116" s="38">
        <v>9545561</v>
      </c>
      <c r="BJ116" s="38">
        <v>9088095</v>
      </c>
      <c r="BK116" s="38">
        <v>10633368</v>
      </c>
      <c r="BL116" s="38">
        <v>13484310</v>
      </c>
      <c r="BM116" s="38">
        <v>11512501</v>
      </c>
      <c r="BN116" s="38">
        <v>8904051</v>
      </c>
      <c r="BO116" s="38">
        <v>12948482</v>
      </c>
      <c r="BP116" s="38">
        <v>11646875</v>
      </c>
      <c r="BQ116" s="38">
        <v>9675495</v>
      </c>
      <c r="BR116" s="38">
        <v>10228498</v>
      </c>
      <c r="BS116" s="38">
        <v>8982616</v>
      </c>
      <c r="BT116" s="38">
        <v>10386309</v>
      </c>
      <c r="BU116" s="38">
        <v>10151159</v>
      </c>
      <c r="BV116" s="38">
        <v>4.4626432644320002E-3</v>
      </c>
      <c r="BX116" s="38">
        <v>0</v>
      </c>
    </row>
    <row r="117" spans="2:76">
      <c r="B117" s="38" t="s">
        <v>501</v>
      </c>
      <c r="C117" s="38" t="s">
        <v>190</v>
      </c>
      <c r="D117" s="38" t="s">
        <v>197</v>
      </c>
      <c r="E117" s="38">
        <v>37184</v>
      </c>
      <c r="F117" s="38" t="s">
        <v>145</v>
      </c>
      <c r="G117" s="38">
        <v>100002017</v>
      </c>
      <c r="H117" s="38">
        <v>4275</v>
      </c>
      <c r="I117" s="38">
        <v>225.06965</v>
      </c>
      <c r="N117" s="38">
        <v>0.41860721446243598</v>
      </c>
      <c r="O117" s="38">
        <v>0.41860721446243598</v>
      </c>
      <c r="P117" s="38">
        <v>0.41860721446243598</v>
      </c>
      <c r="Q117" s="38">
        <v>114528</v>
      </c>
      <c r="R117" s="38">
        <v>0.41860721446243598</v>
      </c>
      <c r="S117" s="38">
        <v>0.41860721446243598</v>
      </c>
      <c r="T117" s="38">
        <v>0.41860721446243598</v>
      </c>
      <c r="U117" s="38">
        <v>0.41860721446243598</v>
      </c>
      <c r="V117" s="38">
        <v>0.41860721446243598</v>
      </c>
      <c r="W117" s="38">
        <v>0.41860721446243598</v>
      </c>
      <c r="X117" s="38">
        <v>30590</v>
      </c>
      <c r="Y117" s="38">
        <v>0.41860721446243598</v>
      </c>
      <c r="Z117" s="38">
        <v>0.41860721446243598</v>
      </c>
      <c r="AA117" s="38">
        <v>0.41860721446243598</v>
      </c>
      <c r="AB117" s="38">
        <v>0.41860721446243598</v>
      </c>
      <c r="AC117" s="38">
        <v>99969</v>
      </c>
      <c r="AD117" s="38">
        <v>0.41860721446243598</v>
      </c>
      <c r="AE117" s="38">
        <v>0.41860721446243598</v>
      </c>
      <c r="AF117" s="38">
        <v>0.41860721446243598</v>
      </c>
      <c r="AG117" s="38">
        <v>42991</v>
      </c>
      <c r="AH117" s="38">
        <v>50809</v>
      </c>
      <c r="AI117" s="38">
        <v>0.41860721446243598</v>
      </c>
      <c r="AJ117" s="38">
        <v>0.41860721446243598</v>
      </c>
      <c r="AK117" s="38">
        <v>0.41860721446243598</v>
      </c>
      <c r="AL117" s="38">
        <v>0.41860721446243598</v>
      </c>
      <c r="AM117" s="38">
        <v>403281.03129999997</v>
      </c>
      <c r="AN117" s="38">
        <v>41142</v>
      </c>
      <c r="AO117" s="38">
        <v>0.41860721446243598</v>
      </c>
      <c r="AP117" s="38">
        <v>0.41860721446243598</v>
      </c>
      <c r="AQ117" s="38">
        <v>28505</v>
      </c>
      <c r="AR117" s="38">
        <v>0.41860721446243598</v>
      </c>
      <c r="AS117" s="38">
        <v>0.41860721446243598</v>
      </c>
      <c r="AT117" s="38">
        <v>27851.002</v>
      </c>
      <c r="AU117" s="38">
        <v>0.41860721446243598</v>
      </c>
      <c r="AV117" s="38">
        <v>66881</v>
      </c>
      <c r="AW117" s="38">
        <v>0.41860721446243598</v>
      </c>
      <c r="AX117" s="38">
        <v>0.41860721446243598</v>
      </c>
      <c r="AY117" s="38">
        <v>0.41860721446243598</v>
      </c>
      <c r="AZ117" s="38">
        <v>0.41860721446243598</v>
      </c>
      <c r="BA117" s="38">
        <v>0.41860721446243598</v>
      </c>
      <c r="BB117" s="38">
        <v>0.41860721446243598</v>
      </c>
      <c r="BC117" s="38">
        <v>0.41860721446243598</v>
      </c>
      <c r="BD117" s="38">
        <v>0.41860721446243598</v>
      </c>
      <c r="BE117" s="38">
        <v>0.41860721446243598</v>
      </c>
      <c r="BF117" s="38">
        <v>47043</v>
      </c>
      <c r="BG117" s="38">
        <v>0.41860721446243598</v>
      </c>
      <c r="BH117" s="38">
        <v>0.41860721446243598</v>
      </c>
      <c r="BI117" s="38">
        <v>0.41860721446243598</v>
      </c>
      <c r="BJ117" s="38">
        <v>0.41860721446243598</v>
      </c>
      <c r="BK117" s="38">
        <v>0.41860721446243598</v>
      </c>
      <c r="BL117" s="38">
        <v>0.41860721446243598</v>
      </c>
      <c r="BM117" s="38">
        <v>145458</v>
      </c>
      <c r="BN117" s="38">
        <v>0.41860721446243598</v>
      </c>
      <c r="BO117" s="38">
        <v>0.41860721446243598</v>
      </c>
      <c r="BP117" s="38">
        <v>0.41860721446243598</v>
      </c>
      <c r="BQ117" s="38">
        <v>0.41860721446243598</v>
      </c>
      <c r="BR117" s="38">
        <v>0.41860721446243598</v>
      </c>
      <c r="BS117" s="38">
        <v>0.41860721446243598</v>
      </c>
      <c r="BT117" s="38">
        <v>0.41860721446243598</v>
      </c>
      <c r="BU117" s="38">
        <v>38458</v>
      </c>
      <c r="BV117" s="38">
        <v>0.34014053572442998</v>
      </c>
      <c r="BX117" s="38">
        <v>1</v>
      </c>
    </row>
    <row r="118" spans="2:76">
      <c r="B118" s="38" t="s">
        <v>502</v>
      </c>
      <c r="C118" s="38" t="s">
        <v>190</v>
      </c>
      <c r="D118" s="38" t="s">
        <v>197</v>
      </c>
      <c r="E118" s="38">
        <v>37186</v>
      </c>
      <c r="F118" s="38" t="s">
        <v>145</v>
      </c>
      <c r="G118" s="38">
        <v>100002018</v>
      </c>
      <c r="H118" s="38">
        <v>4925</v>
      </c>
      <c r="I118" s="38">
        <v>371.18975999999998</v>
      </c>
      <c r="N118" s="38">
        <v>94494</v>
      </c>
      <c r="O118" s="38">
        <v>0.190211724139181</v>
      </c>
      <c r="P118" s="38">
        <v>64888.996099999997</v>
      </c>
      <c r="Q118" s="38">
        <v>151224</v>
      </c>
      <c r="R118" s="38">
        <v>39799</v>
      </c>
      <c r="S118" s="38">
        <v>60585</v>
      </c>
      <c r="T118" s="38">
        <v>0.190211724139181</v>
      </c>
      <c r="U118" s="38">
        <v>85288</v>
      </c>
      <c r="V118" s="38">
        <v>22937</v>
      </c>
      <c r="W118" s="38">
        <v>21021</v>
      </c>
      <c r="X118" s="38">
        <v>0.190211724139181</v>
      </c>
      <c r="Y118" s="38">
        <v>41363</v>
      </c>
      <c r="Z118" s="38">
        <v>51855</v>
      </c>
      <c r="AA118" s="38">
        <v>85490</v>
      </c>
      <c r="AB118" s="38">
        <v>33206</v>
      </c>
      <c r="AC118" s="38">
        <v>81865</v>
      </c>
      <c r="AD118" s="38">
        <v>72042</v>
      </c>
      <c r="AE118" s="38">
        <v>21715</v>
      </c>
      <c r="AF118" s="38">
        <v>0.190211724139181</v>
      </c>
      <c r="AG118" s="38">
        <v>258844</v>
      </c>
      <c r="AH118" s="38">
        <v>396922</v>
      </c>
      <c r="AI118" s="38">
        <v>175409</v>
      </c>
      <c r="AJ118" s="38">
        <v>0.190211724139181</v>
      </c>
      <c r="AK118" s="38">
        <v>28628</v>
      </c>
      <c r="AL118" s="38">
        <v>213534</v>
      </c>
      <c r="AM118" s="38">
        <v>77300</v>
      </c>
      <c r="AN118" s="38">
        <v>103506</v>
      </c>
      <c r="AO118" s="38">
        <v>0.190211724139181</v>
      </c>
      <c r="AP118" s="38">
        <v>22353</v>
      </c>
      <c r="AQ118" s="38">
        <v>169356</v>
      </c>
      <c r="AR118" s="38">
        <v>20534</v>
      </c>
      <c r="AS118" s="38">
        <v>48449</v>
      </c>
      <c r="AT118" s="38">
        <v>102359</v>
      </c>
      <c r="AU118" s="38">
        <v>48883</v>
      </c>
      <c r="AV118" s="38">
        <v>213221</v>
      </c>
      <c r="AW118" s="38">
        <v>51846</v>
      </c>
      <c r="AX118" s="38">
        <v>23357</v>
      </c>
      <c r="AY118" s="38">
        <v>0.190211724139181</v>
      </c>
      <c r="AZ118" s="38">
        <v>39815</v>
      </c>
      <c r="BA118" s="38">
        <v>16879</v>
      </c>
      <c r="BB118" s="38">
        <v>0.190211724139181</v>
      </c>
      <c r="BC118" s="38">
        <v>36809</v>
      </c>
      <c r="BD118" s="38">
        <v>84837</v>
      </c>
      <c r="BE118" s="38">
        <v>43398</v>
      </c>
      <c r="BF118" s="38">
        <v>84212</v>
      </c>
      <c r="BG118" s="38">
        <v>0.190211724139181</v>
      </c>
      <c r="BH118" s="38">
        <v>78861</v>
      </c>
      <c r="BI118" s="38">
        <v>84966</v>
      </c>
      <c r="BJ118" s="38">
        <v>50237</v>
      </c>
      <c r="BK118" s="38">
        <v>39150</v>
      </c>
      <c r="BL118" s="38">
        <v>27591</v>
      </c>
      <c r="BM118" s="38">
        <v>187916</v>
      </c>
      <c r="BN118" s="38">
        <v>80413</v>
      </c>
      <c r="BO118" s="38">
        <v>73314</v>
      </c>
      <c r="BP118" s="38">
        <v>49535</v>
      </c>
      <c r="BQ118" s="38">
        <v>0.190211724139181</v>
      </c>
      <c r="BR118" s="38">
        <v>40392</v>
      </c>
      <c r="BS118" s="38">
        <v>142098</v>
      </c>
      <c r="BT118" s="38">
        <v>77192</v>
      </c>
      <c r="BU118" s="38">
        <v>46269</v>
      </c>
      <c r="BV118" s="38">
        <v>0.73882123993022597</v>
      </c>
      <c r="BX118" s="38">
        <v>1</v>
      </c>
    </row>
    <row r="119" spans="2:76">
      <c r="B119" s="38" t="s">
        <v>503</v>
      </c>
      <c r="C119" s="38" t="s">
        <v>190</v>
      </c>
      <c r="D119" s="38" t="s">
        <v>197</v>
      </c>
      <c r="E119" s="38">
        <v>37187</v>
      </c>
      <c r="F119" s="38" t="s">
        <v>145</v>
      </c>
      <c r="G119" s="38">
        <v>100002021</v>
      </c>
      <c r="H119" s="38">
        <v>4215</v>
      </c>
      <c r="I119" s="38">
        <v>225.06965</v>
      </c>
      <c r="N119" s="38">
        <v>0.13215825740376599</v>
      </c>
      <c r="O119" s="38">
        <v>49756</v>
      </c>
      <c r="P119" s="38">
        <v>29074</v>
      </c>
      <c r="Q119" s="38">
        <v>71315</v>
      </c>
      <c r="R119" s="38">
        <v>176161</v>
      </c>
      <c r="S119" s="38">
        <v>0.13215825740376599</v>
      </c>
      <c r="T119" s="38">
        <v>0.13215825740376599</v>
      </c>
      <c r="U119" s="38">
        <v>36434</v>
      </c>
      <c r="V119" s="38">
        <v>251023</v>
      </c>
      <c r="W119" s="38">
        <v>0.13215825740376599</v>
      </c>
      <c r="X119" s="38">
        <v>0.13215825740376599</v>
      </c>
      <c r="Y119" s="38">
        <v>0.13215825740376599</v>
      </c>
      <c r="Z119" s="38">
        <v>54904</v>
      </c>
      <c r="AA119" s="38">
        <v>0.13215825740376599</v>
      </c>
      <c r="AB119" s="38">
        <v>36697</v>
      </c>
      <c r="AC119" s="38">
        <v>0.13215825740376599</v>
      </c>
      <c r="AD119" s="38">
        <v>253954</v>
      </c>
      <c r="AE119" s="38">
        <v>0.13215825740376599</v>
      </c>
      <c r="AF119" s="38">
        <v>24077</v>
      </c>
      <c r="AG119" s="38">
        <v>38733</v>
      </c>
      <c r="AH119" s="38">
        <v>141155</v>
      </c>
      <c r="AI119" s="38">
        <v>0.13215825740376599</v>
      </c>
      <c r="AJ119" s="38">
        <v>51865</v>
      </c>
      <c r="AK119" s="38">
        <v>0.13215825740376599</v>
      </c>
      <c r="AL119" s="38">
        <v>252052</v>
      </c>
      <c r="AM119" s="38">
        <v>17243</v>
      </c>
      <c r="AN119" s="38">
        <v>79076</v>
      </c>
      <c r="AO119" s="38">
        <v>0.13215825740376599</v>
      </c>
      <c r="AP119" s="38">
        <v>0.13215825740376599</v>
      </c>
      <c r="AQ119" s="38">
        <v>68054</v>
      </c>
      <c r="AR119" s="38">
        <v>0.13215825740376599</v>
      </c>
      <c r="AS119" s="38">
        <v>26040.998</v>
      </c>
      <c r="AT119" s="38">
        <v>308147</v>
      </c>
      <c r="AU119" s="38">
        <v>0.13215825740376599</v>
      </c>
      <c r="AV119" s="38">
        <v>245511</v>
      </c>
      <c r="AW119" s="38">
        <v>39470</v>
      </c>
      <c r="AX119" s="38">
        <v>124162</v>
      </c>
      <c r="AY119" s="38">
        <v>0.13215825740376599</v>
      </c>
      <c r="AZ119" s="38">
        <v>28490</v>
      </c>
      <c r="BA119" s="38">
        <v>0.13215825740376599</v>
      </c>
      <c r="BB119" s="38">
        <v>0.13215825740376599</v>
      </c>
      <c r="BC119" s="38">
        <v>0.13215825740376599</v>
      </c>
      <c r="BD119" s="38">
        <v>73257</v>
      </c>
      <c r="BE119" s="38">
        <v>12608</v>
      </c>
      <c r="BF119" s="38">
        <v>173929</v>
      </c>
      <c r="BG119" s="38">
        <v>190176</v>
      </c>
      <c r="BH119" s="38">
        <v>32251</v>
      </c>
      <c r="BI119" s="38">
        <v>118925</v>
      </c>
      <c r="BJ119" s="38">
        <v>0.13215825740376599</v>
      </c>
      <c r="BK119" s="38">
        <v>0.13215825740376599</v>
      </c>
      <c r="BL119" s="38">
        <v>414759</v>
      </c>
      <c r="BM119" s="38">
        <v>67448</v>
      </c>
      <c r="BN119" s="38">
        <v>58654</v>
      </c>
      <c r="BO119" s="38">
        <v>0.13215825740376599</v>
      </c>
      <c r="BP119" s="38">
        <v>97980</v>
      </c>
      <c r="BQ119" s="38">
        <v>45212</v>
      </c>
      <c r="BR119" s="38">
        <v>46927</v>
      </c>
      <c r="BS119" s="38">
        <v>79436</v>
      </c>
      <c r="BT119" s="38">
        <v>0.13215825740376599</v>
      </c>
      <c r="BU119" s="38">
        <v>0.13215825740376599</v>
      </c>
      <c r="BV119" s="38">
        <v>0.49168325163566101</v>
      </c>
      <c r="BX119" s="38">
        <v>1</v>
      </c>
    </row>
    <row r="120" spans="2:76">
      <c r="B120" s="38" t="s">
        <v>504</v>
      </c>
      <c r="C120" s="38" t="s">
        <v>190</v>
      </c>
      <c r="D120" s="38" t="s">
        <v>197</v>
      </c>
      <c r="E120" s="38">
        <v>37190</v>
      </c>
      <c r="F120" s="38" t="s">
        <v>145</v>
      </c>
      <c r="G120" s="38">
        <v>100001987</v>
      </c>
      <c r="H120" s="38">
        <v>3880</v>
      </c>
      <c r="I120" s="38">
        <v>225.06965</v>
      </c>
      <c r="J120" s="38" t="s">
        <v>505</v>
      </c>
      <c r="K120" s="38">
        <v>242332</v>
      </c>
      <c r="L120" s="43" t="s">
        <v>506</v>
      </c>
      <c r="M120" s="43" t="s">
        <v>507</v>
      </c>
      <c r="N120" s="38">
        <v>962798</v>
      </c>
      <c r="O120" s="38">
        <v>181093</v>
      </c>
      <c r="P120" s="38">
        <v>530780</v>
      </c>
      <c r="Q120" s="38">
        <v>1976968</v>
      </c>
      <c r="R120" s="38">
        <v>437317</v>
      </c>
      <c r="S120" s="38">
        <v>900062</v>
      </c>
      <c r="T120" s="38">
        <v>67489</v>
      </c>
      <c r="U120" s="38">
        <v>911635</v>
      </c>
      <c r="V120" s="38">
        <v>580259</v>
      </c>
      <c r="W120" s="38">
        <v>618789</v>
      </c>
      <c r="X120" s="38">
        <v>304686</v>
      </c>
      <c r="Y120" s="38">
        <v>355108</v>
      </c>
      <c r="Z120" s="38">
        <v>566609</v>
      </c>
      <c r="AA120" s="38">
        <v>845880</v>
      </c>
      <c r="AB120" s="38">
        <v>347221</v>
      </c>
      <c r="AC120" s="38">
        <v>2310529</v>
      </c>
      <c r="AD120" s="38">
        <v>867679</v>
      </c>
      <c r="AE120" s="38">
        <v>207602</v>
      </c>
      <c r="AF120" s="38">
        <v>606304</v>
      </c>
      <c r="AG120" s="38">
        <v>2021173</v>
      </c>
      <c r="AH120" s="38">
        <v>1744057</v>
      </c>
      <c r="AI120" s="38">
        <v>2268262</v>
      </c>
      <c r="AJ120" s="38">
        <v>85968</v>
      </c>
      <c r="AK120" s="38">
        <v>159769.01560000001</v>
      </c>
      <c r="AL120" s="38">
        <v>1330717</v>
      </c>
      <c r="AM120" s="38">
        <v>3631518</v>
      </c>
      <c r="AN120" s="38">
        <v>905301</v>
      </c>
      <c r="AO120" s="38">
        <v>112162</v>
      </c>
      <c r="AP120" s="38">
        <v>164168</v>
      </c>
      <c r="AQ120" s="38">
        <v>1162598</v>
      </c>
      <c r="AR120" s="38">
        <v>133096</v>
      </c>
      <c r="AS120" s="38">
        <v>659494</v>
      </c>
      <c r="AT120" s="38">
        <v>1482804</v>
      </c>
      <c r="AU120" s="38">
        <v>495570</v>
      </c>
      <c r="AV120" s="38">
        <v>2705916</v>
      </c>
      <c r="AW120" s="38">
        <v>851096</v>
      </c>
      <c r="AX120" s="38">
        <v>192224</v>
      </c>
      <c r="AY120" s="38">
        <v>36934</v>
      </c>
      <c r="AZ120" s="38">
        <v>498403.96879999997</v>
      </c>
      <c r="BA120" s="38">
        <v>52154</v>
      </c>
      <c r="BB120" s="38">
        <v>155586</v>
      </c>
      <c r="BC120" s="38">
        <v>257665</v>
      </c>
      <c r="BD120" s="38">
        <v>1240446</v>
      </c>
      <c r="BE120" s="38">
        <v>361843</v>
      </c>
      <c r="BF120" s="38">
        <v>2606642</v>
      </c>
      <c r="BG120" s="38">
        <v>170097</v>
      </c>
      <c r="BH120" s="38">
        <v>799869.0625</v>
      </c>
      <c r="BI120" s="38">
        <v>1006421</v>
      </c>
      <c r="BJ120" s="38">
        <v>615460</v>
      </c>
      <c r="BK120" s="38">
        <v>532647</v>
      </c>
      <c r="BL120" s="38">
        <v>733820</v>
      </c>
      <c r="BM120" s="38">
        <v>3086912</v>
      </c>
      <c r="BN120" s="38">
        <v>1454664</v>
      </c>
      <c r="BO120" s="38">
        <v>3002815</v>
      </c>
      <c r="BP120" s="38">
        <v>677537</v>
      </c>
      <c r="BQ120" s="38">
        <v>223194.01560000001</v>
      </c>
      <c r="BR120" s="38">
        <v>587343</v>
      </c>
      <c r="BS120" s="38">
        <v>708632.9375</v>
      </c>
      <c r="BT120" s="38">
        <v>609827</v>
      </c>
      <c r="BU120" s="38">
        <v>1559369.125</v>
      </c>
      <c r="BV120" s="38">
        <v>0.99410192132549502</v>
      </c>
      <c r="BX120" s="38">
        <v>1</v>
      </c>
    </row>
    <row r="121" spans="2:76">
      <c r="B121" s="38" t="s">
        <v>508</v>
      </c>
      <c r="C121" s="38" t="s">
        <v>190</v>
      </c>
      <c r="D121" s="38" t="s">
        <v>197</v>
      </c>
      <c r="E121" s="38">
        <v>37192</v>
      </c>
      <c r="F121" s="38" t="s">
        <v>145</v>
      </c>
      <c r="G121" s="38">
        <v>100002024</v>
      </c>
      <c r="H121" s="38">
        <v>4685</v>
      </c>
      <c r="I121" s="38">
        <v>371.18975999999998</v>
      </c>
      <c r="N121" s="38">
        <v>20856</v>
      </c>
      <c r="O121" s="38">
        <v>0.40948553698513002</v>
      </c>
      <c r="P121" s="38">
        <v>0.40948553698513002</v>
      </c>
      <c r="Q121" s="38">
        <v>58794</v>
      </c>
      <c r="R121" s="38">
        <v>0.40948553698513002</v>
      </c>
      <c r="S121" s="38">
        <v>0.40948553698513002</v>
      </c>
      <c r="T121" s="38">
        <v>0.40948553698513002</v>
      </c>
      <c r="U121" s="38">
        <v>20200</v>
      </c>
      <c r="V121" s="38">
        <v>0.40948553698513002</v>
      </c>
      <c r="W121" s="38">
        <v>0.40948553698513002</v>
      </c>
      <c r="X121" s="38">
        <v>0.40948553698513002</v>
      </c>
      <c r="Y121" s="38">
        <v>0.40948553698513002</v>
      </c>
      <c r="Z121" s="38">
        <v>0.40948553698513002</v>
      </c>
      <c r="AA121" s="38">
        <v>31267</v>
      </c>
      <c r="AB121" s="38">
        <v>0.40948553698513002</v>
      </c>
      <c r="AC121" s="38">
        <v>0.40948553698513002</v>
      </c>
      <c r="AD121" s="38">
        <v>0.40948553698513002</v>
      </c>
      <c r="AE121" s="38">
        <v>0.40948553698513002</v>
      </c>
      <c r="AF121" s="38">
        <v>0.40948553698513002</v>
      </c>
      <c r="AG121" s="38">
        <v>70243</v>
      </c>
      <c r="AH121" s="38">
        <v>121596</v>
      </c>
      <c r="AI121" s="38">
        <v>63658</v>
      </c>
      <c r="AJ121" s="38">
        <v>0.40948553698513002</v>
      </c>
      <c r="AK121" s="38">
        <v>0.40948553698513002</v>
      </c>
      <c r="AL121" s="38">
        <v>69037</v>
      </c>
      <c r="AM121" s="38">
        <v>34870</v>
      </c>
      <c r="AN121" s="38">
        <v>29720</v>
      </c>
      <c r="AO121" s="38">
        <v>0.40948553698513002</v>
      </c>
      <c r="AP121" s="38">
        <v>0.40948553698513002</v>
      </c>
      <c r="AQ121" s="38">
        <v>44147</v>
      </c>
      <c r="AR121" s="38">
        <v>0.40948553698513002</v>
      </c>
      <c r="AS121" s="38">
        <v>26307</v>
      </c>
      <c r="AT121" s="38">
        <v>36727</v>
      </c>
      <c r="AU121" s="38">
        <v>0.40948553698513002</v>
      </c>
      <c r="AV121" s="38">
        <v>81745.992199999993</v>
      </c>
      <c r="AW121" s="38">
        <v>0.40948553698513002</v>
      </c>
      <c r="AX121" s="38">
        <v>0.40948553698513002</v>
      </c>
      <c r="AY121" s="38">
        <v>0.40948553698513002</v>
      </c>
      <c r="AZ121" s="38">
        <v>0.40948553698513002</v>
      </c>
      <c r="BA121" s="38">
        <v>0.40948553698513002</v>
      </c>
      <c r="BB121" s="38">
        <v>0.40948553698513002</v>
      </c>
      <c r="BC121" s="38">
        <v>0.40948553698513002</v>
      </c>
      <c r="BD121" s="38">
        <v>24581.002</v>
      </c>
      <c r="BE121" s="38">
        <v>0.40948553698513002</v>
      </c>
      <c r="BF121" s="38">
        <v>45489</v>
      </c>
      <c r="BG121" s="38">
        <v>0.40948553698513002</v>
      </c>
      <c r="BH121" s="38">
        <v>0.40948553698513002</v>
      </c>
      <c r="BI121" s="38">
        <v>26443</v>
      </c>
      <c r="BJ121" s="38">
        <v>0.40948553698513002</v>
      </c>
      <c r="BK121" s="38">
        <v>0.40948553698513002</v>
      </c>
      <c r="BL121" s="38">
        <v>0.40948553698513002</v>
      </c>
      <c r="BM121" s="38">
        <v>65612</v>
      </c>
      <c r="BN121" s="38">
        <v>26224</v>
      </c>
      <c r="BO121" s="38">
        <v>27064</v>
      </c>
      <c r="BP121" s="38">
        <v>0.40948553698513002</v>
      </c>
      <c r="BQ121" s="38">
        <v>0.40948553698513002</v>
      </c>
      <c r="BR121" s="38">
        <v>0.40948553698513002</v>
      </c>
      <c r="BS121" s="38">
        <v>23688</v>
      </c>
      <c r="BT121" s="38">
        <v>34895</v>
      </c>
      <c r="BU121" s="38">
        <v>0.40948553698513002</v>
      </c>
      <c r="BV121" s="38">
        <v>0.81061625443190399</v>
      </c>
      <c r="BX121" s="38">
        <v>1</v>
      </c>
    </row>
    <row r="122" spans="2:76">
      <c r="B122" s="38" t="s">
        <v>509</v>
      </c>
      <c r="C122" s="38" t="s">
        <v>190</v>
      </c>
      <c r="D122" s="38" t="s">
        <v>510</v>
      </c>
      <c r="E122" s="38">
        <v>37198</v>
      </c>
      <c r="F122" s="38" t="s">
        <v>145</v>
      </c>
      <c r="G122" s="38">
        <v>100001988</v>
      </c>
      <c r="H122" s="38">
        <v>3962</v>
      </c>
      <c r="I122" s="38">
        <v>239.08529999999999</v>
      </c>
      <c r="N122" s="38">
        <v>1050420</v>
      </c>
      <c r="O122" s="38">
        <v>1053778</v>
      </c>
      <c r="P122" s="38">
        <v>264126</v>
      </c>
      <c r="Q122" s="38">
        <v>741482</v>
      </c>
      <c r="R122" s="38">
        <v>582827</v>
      </c>
      <c r="S122" s="38">
        <v>220044</v>
      </c>
      <c r="T122" s="38">
        <v>930842</v>
      </c>
      <c r="U122" s="38">
        <v>451022</v>
      </c>
      <c r="V122" s="38">
        <v>9785395</v>
      </c>
      <c r="W122" s="38">
        <v>400023.96879999997</v>
      </c>
      <c r="X122" s="38">
        <v>198585</v>
      </c>
      <c r="Y122" s="38">
        <v>3453488.25</v>
      </c>
      <c r="Z122" s="38">
        <v>123099.99219999999</v>
      </c>
      <c r="AA122" s="38">
        <v>1645128</v>
      </c>
      <c r="AB122" s="38">
        <v>148400</v>
      </c>
      <c r="AC122" s="38">
        <v>243925</v>
      </c>
      <c r="AD122" s="38">
        <v>10371909</v>
      </c>
      <c r="AE122" s="38">
        <v>1348431</v>
      </c>
      <c r="AF122" s="38">
        <v>458310</v>
      </c>
      <c r="AG122" s="38">
        <v>494214</v>
      </c>
      <c r="AH122" s="38">
        <v>4829693</v>
      </c>
      <c r="AI122" s="38">
        <v>825950</v>
      </c>
      <c r="AJ122" s="38">
        <v>1041017.9375</v>
      </c>
      <c r="AK122" s="38">
        <v>73520</v>
      </c>
      <c r="AL122" s="38">
        <v>4198331</v>
      </c>
      <c r="AM122" s="38">
        <v>415649</v>
      </c>
      <c r="AN122" s="38">
        <v>115391</v>
      </c>
      <c r="AO122" s="38">
        <v>2119336</v>
      </c>
      <c r="AP122" s="38">
        <v>270996</v>
      </c>
      <c r="AQ122" s="38">
        <v>8038744</v>
      </c>
      <c r="AR122" s="38">
        <v>2113072</v>
      </c>
      <c r="AS122" s="38">
        <v>525222</v>
      </c>
      <c r="AT122" s="38">
        <v>509791</v>
      </c>
      <c r="AU122" s="38">
        <v>624933</v>
      </c>
      <c r="AV122" s="38">
        <v>493460.03129999997</v>
      </c>
      <c r="AW122" s="38">
        <v>768999</v>
      </c>
      <c r="AX122" s="38">
        <v>2129143</v>
      </c>
      <c r="AY122" s="38">
        <v>7.4529054737062103E-2</v>
      </c>
      <c r="AZ122" s="38">
        <v>174937</v>
      </c>
      <c r="BA122" s="38">
        <v>246291</v>
      </c>
      <c r="BB122" s="38">
        <v>303725</v>
      </c>
      <c r="BC122" s="38">
        <v>452136</v>
      </c>
      <c r="BD122" s="38">
        <v>1048549</v>
      </c>
      <c r="BE122" s="38">
        <v>414023.96879999997</v>
      </c>
      <c r="BF122" s="38">
        <v>653982</v>
      </c>
      <c r="BG122" s="38">
        <v>945711</v>
      </c>
      <c r="BH122" s="38">
        <v>3477748</v>
      </c>
      <c r="BI122" s="38">
        <v>768690</v>
      </c>
      <c r="BJ122" s="38">
        <v>10352563</v>
      </c>
      <c r="BK122" s="38">
        <v>850263</v>
      </c>
      <c r="BL122" s="38">
        <v>1990925</v>
      </c>
      <c r="BM122" s="38">
        <v>5473311</v>
      </c>
      <c r="BN122" s="38">
        <v>8408545</v>
      </c>
      <c r="BO122" s="38">
        <v>479003</v>
      </c>
      <c r="BP122" s="38">
        <v>521630</v>
      </c>
      <c r="BQ122" s="38">
        <v>1054426</v>
      </c>
      <c r="BR122" s="38">
        <v>3135510</v>
      </c>
      <c r="BS122" s="38">
        <v>194345.98439999999</v>
      </c>
      <c r="BT122" s="38">
        <v>92009.007800000007</v>
      </c>
      <c r="BU122" s="38">
        <v>167633</v>
      </c>
      <c r="BV122" s="38">
        <v>0.89999503723636398</v>
      </c>
      <c r="BX122" s="38">
        <v>1</v>
      </c>
    </row>
    <row r="123" spans="2:76">
      <c r="B123" s="38" t="s">
        <v>511</v>
      </c>
      <c r="C123" s="38" t="s">
        <v>190</v>
      </c>
      <c r="D123" s="38" t="s">
        <v>510</v>
      </c>
      <c r="E123" s="38">
        <v>37200</v>
      </c>
      <c r="F123" s="38" t="s">
        <v>145</v>
      </c>
      <c r="G123" s="38">
        <v>100002014</v>
      </c>
      <c r="H123" s="38">
        <v>5060</v>
      </c>
      <c r="I123" s="38">
        <v>399.22106000000002</v>
      </c>
      <c r="N123" s="38">
        <v>146967</v>
      </c>
      <c r="O123" s="38">
        <v>216896</v>
      </c>
      <c r="P123" s="38">
        <v>61701</v>
      </c>
      <c r="Q123" s="38">
        <v>52827</v>
      </c>
      <c r="R123" s="38">
        <v>156343.01560000001</v>
      </c>
      <c r="S123" s="38">
        <v>21887</v>
      </c>
      <c r="T123" s="38">
        <v>299132</v>
      </c>
      <c r="U123" s="38">
        <v>153248</v>
      </c>
      <c r="V123" s="38">
        <v>1644824.875</v>
      </c>
      <c r="W123" s="38">
        <v>54413</v>
      </c>
      <c r="X123" s="38">
        <v>6.3498188950551995E-2</v>
      </c>
      <c r="Y123" s="38">
        <v>964325</v>
      </c>
      <c r="Z123" s="38">
        <v>6.3498188950551995E-2</v>
      </c>
      <c r="AA123" s="38">
        <v>145163</v>
      </c>
      <c r="AB123" s="38">
        <v>21934.002</v>
      </c>
      <c r="AC123" s="38">
        <v>6.3498188950551995E-2</v>
      </c>
      <c r="AD123" s="38">
        <v>1735224</v>
      </c>
      <c r="AE123" s="38">
        <v>191251</v>
      </c>
      <c r="AF123" s="38">
        <v>6.3498188950551995E-2</v>
      </c>
      <c r="AG123" s="38">
        <v>173094</v>
      </c>
      <c r="AH123" s="38">
        <v>1250550</v>
      </c>
      <c r="AI123" s="38">
        <v>59991</v>
      </c>
      <c r="AJ123" s="38">
        <v>534644</v>
      </c>
      <c r="AK123" s="38">
        <v>29738</v>
      </c>
      <c r="AL123" s="38">
        <v>645428</v>
      </c>
      <c r="AM123" s="38">
        <v>6.3498188950551995E-2</v>
      </c>
      <c r="AN123" s="38">
        <v>6.3498188950551995E-2</v>
      </c>
      <c r="AO123" s="38">
        <v>883692</v>
      </c>
      <c r="AP123" s="38">
        <v>44939.996099999997</v>
      </c>
      <c r="AQ123" s="38">
        <v>1802238</v>
      </c>
      <c r="AR123" s="38">
        <v>612562</v>
      </c>
      <c r="AS123" s="38">
        <v>180416</v>
      </c>
      <c r="AT123" s="38">
        <v>139448</v>
      </c>
      <c r="AU123" s="38">
        <v>73582</v>
      </c>
      <c r="AV123" s="38">
        <v>38179</v>
      </c>
      <c r="AW123" s="38">
        <v>68721</v>
      </c>
      <c r="AX123" s="38">
        <v>1362394.125</v>
      </c>
      <c r="AY123" s="38">
        <v>25872</v>
      </c>
      <c r="AZ123" s="38">
        <v>6.3498188950551995E-2</v>
      </c>
      <c r="BA123" s="38">
        <v>88211</v>
      </c>
      <c r="BB123" s="38">
        <v>35727</v>
      </c>
      <c r="BC123" s="38">
        <v>79261</v>
      </c>
      <c r="BD123" s="38">
        <v>260904</v>
      </c>
      <c r="BE123" s="38">
        <v>108258</v>
      </c>
      <c r="BF123" s="38">
        <v>93124</v>
      </c>
      <c r="BG123" s="38">
        <v>158888.98439999999</v>
      </c>
      <c r="BH123" s="38">
        <v>788672</v>
      </c>
      <c r="BI123" s="38">
        <v>143733</v>
      </c>
      <c r="BJ123" s="38">
        <v>1967805</v>
      </c>
      <c r="BK123" s="38">
        <v>188641.01560000001</v>
      </c>
      <c r="BL123" s="38">
        <v>267689</v>
      </c>
      <c r="BM123" s="38">
        <v>694817</v>
      </c>
      <c r="BN123" s="38">
        <v>948228</v>
      </c>
      <c r="BO123" s="38">
        <v>20809</v>
      </c>
      <c r="BP123" s="38">
        <v>120356</v>
      </c>
      <c r="BQ123" s="38">
        <v>104040</v>
      </c>
      <c r="BR123" s="38">
        <v>391744</v>
      </c>
      <c r="BS123" s="38">
        <v>25503</v>
      </c>
      <c r="BT123" s="38">
        <v>6.3498188950551995E-2</v>
      </c>
      <c r="BU123" s="38">
        <v>13762.999</v>
      </c>
      <c r="BV123" s="38">
        <v>0.83005987244276402</v>
      </c>
      <c r="BX123" s="38">
        <v>1</v>
      </c>
    </row>
    <row r="124" spans="2:76">
      <c r="B124" s="38" t="s">
        <v>512</v>
      </c>
      <c r="C124" s="38" t="s">
        <v>190</v>
      </c>
      <c r="D124" s="38" t="s">
        <v>510</v>
      </c>
      <c r="E124" s="38">
        <v>37196</v>
      </c>
      <c r="F124" s="38" t="s">
        <v>145</v>
      </c>
      <c r="G124" s="38">
        <v>100002009</v>
      </c>
      <c r="H124" s="38">
        <v>5180</v>
      </c>
      <c r="I124" s="38">
        <v>399.22106000000002</v>
      </c>
      <c r="N124" s="38">
        <v>72678</v>
      </c>
      <c r="O124" s="38">
        <v>136794</v>
      </c>
      <c r="P124" s="38">
        <v>36800</v>
      </c>
      <c r="Q124" s="38">
        <v>189503</v>
      </c>
      <c r="R124" s="38">
        <v>88804</v>
      </c>
      <c r="S124" s="38">
        <v>0.14424978336205599</v>
      </c>
      <c r="T124" s="38">
        <v>303613</v>
      </c>
      <c r="U124" s="38">
        <v>165226</v>
      </c>
      <c r="V124" s="38">
        <v>1065978</v>
      </c>
      <c r="W124" s="38">
        <v>29832</v>
      </c>
      <c r="X124" s="38">
        <v>0.14424978336205599</v>
      </c>
      <c r="Y124" s="38">
        <v>970470.9375</v>
      </c>
      <c r="Z124" s="38">
        <v>0.14424978336205599</v>
      </c>
      <c r="AA124" s="38">
        <v>91757</v>
      </c>
      <c r="AB124" s="38">
        <v>0.14424978336205599</v>
      </c>
      <c r="AC124" s="38">
        <v>0.14424978336205599</v>
      </c>
      <c r="AD124" s="38">
        <v>657043</v>
      </c>
      <c r="AE124" s="38">
        <v>74250</v>
      </c>
      <c r="AF124" s="38">
        <v>0.14424978336205599</v>
      </c>
      <c r="AG124" s="38">
        <v>96960.007800000007</v>
      </c>
      <c r="AH124" s="38">
        <v>877743.9375</v>
      </c>
      <c r="AI124" s="38">
        <v>74075</v>
      </c>
      <c r="AJ124" s="38">
        <v>334123</v>
      </c>
      <c r="AK124" s="38">
        <v>20712</v>
      </c>
      <c r="AL124" s="38">
        <v>429877</v>
      </c>
      <c r="AM124" s="38">
        <v>43825</v>
      </c>
      <c r="AN124" s="38">
        <v>0.14424978336205599</v>
      </c>
      <c r="AO124" s="38">
        <v>488632</v>
      </c>
      <c r="AP124" s="38">
        <v>29297.998</v>
      </c>
      <c r="AQ124" s="38">
        <v>1109196</v>
      </c>
      <c r="AR124" s="38">
        <v>378883</v>
      </c>
      <c r="AS124" s="38">
        <v>82623</v>
      </c>
      <c r="AT124" s="38">
        <v>48236</v>
      </c>
      <c r="AU124" s="38">
        <v>0.14424978336205599</v>
      </c>
      <c r="AV124" s="38">
        <v>49459</v>
      </c>
      <c r="AW124" s="38">
        <v>18719</v>
      </c>
      <c r="AX124" s="38">
        <v>339129</v>
      </c>
      <c r="AY124" s="38">
        <v>0.14424978336205599</v>
      </c>
      <c r="AZ124" s="38">
        <v>0.14424978336205599</v>
      </c>
      <c r="BA124" s="38">
        <v>87076</v>
      </c>
      <c r="BB124" s="38">
        <v>42627</v>
      </c>
      <c r="BC124" s="38">
        <v>0.14424978336205599</v>
      </c>
      <c r="BD124" s="38">
        <v>118112</v>
      </c>
      <c r="BE124" s="38">
        <v>32511</v>
      </c>
      <c r="BF124" s="38">
        <v>52538.996099999997</v>
      </c>
      <c r="BG124" s="38">
        <v>40704</v>
      </c>
      <c r="BH124" s="38">
        <v>431487.96879999997</v>
      </c>
      <c r="BI124" s="38">
        <v>25410.002</v>
      </c>
      <c r="BJ124" s="38">
        <v>1090453</v>
      </c>
      <c r="BK124" s="38">
        <v>109223.00780000001</v>
      </c>
      <c r="BL124" s="38">
        <v>50025.003900000003</v>
      </c>
      <c r="BM124" s="38">
        <v>525800</v>
      </c>
      <c r="BN124" s="38">
        <v>713603</v>
      </c>
      <c r="BO124" s="38">
        <v>40512</v>
      </c>
      <c r="BP124" s="38">
        <v>58262.996099999997</v>
      </c>
      <c r="BQ124" s="38">
        <v>0.14424978336205599</v>
      </c>
      <c r="BR124" s="38">
        <v>152214</v>
      </c>
      <c r="BS124" s="38">
        <v>0.14424978336205599</v>
      </c>
      <c r="BT124" s="38">
        <v>0.14424978336205599</v>
      </c>
      <c r="BU124" s="38">
        <v>25790</v>
      </c>
      <c r="BV124" s="38">
        <v>0.34097442576242099</v>
      </c>
      <c r="BX124" s="38">
        <v>1</v>
      </c>
    </row>
    <row r="125" spans="2:76">
      <c r="B125" s="38" t="s">
        <v>513</v>
      </c>
      <c r="C125" s="38" t="s">
        <v>190</v>
      </c>
      <c r="D125" s="38" t="s">
        <v>510</v>
      </c>
      <c r="E125" s="38">
        <v>46172</v>
      </c>
      <c r="F125" s="38" t="s">
        <v>145</v>
      </c>
      <c r="G125" s="38">
        <v>100002015</v>
      </c>
      <c r="H125" s="38">
        <v>4310</v>
      </c>
      <c r="I125" s="38">
        <v>239.08529999999999</v>
      </c>
      <c r="K125" s="38">
        <v>5127902</v>
      </c>
      <c r="N125" s="38">
        <v>33479</v>
      </c>
      <c r="O125" s="38">
        <v>80842</v>
      </c>
      <c r="P125" s="38">
        <v>0.20923289655309901</v>
      </c>
      <c r="Q125" s="38">
        <v>167052</v>
      </c>
      <c r="R125" s="38">
        <v>0.20923289655309901</v>
      </c>
      <c r="S125" s="38">
        <v>25688</v>
      </c>
      <c r="T125" s="38">
        <v>111588</v>
      </c>
      <c r="U125" s="38">
        <v>74169</v>
      </c>
      <c r="V125" s="38">
        <v>732256</v>
      </c>
      <c r="W125" s="38">
        <v>0.20923289655309901</v>
      </c>
      <c r="X125" s="38">
        <v>0.20923289655309901</v>
      </c>
      <c r="Y125" s="38">
        <v>526885</v>
      </c>
      <c r="Z125" s="38">
        <v>0.20923289655309901</v>
      </c>
      <c r="AA125" s="38">
        <v>58289</v>
      </c>
      <c r="AB125" s="38">
        <v>0.20923289655309901</v>
      </c>
      <c r="AC125" s="38">
        <v>47514</v>
      </c>
      <c r="AD125" s="38">
        <v>607770</v>
      </c>
      <c r="AE125" s="38">
        <v>48048.996099999997</v>
      </c>
      <c r="AF125" s="38">
        <v>0.20923289655309901</v>
      </c>
      <c r="AG125" s="38">
        <v>72971</v>
      </c>
      <c r="AH125" s="38">
        <v>634965</v>
      </c>
      <c r="AI125" s="38">
        <v>141209</v>
      </c>
      <c r="AJ125" s="38">
        <v>113709</v>
      </c>
      <c r="AK125" s="38">
        <v>0.20923289655309901</v>
      </c>
      <c r="AL125" s="38">
        <v>397786</v>
      </c>
      <c r="AM125" s="38">
        <v>77089</v>
      </c>
      <c r="AN125" s="38">
        <v>0.20923289655309901</v>
      </c>
      <c r="AO125" s="38">
        <v>141137</v>
      </c>
      <c r="AP125" s="38">
        <v>0.20923289655309901</v>
      </c>
      <c r="AQ125" s="38">
        <v>1594446</v>
      </c>
      <c r="AR125" s="38">
        <v>137469</v>
      </c>
      <c r="AS125" s="38">
        <v>0.20923289655309901</v>
      </c>
      <c r="AT125" s="38">
        <v>0.20923289655309901</v>
      </c>
      <c r="AU125" s="38">
        <v>0.20923289655309901</v>
      </c>
      <c r="AV125" s="38">
        <v>69542</v>
      </c>
      <c r="AW125" s="38">
        <v>0.20923289655309901</v>
      </c>
      <c r="AX125" s="38">
        <v>86670</v>
      </c>
      <c r="AY125" s="38">
        <v>0.20923289655309901</v>
      </c>
      <c r="AZ125" s="38">
        <v>0.20923289655309901</v>
      </c>
      <c r="BA125" s="38">
        <v>0.20923289655309901</v>
      </c>
      <c r="BB125" s="38">
        <v>0.20923289655309901</v>
      </c>
      <c r="BC125" s="38">
        <v>0.20923289655309901</v>
      </c>
      <c r="BD125" s="38">
        <v>80763</v>
      </c>
      <c r="BE125" s="38">
        <v>0.20923289655309901</v>
      </c>
      <c r="BF125" s="38">
        <v>0.20923289655309901</v>
      </c>
      <c r="BG125" s="38">
        <v>29083</v>
      </c>
      <c r="BH125" s="38">
        <v>383858.96879999997</v>
      </c>
      <c r="BI125" s="38">
        <v>0.20923289655309901</v>
      </c>
      <c r="BJ125" s="38">
        <v>1384698</v>
      </c>
      <c r="BK125" s="38">
        <v>25647</v>
      </c>
      <c r="BL125" s="38">
        <v>0.20923289655309901</v>
      </c>
      <c r="BM125" s="38">
        <v>841218</v>
      </c>
      <c r="BN125" s="38">
        <v>878926</v>
      </c>
      <c r="BO125" s="38">
        <v>76022</v>
      </c>
      <c r="BP125" s="38">
        <v>61076.003900000003</v>
      </c>
      <c r="BQ125" s="38">
        <v>0.20923289655309901</v>
      </c>
      <c r="BR125" s="38">
        <v>30903</v>
      </c>
      <c r="BS125" s="38">
        <v>0.20923289655309901</v>
      </c>
      <c r="BT125" s="38">
        <v>0.20923289655309901</v>
      </c>
      <c r="BU125" s="38">
        <v>29907</v>
      </c>
      <c r="BV125" s="38">
        <v>8.8305018867893603E-2</v>
      </c>
      <c r="BX125" s="38">
        <v>0.99344620425996699</v>
      </c>
    </row>
    <row r="126" spans="2:76">
      <c r="B126" s="38" t="s">
        <v>514</v>
      </c>
      <c r="C126" s="38" t="s">
        <v>161</v>
      </c>
      <c r="D126" s="38" t="s">
        <v>373</v>
      </c>
      <c r="E126" s="38">
        <v>62503</v>
      </c>
      <c r="F126" s="38" t="s">
        <v>145</v>
      </c>
      <c r="G126" s="38">
        <v>100020414</v>
      </c>
      <c r="H126" s="38">
        <v>3565</v>
      </c>
      <c r="I126" s="38">
        <v>280.99311</v>
      </c>
      <c r="N126" s="38">
        <v>161039</v>
      </c>
      <c r="O126" s="38">
        <v>185540</v>
      </c>
      <c r="P126" s="38">
        <v>76683</v>
      </c>
      <c r="Q126" s="38">
        <v>221778</v>
      </c>
      <c r="R126" s="38">
        <v>226687.01560000001</v>
      </c>
      <c r="S126" s="38">
        <v>263185</v>
      </c>
      <c r="T126" s="38">
        <v>67338</v>
      </c>
      <c r="U126" s="38">
        <v>71703</v>
      </c>
      <c r="V126" s="38">
        <v>259234</v>
      </c>
      <c r="W126" s="38">
        <v>222400</v>
      </c>
      <c r="X126" s="38">
        <v>194948</v>
      </c>
      <c r="Y126" s="38">
        <v>197599</v>
      </c>
      <c r="Z126" s="38">
        <v>96805</v>
      </c>
      <c r="AA126" s="38">
        <v>215118</v>
      </c>
      <c r="AB126" s="38">
        <v>88596</v>
      </c>
      <c r="AC126" s="38">
        <v>135287</v>
      </c>
      <c r="AD126" s="38">
        <v>163524</v>
      </c>
      <c r="AE126" s="38">
        <v>100576</v>
      </c>
      <c r="AF126" s="38">
        <v>184385</v>
      </c>
      <c r="AG126" s="38">
        <v>231283.98439999999</v>
      </c>
      <c r="AH126" s="38">
        <v>241979</v>
      </c>
      <c r="AI126" s="38">
        <v>164209</v>
      </c>
      <c r="AJ126" s="38">
        <v>66085</v>
      </c>
      <c r="AK126" s="38">
        <v>174892</v>
      </c>
      <c r="AL126" s="38">
        <v>285481</v>
      </c>
      <c r="AM126" s="38">
        <v>101503.99219999999</v>
      </c>
      <c r="AN126" s="38">
        <v>149321</v>
      </c>
      <c r="AO126" s="38">
        <v>171225</v>
      </c>
      <c r="AP126" s="38">
        <v>58198</v>
      </c>
      <c r="AQ126" s="38">
        <v>281733</v>
      </c>
      <c r="AR126" s="38">
        <v>96501</v>
      </c>
      <c r="AS126" s="38">
        <v>282463</v>
      </c>
      <c r="AT126" s="38">
        <v>288646</v>
      </c>
      <c r="AU126" s="38">
        <v>183076</v>
      </c>
      <c r="AV126" s="38">
        <v>173833</v>
      </c>
      <c r="AW126" s="38">
        <v>211633</v>
      </c>
      <c r="AX126" s="38">
        <v>251590</v>
      </c>
      <c r="AY126" s="38">
        <v>162164</v>
      </c>
      <c r="AZ126" s="38">
        <v>162280</v>
      </c>
      <c r="BA126" s="38">
        <v>68921</v>
      </c>
      <c r="BB126" s="38">
        <v>209235</v>
      </c>
      <c r="BC126" s="38">
        <v>144259</v>
      </c>
      <c r="BD126" s="38">
        <v>262761</v>
      </c>
      <c r="BE126" s="38">
        <v>327887</v>
      </c>
      <c r="BF126" s="38">
        <v>290979</v>
      </c>
      <c r="BG126" s="38">
        <v>141705</v>
      </c>
      <c r="BH126" s="38">
        <v>150837</v>
      </c>
      <c r="BI126" s="38">
        <v>197298.01560000001</v>
      </c>
      <c r="BJ126" s="38">
        <v>219648</v>
      </c>
      <c r="BK126" s="38">
        <v>153240</v>
      </c>
      <c r="BL126" s="38">
        <v>310424</v>
      </c>
      <c r="BM126" s="38">
        <v>183566</v>
      </c>
      <c r="BN126" s="38">
        <v>280593</v>
      </c>
      <c r="BO126" s="38">
        <v>529633</v>
      </c>
      <c r="BP126" s="38">
        <v>260927</v>
      </c>
      <c r="BQ126" s="38">
        <v>267953</v>
      </c>
      <c r="BR126" s="38">
        <v>150858</v>
      </c>
      <c r="BS126" s="38">
        <v>178685</v>
      </c>
      <c r="BT126" s="38">
        <v>88549</v>
      </c>
      <c r="BU126" s="38">
        <v>62427</v>
      </c>
      <c r="BV126" s="38">
        <v>5.8714009269587898E-2</v>
      </c>
      <c r="BX126" s="38">
        <v>1</v>
      </c>
    </row>
    <row r="127" spans="2:76">
      <c r="B127" s="38" t="s">
        <v>515</v>
      </c>
      <c r="C127" s="38" t="s">
        <v>143</v>
      </c>
      <c r="D127" s="38" t="s">
        <v>144</v>
      </c>
      <c r="E127" s="38">
        <v>48698</v>
      </c>
      <c r="F127" s="38" t="s">
        <v>145</v>
      </c>
      <c r="G127" s="38">
        <v>100006260</v>
      </c>
      <c r="H127" s="38">
        <v>2498</v>
      </c>
      <c r="I127" s="38">
        <v>212.00229999999999</v>
      </c>
      <c r="N127" s="38">
        <v>72768</v>
      </c>
      <c r="O127" s="38">
        <v>361205.96879999997</v>
      </c>
      <c r="P127" s="38">
        <v>157201</v>
      </c>
      <c r="Q127" s="38">
        <v>315170</v>
      </c>
      <c r="R127" s="38">
        <v>277906</v>
      </c>
      <c r="S127" s="38">
        <v>418630.03129999997</v>
      </c>
      <c r="T127" s="38">
        <v>165609</v>
      </c>
      <c r="U127" s="38">
        <v>130040.99219999999</v>
      </c>
      <c r="V127" s="38">
        <v>354938.03129999997</v>
      </c>
      <c r="W127" s="38">
        <v>632901</v>
      </c>
      <c r="X127" s="38">
        <v>81860</v>
      </c>
      <c r="Y127" s="38">
        <v>309265</v>
      </c>
      <c r="Z127" s="38">
        <v>254553</v>
      </c>
      <c r="AA127" s="38">
        <v>395983</v>
      </c>
      <c r="AB127" s="38">
        <v>221315</v>
      </c>
      <c r="AC127" s="38">
        <v>208603</v>
      </c>
      <c r="AD127" s="38">
        <v>617548</v>
      </c>
      <c r="AE127" s="38">
        <v>115531</v>
      </c>
      <c r="AF127" s="38">
        <v>95834</v>
      </c>
      <c r="AG127" s="38">
        <v>309119</v>
      </c>
      <c r="AH127" s="38">
        <v>307115</v>
      </c>
      <c r="AI127" s="38">
        <v>330509</v>
      </c>
      <c r="AJ127" s="38">
        <v>206485.98439999999</v>
      </c>
      <c r="AK127" s="38">
        <v>198365</v>
      </c>
      <c r="AL127" s="38">
        <v>476745</v>
      </c>
      <c r="AM127" s="38">
        <v>289079</v>
      </c>
      <c r="AN127" s="38">
        <v>505555</v>
      </c>
      <c r="AO127" s="38">
        <v>589261</v>
      </c>
      <c r="AP127" s="38">
        <v>131635</v>
      </c>
      <c r="AQ127" s="38">
        <v>278501</v>
      </c>
      <c r="AR127" s="38">
        <v>211714</v>
      </c>
      <c r="AS127" s="38">
        <v>387962.96879999997</v>
      </c>
      <c r="AT127" s="38">
        <v>900449.9375</v>
      </c>
      <c r="AU127" s="38">
        <v>682329.9375</v>
      </c>
      <c r="AV127" s="38">
        <v>572427</v>
      </c>
      <c r="AW127" s="38">
        <v>483183</v>
      </c>
      <c r="AX127" s="38">
        <v>467633</v>
      </c>
      <c r="AY127" s="38">
        <v>263413</v>
      </c>
      <c r="AZ127" s="38">
        <v>947207</v>
      </c>
      <c r="BA127" s="38">
        <v>65015</v>
      </c>
      <c r="BB127" s="38">
        <v>465910.03129999997</v>
      </c>
      <c r="BC127" s="38">
        <v>571988</v>
      </c>
      <c r="BD127" s="38">
        <v>858152</v>
      </c>
      <c r="BE127" s="38">
        <v>690629.9375</v>
      </c>
      <c r="BF127" s="38">
        <v>1101267</v>
      </c>
      <c r="BG127" s="38">
        <v>497787</v>
      </c>
      <c r="BH127" s="38">
        <v>187015</v>
      </c>
      <c r="BI127" s="38">
        <v>301144</v>
      </c>
      <c r="BJ127" s="38">
        <v>296526</v>
      </c>
      <c r="BK127" s="38">
        <v>1278449.125</v>
      </c>
      <c r="BL127" s="38">
        <v>834143</v>
      </c>
      <c r="BM127" s="38">
        <v>504858</v>
      </c>
      <c r="BN127" s="38">
        <v>764437</v>
      </c>
      <c r="BO127" s="38">
        <v>213373</v>
      </c>
      <c r="BP127" s="38">
        <v>511931</v>
      </c>
      <c r="BQ127" s="38">
        <v>341543</v>
      </c>
      <c r="BR127" s="38">
        <v>166859</v>
      </c>
      <c r="BS127" s="38">
        <v>236693</v>
      </c>
      <c r="BT127" s="38">
        <v>235081</v>
      </c>
      <c r="BU127" s="38">
        <v>107731</v>
      </c>
      <c r="BV127" s="38">
        <v>1.6859578103749101E-3</v>
      </c>
      <c r="BX127" s="38">
        <v>0</v>
      </c>
    </row>
    <row r="128" spans="2:76">
      <c r="B128" s="38" t="s">
        <v>516</v>
      </c>
      <c r="C128" s="38" t="s">
        <v>161</v>
      </c>
      <c r="D128" s="38" t="s">
        <v>220</v>
      </c>
      <c r="E128" s="38">
        <v>43231</v>
      </c>
      <c r="F128" s="38" t="s">
        <v>145</v>
      </c>
      <c r="G128" s="38">
        <v>100004499</v>
      </c>
      <c r="H128" s="38">
        <v>965</v>
      </c>
      <c r="I128" s="38">
        <v>142.05096</v>
      </c>
      <c r="J128" s="38" t="s">
        <v>517</v>
      </c>
      <c r="K128" s="38">
        <v>3014237</v>
      </c>
      <c r="M128" s="43" t="s">
        <v>518</v>
      </c>
      <c r="N128" s="38">
        <v>108414</v>
      </c>
      <c r="O128" s="38">
        <v>96818</v>
      </c>
      <c r="P128" s="38">
        <v>109181</v>
      </c>
      <c r="Q128" s="38">
        <v>98295</v>
      </c>
      <c r="R128" s="38">
        <v>129514.99219999999</v>
      </c>
      <c r="S128" s="38">
        <v>183393</v>
      </c>
      <c r="T128" s="38">
        <v>55178.996099999997</v>
      </c>
      <c r="U128" s="38">
        <v>83180</v>
      </c>
      <c r="V128" s="38">
        <v>0.35737176721168101</v>
      </c>
      <c r="W128" s="38">
        <v>0.35737176721168101</v>
      </c>
      <c r="X128" s="38">
        <v>0.35737176721168101</v>
      </c>
      <c r="Y128" s="38">
        <v>69030</v>
      </c>
      <c r="Z128" s="38">
        <v>94407</v>
      </c>
      <c r="AA128" s="38">
        <v>118407</v>
      </c>
      <c r="AB128" s="38">
        <v>74397</v>
      </c>
      <c r="AC128" s="38">
        <v>0.35737176721168101</v>
      </c>
      <c r="AD128" s="38">
        <v>166197</v>
      </c>
      <c r="AE128" s="38">
        <v>94106</v>
      </c>
      <c r="AF128" s="38">
        <v>0.35737176721168101</v>
      </c>
      <c r="AG128" s="38">
        <v>130210</v>
      </c>
      <c r="AH128" s="38">
        <v>90528</v>
      </c>
      <c r="AI128" s="38">
        <v>166696</v>
      </c>
      <c r="AJ128" s="38">
        <v>69486</v>
      </c>
      <c r="AK128" s="38">
        <v>119038</v>
      </c>
      <c r="AL128" s="38">
        <v>191826</v>
      </c>
      <c r="AM128" s="38">
        <v>128454.00780000001</v>
      </c>
      <c r="AN128" s="38">
        <v>163864</v>
      </c>
      <c r="AO128" s="38">
        <v>120267</v>
      </c>
      <c r="AP128" s="38">
        <v>77849</v>
      </c>
      <c r="AQ128" s="38">
        <v>158816</v>
      </c>
      <c r="AR128" s="38">
        <v>94135</v>
      </c>
      <c r="AS128" s="38">
        <v>107326</v>
      </c>
      <c r="AT128" s="38">
        <v>98313</v>
      </c>
      <c r="AU128" s="38">
        <v>151618</v>
      </c>
      <c r="AV128" s="38">
        <v>72462</v>
      </c>
      <c r="AW128" s="38">
        <v>0.35737176721168101</v>
      </c>
      <c r="AX128" s="38">
        <v>100481</v>
      </c>
      <c r="AY128" s="38">
        <v>92008</v>
      </c>
      <c r="AZ128" s="38">
        <v>88107</v>
      </c>
      <c r="BA128" s="38">
        <v>84006</v>
      </c>
      <c r="BB128" s="38">
        <v>153440</v>
      </c>
      <c r="BC128" s="38">
        <v>189187</v>
      </c>
      <c r="BD128" s="38">
        <v>213515</v>
      </c>
      <c r="BE128" s="38">
        <v>210606</v>
      </c>
      <c r="BF128" s="38">
        <v>0.35737176721168101</v>
      </c>
      <c r="BG128" s="38">
        <v>310325</v>
      </c>
      <c r="BH128" s="38">
        <v>0.35737176721168101</v>
      </c>
      <c r="BI128" s="38">
        <v>0.35737176721168101</v>
      </c>
      <c r="BJ128" s="38">
        <v>224865.01560000001</v>
      </c>
      <c r="BK128" s="38">
        <v>211592</v>
      </c>
      <c r="BL128" s="38">
        <v>0.35737176721168101</v>
      </c>
      <c r="BM128" s="38">
        <v>106086</v>
      </c>
      <c r="BN128" s="38">
        <v>138061</v>
      </c>
      <c r="BO128" s="38">
        <v>183282</v>
      </c>
      <c r="BP128" s="38">
        <v>125878</v>
      </c>
      <c r="BQ128" s="38">
        <v>0.35737176721168101</v>
      </c>
      <c r="BR128" s="38">
        <v>0.35737176721168101</v>
      </c>
      <c r="BS128" s="38">
        <v>66576</v>
      </c>
      <c r="BT128" s="38">
        <v>76338</v>
      </c>
      <c r="BU128" s="38">
        <v>0.35737176721168101</v>
      </c>
      <c r="BV128" s="38">
        <v>0.71701851092459301</v>
      </c>
      <c r="BX128" s="38">
        <v>1</v>
      </c>
    </row>
    <row r="129" spans="2:76">
      <c r="B129" s="38" t="s">
        <v>519</v>
      </c>
      <c r="C129" s="38" t="s">
        <v>151</v>
      </c>
      <c r="D129" s="38" t="s">
        <v>520</v>
      </c>
      <c r="E129" s="38">
        <v>15442</v>
      </c>
      <c r="F129" s="38" t="s">
        <v>145</v>
      </c>
      <c r="G129" s="38">
        <v>100000341</v>
      </c>
      <c r="H129" s="38">
        <v>583.9</v>
      </c>
      <c r="I129" s="38">
        <v>275.01735000000002</v>
      </c>
      <c r="J129" s="38" t="s">
        <v>521</v>
      </c>
      <c r="K129" s="38">
        <v>91493</v>
      </c>
      <c r="L129" s="43" t="s">
        <v>522</v>
      </c>
      <c r="M129" s="43" t="s">
        <v>523</v>
      </c>
      <c r="N129" s="38">
        <v>1149353.125</v>
      </c>
      <c r="O129" s="38">
        <v>981672</v>
      </c>
      <c r="P129" s="38">
        <v>1248551</v>
      </c>
      <c r="Q129" s="38">
        <v>976318</v>
      </c>
      <c r="R129" s="38">
        <v>993343</v>
      </c>
      <c r="S129" s="38">
        <v>1001813</v>
      </c>
      <c r="T129" s="38">
        <v>923896.0625</v>
      </c>
      <c r="U129" s="38">
        <v>830833</v>
      </c>
      <c r="V129" s="38">
        <v>1092432</v>
      </c>
      <c r="W129" s="38">
        <v>1146315</v>
      </c>
      <c r="X129" s="38">
        <v>1181975</v>
      </c>
      <c r="Y129" s="38">
        <v>867758</v>
      </c>
      <c r="Z129" s="38">
        <v>1156052</v>
      </c>
      <c r="AA129" s="38">
        <v>854408</v>
      </c>
      <c r="AB129" s="38">
        <v>1153012</v>
      </c>
      <c r="AC129" s="38">
        <v>1549201</v>
      </c>
      <c r="AD129" s="38">
        <v>1494160</v>
      </c>
      <c r="AE129" s="38">
        <v>1166262</v>
      </c>
      <c r="AF129" s="38">
        <v>1360040</v>
      </c>
      <c r="AG129" s="38">
        <v>1449437</v>
      </c>
      <c r="AH129" s="38">
        <v>1147210</v>
      </c>
      <c r="AI129" s="38">
        <v>1069908</v>
      </c>
      <c r="AJ129" s="38">
        <v>762055</v>
      </c>
      <c r="AK129" s="38">
        <v>1124027</v>
      </c>
      <c r="AL129" s="38">
        <v>1230010</v>
      </c>
      <c r="AM129" s="38">
        <v>996216</v>
      </c>
      <c r="AN129" s="38">
        <v>1209590</v>
      </c>
      <c r="AO129" s="38">
        <v>1149387</v>
      </c>
      <c r="AP129" s="38">
        <v>892117</v>
      </c>
      <c r="AQ129" s="38">
        <v>1226897</v>
      </c>
      <c r="AR129" s="38">
        <v>831217</v>
      </c>
      <c r="AS129" s="38">
        <v>937379</v>
      </c>
      <c r="AT129" s="38">
        <v>979473</v>
      </c>
      <c r="AU129" s="38">
        <v>1169915</v>
      </c>
      <c r="AV129" s="38">
        <v>1134561</v>
      </c>
      <c r="AW129" s="38">
        <v>1174260</v>
      </c>
      <c r="AX129" s="38">
        <v>891021.0625</v>
      </c>
      <c r="AY129" s="38">
        <v>889129.9375</v>
      </c>
      <c r="AZ129" s="38">
        <v>774041</v>
      </c>
      <c r="BA129" s="38">
        <v>777882</v>
      </c>
      <c r="BB129" s="38">
        <v>1111544</v>
      </c>
      <c r="BC129" s="38">
        <v>1393971</v>
      </c>
      <c r="BD129" s="38">
        <v>1013467</v>
      </c>
      <c r="BE129" s="38">
        <v>1092738</v>
      </c>
      <c r="BF129" s="38">
        <v>1250962</v>
      </c>
      <c r="BG129" s="38">
        <v>852264</v>
      </c>
      <c r="BH129" s="38">
        <v>2357580</v>
      </c>
      <c r="BI129" s="38">
        <v>1060989</v>
      </c>
      <c r="BJ129" s="38">
        <v>909862</v>
      </c>
      <c r="BK129" s="38">
        <v>1282529</v>
      </c>
      <c r="BL129" s="38">
        <v>1401825</v>
      </c>
      <c r="BM129" s="38">
        <v>1121089</v>
      </c>
      <c r="BN129" s="38">
        <v>798907</v>
      </c>
      <c r="BO129" s="38">
        <v>836720</v>
      </c>
      <c r="BP129" s="38">
        <v>1129429</v>
      </c>
      <c r="BQ129" s="38">
        <v>1297094</v>
      </c>
      <c r="BR129" s="38">
        <v>1249527</v>
      </c>
      <c r="BS129" s="38">
        <v>1166604</v>
      </c>
      <c r="BT129" s="38">
        <v>1520391</v>
      </c>
      <c r="BU129" s="38">
        <v>1271147</v>
      </c>
      <c r="BV129" s="38">
        <v>0.77311994246752302</v>
      </c>
      <c r="BX129" s="38">
        <v>1</v>
      </c>
    </row>
    <row r="130" spans="2:76">
      <c r="B130" s="38" t="s">
        <v>524</v>
      </c>
      <c r="C130" s="38" t="s">
        <v>190</v>
      </c>
      <c r="D130" s="38" t="s">
        <v>419</v>
      </c>
      <c r="E130" s="38">
        <v>36776</v>
      </c>
      <c r="F130" s="38" t="s">
        <v>145</v>
      </c>
      <c r="G130" s="38">
        <v>100001609</v>
      </c>
      <c r="H130" s="38">
        <v>5288.1</v>
      </c>
      <c r="I130" s="38">
        <v>429.30103000000003</v>
      </c>
      <c r="J130" s="38" t="s">
        <v>525</v>
      </c>
      <c r="K130" s="38">
        <v>3081085</v>
      </c>
      <c r="L130" s="43" t="s">
        <v>526</v>
      </c>
      <c r="M130" s="43" t="s">
        <v>527</v>
      </c>
      <c r="N130" s="38">
        <v>513087</v>
      </c>
      <c r="O130" s="38">
        <v>552145</v>
      </c>
      <c r="P130" s="38">
        <v>447145</v>
      </c>
      <c r="Q130" s="38">
        <v>344000</v>
      </c>
      <c r="R130" s="38">
        <v>395785</v>
      </c>
      <c r="S130" s="38">
        <v>406993</v>
      </c>
      <c r="T130" s="38">
        <v>248429.98439999999</v>
      </c>
      <c r="U130" s="38">
        <v>279532</v>
      </c>
      <c r="V130" s="38">
        <v>378493</v>
      </c>
      <c r="W130" s="38">
        <v>596847</v>
      </c>
      <c r="X130" s="38">
        <v>314739</v>
      </c>
      <c r="Y130" s="38">
        <v>500613</v>
      </c>
      <c r="Z130" s="38">
        <v>271472</v>
      </c>
      <c r="AA130" s="38">
        <v>952236</v>
      </c>
      <c r="AB130" s="38">
        <v>176839</v>
      </c>
      <c r="AC130" s="38">
        <v>367701</v>
      </c>
      <c r="AD130" s="38">
        <v>406206</v>
      </c>
      <c r="AE130" s="38">
        <v>235376.01560000001</v>
      </c>
      <c r="AF130" s="38">
        <v>404633</v>
      </c>
      <c r="AG130" s="38">
        <v>388602</v>
      </c>
      <c r="AH130" s="38">
        <v>374889</v>
      </c>
      <c r="AI130" s="38">
        <v>533889</v>
      </c>
      <c r="AJ130" s="38">
        <v>279441</v>
      </c>
      <c r="AK130" s="38">
        <v>314136</v>
      </c>
      <c r="AL130" s="38">
        <v>573323</v>
      </c>
      <c r="AM130" s="38">
        <v>435779.03129999997</v>
      </c>
      <c r="AN130" s="38">
        <v>615269</v>
      </c>
      <c r="AO130" s="38">
        <v>552373</v>
      </c>
      <c r="AP130" s="38">
        <v>620161</v>
      </c>
      <c r="AQ130" s="38">
        <v>675025</v>
      </c>
      <c r="AR130" s="38">
        <v>345996</v>
      </c>
      <c r="AS130" s="38">
        <v>540960</v>
      </c>
      <c r="AT130" s="38">
        <v>363071</v>
      </c>
      <c r="AU130" s="38">
        <v>296646</v>
      </c>
      <c r="AV130" s="38">
        <v>461806</v>
      </c>
      <c r="AW130" s="38">
        <v>710693</v>
      </c>
      <c r="AX130" s="38">
        <v>527021</v>
      </c>
      <c r="AY130" s="38">
        <v>448858</v>
      </c>
      <c r="AZ130" s="38">
        <v>845124.0625</v>
      </c>
      <c r="BA130" s="38">
        <v>545881</v>
      </c>
      <c r="BB130" s="38">
        <v>329527</v>
      </c>
      <c r="BC130" s="38">
        <v>386676</v>
      </c>
      <c r="BD130" s="38">
        <v>344281</v>
      </c>
      <c r="BE130" s="38">
        <v>482823</v>
      </c>
      <c r="BF130" s="38">
        <v>369454</v>
      </c>
      <c r="BG130" s="38">
        <v>492106</v>
      </c>
      <c r="BH130" s="38">
        <v>533995</v>
      </c>
      <c r="BI130" s="38">
        <v>273941</v>
      </c>
      <c r="BJ130" s="38">
        <v>351839</v>
      </c>
      <c r="BK130" s="38">
        <v>474873</v>
      </c>
      <c r="BL130" s="38">
        <v>863385</v>
      </c>
      <c r="BM130" s="38">
        <v>387728</v>
      </c>
      <c r="BN130" s="38">
        <v>359820</v>
      </c>
      <c r="BO130" s="38">
        <v>1104732</v>
      </c>
      <c r="BP130" s="38">
        <v>626707</v>
      </c>
      <c r="BQ130" s="38">
        <v>367530</v>
      </c>
      <c r="BR130" s="38">
        <v>246059</v>
      </c>
      <c r="BS130" s="38">
        <v>673906</v>
      </c>
      <c r="BT130" s="38">
        <v>333607</v>
      </c>
      <c r="BU130" s="38">
        <v>438243.03129999997</v>
      </c>
      <c r="BV130" s="38">
        <v>0.56922016374152995</v>
      </c>
      <c r="BX130" s="38">
        <v>1</v>
      </c>
    </row>
    <row r="131" spans="2:76">
      <c r="B131" s="38" t="s">
        <v>528</v>
      </c>
      <c r="C131" s="38" t="s">
        <v>190</v>
      </c>
      <c r="D131" s="38" t="s">
        <v>419</v>
      </c>
      <c r="E131" s="38">
        <v>47890</v>
      </c>
      <c r="F131" s="38" t="s">
        <v>233</v>
      </c>
      <c r="G131" s="38">
        <v>100005999</v>
      </c>
      <c r="H131" s="38">
        <v>1930</v>
      </c>
      <c r="I131" s="38">
        <v>367.33593999999999</v>
      </c>
      <c r="K131" s="38">
        <v>107722</v>
      </c>
      <c r="M131" s="43" t="s">
        <v>529</v>
      </c>
      <c r="N131" s="38">
        <v>0.41365746699412997</v>
      </c>
      <c r="O131" s="38">
        <v>116153</v>
      </c>
      <c r="P131" s="38">
        <v>106726.00780000001</v>
      </c>
      <c r="Q131" s="38">
        <v>101199</v>
      </c>
      <c r="R131" s="38">
        <v>0.41365746699412997</v>
      </c>
      <c r="S131" s="38">
        <v>111155.00780000001</v>
      </c>
      <c r="T131" s="38">
        <v>0.41365746699412997</v>
      </c>
      <c r="U131" s="38">
        <v>103915</v>
      </c>
      <c r="V131" s="38">
        <v>0.41365746699412997</v>
      </c>
      <c r="W131" s="38">
        <v>104627</v>
      </c>
      <c r="X131" s="38">
        <v>0.41365746699412997</v>
      </c>
      <c r="Y131" s="38">
        <v>0.41365746699412997</v>
      </c>
      <c r="Z131" s="38">
        <v>67948</v>
      </c>
      <c r="AA131" s="38">
        <v>0.41365746699412997</v>
      </c>
      <c r="AB131" s="38">
        <v>0.41365746699412997</v>
      </c>
      <c r="AC131" s="38">
        <v>103672</v>
      </c>
      <c r="AD131" s="38">
        <v>105479.99219999999</v>
      </c>
      <c r="AE131" s="38">
        <v>82881</v>
      </c>
      <c r="AF131" s="38">
        <v>0.41365746699412997</v>
      </c>
      <c r="AG131" s="38">
        <v>0.41365746699412997</v>
      </c>
      <c r="AH131" s="38">
        <v>78025</v>
      </c>
      <c r="AI131" s="38">
        <v>66858</v>
      </c>
      <c r="AJ131" s="38">
        <v>113098</v>
      </c>
      <c r="AK131" s="38">
        <v>100312</v>
      </c>
      <c r="AL131" s="38">
        <v>0.41365746699412997</v>
      </c>
      <c r="AM131" s="38">
        <v>0.41365746699412997</v>
      </c>
      <c r="AN131" s="38">
        <v>118856</v>
      </c>
      <c r="AO131" s="38">
        <v>83084</v>
      </c>
      <c r="AP131" s="38">
        <v>98969</v>
      </c>
      <c r="AQ131" s="38">
        <v>0.41365746699412997</v>
      </c>
      <c r="AR131" s="38">
        <v>72961</v>
      </c>
      <c r="AS131" s="38">
        <v>0.41365746699412997</v>
      </c>
      <c r="AT131" s="38">
        <v>115810.99219999999</v>
      </c>
      <c r="AU131" s="38">
        <v>79038</v>
      </c>
      <c r="AV131" s="38">
        <v>0.41365746699412997</v>
      </c>
      <c r="AW131" s="38">
        <v>0.41365746699412997</v>
      </c>
      <c r="AX131" s="38">
        <v>79611</v>
      </c>
      <c r="AY131" s="38">
        <v>121318</v>
      </c>
      <c r="AZ131" s="38">
        <v>73696</v>
      </c>
      <c r="BA131" s="38">
        <v>82682</v>
      </c>
      <c r="BB131" s="38">
        <v>79771</v>
      </c>
      <c r="BC131" s="38">
        <v>0.41365746699412997</v>
      </c>
      <c r="BD131" s="38">
        <v>0.41365746699412997</v>
      </c>
      <c r="BE131" s="38">
        <v>0.41365746699412997</v>
      </c>
      <c r="BF131" s="38">
        <v>98385</v>
      </c>
      <c r="BG131" s="38">
        <v>92677.007800000007</v>
      </c>
      <c r="BH131" s="38">
        <v>72442</v>
      </c>
      <c r="BI131" s="38">
        <v>0.41365746699412997</v>
      </c>
      <c r="BJ131" s="38">
        <v>85056</v>
      </c>
      <c r="BK131" s="38">
        <v>66050</v>
      </c>
      <c r="BL131" s="38">
        <v>64467</v>
      </c>
      <c r="BM131" s="38">
        <v>61420</v>
      </c>
      <c r="BN131" s="38">
        <v>65325</v>
      </c>
      <c r="BO131" s="38">
        <v>119247</v>
      </c>
      <c r="BP131" s="38">
        <v>93974.007800000007</v>
      </c>
      <c r="BQ131" s="38">
        <v>49762</v>
      </c>
      <c r="BR131" s="38">
        <v>125227</v>
      </c>
      <c r="BS131" s="38">
        <v>81372</v>
      </c>
      <c r="BT131" s="38">
        <v>0.41365746699412997</v>
      </c>
      <c r="BU131" s="38">
        <v>0.41365746699412997</v>
      </c>
      <c r="BV131" s="38">
        <v>0.86754000334620895</v>
      </c>
      <c r="BX131" s="38">
        <v>1</v>
      </c>
    </row>
    <row r="132" spans="2:76">
      <c r="B132" s="38" t="s">
        <v>530</v>
      </c>
      <c r="C132" s="38" t="s">
        <v>199</v>
      </c>
      <c r="D132" s="38" t="s">
        <v>531</v>
      </c>
      <c r="E132" s="38">
        <v>35114</v>
      </c>
      <c r="F132" s="38" t="s">
        <v>163</v>
      </c>
      <c r="G132" s="38">
        <v>100001456</v>
      </c>
      <c r="H132" s="38">
        <v>2175</v>
      </c>
      <c r="I132" s="38">
        <v>166.07234</v>
      </c>
      <c r="J132" s="38" t="s">
        <v>532</v>
      </c>
      <c r="K132" s="38">
        <v>11361</v>
      </c>
      <c r="L132" s="43" t="s">
        <v>533</v>
      </c>
      <c r="M132" s="43" t="s">
        <v>534</v>
      </c>
      <c r="N132" s="38">
        <v>261136</v>
      </c>
      <c r="O132" s="38">
        <v>433784</v>
      </c>
      <c r="P132" s="38">
        <v>349260</v>
      </c>
      <c r="Q132" s="38">
        <v>392023.03129999997</v>
      </c>
      <c r="R132" s="38">
        <v>478405</v>
      </c>
      <c r="S132" s="38">
        <v>346652</v>
      </c>
      <c r="T132" s="38">
        <v>376045</v>
      </c>
      <c r="U132" s="38">
        <v>353505</v>
      </c>
      <c r="V132" s="38">
        <v>314138</v>
      </c>
      <c r="W132" s="38">
        <v>465632</v>
      </c>
      <c r="X132" s="38">
        <v>442038</v>
      </c>
      <c r="Y132" s="38">
        <v>298234</v>
      </c>
      <c r="Z132" s="38">
        <v>374367</v>
      </c>
      <c r="AA132" s="38">
        <v>337331</v>
      </c>
      <c r="AB132" s="38">
        <v>430759</v>
      </c>
      <c r="AC132" s="38">
        <v>280212</v>
      </c>
      <c r="AD132" s="38">
        <v>276005</v>
      </c>
      <c r="AE132" s="38">
        <v>374846</v>
      </c>
      <c r="AF132" s="38">
        <v>362061</v>
      </c>
      <c r="AG132" s="38">
        <v>358917.03129999997</v>
      </c>
      <c r="AH132" s="38">
        <v>302949</v>
      </c>
      <c r="AI132" s="38">
        <v>304438</v>
      </c>
      <c r="AJ132" s="38">
        <v>376469</v>
      </c>
      <c r="AK132" s="38">
        <v>420329</v>
      </c>
      <c r="AL132" s="38">
        <v>379065.96879999997</v>
      </c>
      <c r="AM132" s="38">
        <v>346653</v>
      </c>
      <c r="AN132" s="38">
        <v>421358.96879999997</v>
      </c>
      <c r="AO132" s="38">
        <v>250834</v>
      </c>
      <c r="AP132" s="38">
        <v>321283</v>
      </c>
      <c r="AQ132" s="38">
        <v>401961.96879999997</v>
      </c>
      <c r="AR132" s="38">
        <v>411258.96879999997</v>
      </c>
      <c r="AS132" s="38">
        <v>324115</v>
      </c>
      <c r="AT132" s="38">
        <v>413660</v>
      </c>
      <c r="AU132" s="38">
        <v>336406</v>
      </c>
      <c r="AV132" s="38">
        <v>480841</v>
      </c>
      <c r="AW132" s="38">
        <v>473997</v>
      </c>
      <c r="AX132" s="38">
        <v>397525</v>
      </c>
      <c r="AY132" s="38">
        <v>354640</v>
      </c>
      <c r="AZ132" s="38">
        <v>272481</v>
      </c>
      <c r="BA132" s="38">
        <v>387468</v>
      </c>
      <c r="BB132" s="38">
        <v>359675</v>
      </c>
      <c r="BC132" s="38">
        <v>278076</v>
      </c>
      <c r="BD132" s="38">
        <v>331038</v>
      </c>
      <c r="BE132" s="38">
        <v>431796</v>
      </c>
      <c r="BF132" s="38">
        <v>435178</v>
      </c>
      <c r="BG132" s="38">
        <v>266170</v>
      </c>
      <c r="BH132" s="38">
        <v>327223</v>
      </c>
      <c r="BI132" s="38">
        <v>272579</v>
      </c>
      <c r="BJ132" s="38">
        <v>307527</v>
      </c>
      <c r="BK132" s="38">
        <v>317533</v>
      </c>
      <c r="BL132" s="38">
        <v>352802</v>
      </c>
      <c r="BM132" s="38">
        <v>340145</v>
      </c>
      <c r="BN132" s="38">
        <v>356818</v>
      </c>
      <c r="BO132" s="38">
        <v>490893.03129999997</v>
      </c>
      <c r="BP132" s="38">
        <v>546654</v>
      </c>
      <c r="BQ132" s="38">
        <v>355591.96879999997</v>
      </c>
      <c r="BR132" s="38">
        <v>286359</v>
      </c>
      <c r="BS132" s="38">
        <v>288891</v>
      </c>
      <c r="BT132" s="38">
        <v>343110</v>
      </c>
      <c r="BU132" s="38">
        <v>374083</v>
      </c>
      <c r="BV132" s="38">
        <v>0.87012424690287404</v>
      </c>
      <c r="BX132" s="38">
        <v>1</v>
      </c>
    </row>
    <row r="133" spans="2:76">
      <c r="B133" s="38" t="s">
        <v>535</v>
      </c>
      <c r="C133" s="38" t="s">
        <v>143</v>
      </c>
      <c r="D133" s="38" t="s">
        <v>147</v>
      </c>
      <c r="E133" s="38">
        <v>34390</v>
      </c>
      <c r="F133" s="38" t="s">
        <v>163</v>
      </c>
      <c r="G133" s="38">
        <v>100001396</v>
      </c>
      <c r="H133" s="38">
        <v>1350</v>
      </c>
      <c r="I133" s="38">
        <v>167.05636000000001</v>
      </c>
      <c r="J133" s="38" t="s">
        <v>536</v>
      </c>
      <c r="K133" s="38">
        <v>68374</v>
      </c>
      <c r="L133" s="43" t="s">
        <v>537</v>
      </c>
      <c r="M133" s="43" t="s">
        <v>538</v>
      </c>
      <c r="N133" s="38">
        <v>0.112783531599254</v>
      </c>
      <c r="O133" s="38">
        <v>1757339</v>
      </c>
      <c r="P133" s="38">
        <v>0.112783531599254</v>
      </c>
      <c r="Q133" s="38">
        <v>0.112783531599254</v>
      </c>
      <c r="R133" s="38">
        <v>257050</v>
      </c>
      <c r="S133" s="38">
        <v>154262</v>
      </c>
      <c r="T133" s="38">
        <v>437259.96879999997</v>
      </c>
      <c r="U133" s="38">
        <v>162759</v>
      </c>
      <c r="V133" s="38">
        <v>0.112783531599254</v>
      </c>
      <c r="W133" s="38">
        <v>201274.98439999999</v>
      </c>
      <c r="X133" s="38">
        <v>99392.007800000007</v>
      </c>
      <c r="Y133" s="38">
        <v>127321</v>
      </c>
      <c r="Z133" s="38">
        <v>179708</v>
      </c>
      <c r="AA133" s="38">
        <v>64525</v>
      </c>
      <c r="AB133" s="38">
        <v>84875</v>
      </c>
      <c r="AC133" s="38">
        <v>0.112783531599254</v>
      </c>
      <c r="AD133" s="38">
        <v>177514</v>
      </c>
      <c r="AE133" s="38">
        <v>0.112783531599254</v>
      </c>
      <c r="AF133" s="38">
        <v>113325.00780000001</v>
      </c>
      <c r="AG133" s="38">
        <v>0.112783531599254</v>
      </c>
      <c r="AH133" s="38">
        <v>59871</v>
      </c>
      <c r="AI133" s="38">
        <v>84991</v>
      </c>
      <c r="AJ133" s="38">
        <v>0.112783531599254</v>
      </c>
      <c r="AK133" s="38">
        <v>61441</v>
      </c>
      <c r="AL133" s="38">
        <v>230872.98439999999</v>
      </c>
      <c r="AM133" s="38">
        <v>0.112783531599254</v>
      </c>
      <c r="AN133" s="38">
        <v>115816.99219999999</v>
      </c>
      <c r="AO133" s="38">
        <v>147323</v>
      </c>
      <c r="AP133" s="38">
        <v>73268</v>
      </c>
      <c r="AQ133" s="38">
        <v>78965</v>
      </c>
      <c r="AR133" s="38">
        <v>200241.01560000001</v>
      </c>
      <c r="AS133" s="38">
        <v>127531</v>
      </c>
      <c r="AT133" s="38">
        <v>285602</v>
      </c>
      <c r="AU133" s="38">
        <v>235511</v>
      </c>
      <c r="AV133" s="38">
        <v>30301.002</v>
      </c>
      <c r="AW133" s="38">
        <v>703437</v>
      </c>
      <c r="AX133" s="38">
        <v>253011</v>
      </c>
      <c r="AY133" s="38">
        <v>504553</v>
      </c>
      <c r="AZ133" s="38">
        <v>688609</v>
      </c>
      <c r="BA133" s="38">
        <v>143342</v>
      </c>
      <c r="BB133" s="38">
        <v>0.112783531599254</v>
      </c>
      <c r="BC133" s="38">
        <v>549736</v>
      </c>
      <c r="BD133" s="38">
        <v>360692</v>
      </c>
      <c r="BE133" s="38">
        <v>525033</v>
      </c>
      <c r="BF133" s="38">
        <v>177613</v>
      </c>
      <c r="BG133" s="38">
        <v>0.112783531599254</v>
      </c>
      <c r="BH133" s="38">
        <v>236653</v>
      </c>
      <c r="BI133" s="38">
        <v>0.112783531599254</v>
      </c>
      <c r="BJ133" s="38">
        <v>0.112783531599254</v>
      </c>
      <c r="BK133" s="38">
        <v>104340</v>
      </c>
      <c r="BL133" s="38">
        <v>451503</v>
      </c>
      <c r="BM133" s="38">
        <v>0.112783531599254</v>
      </c>
      <c r="BN133" s="38">
        <v>0.112783531599254</v>
      </c>
      <c r="BO133" s="38">
        <v>235053.01560000001</v>
      </c>
      <c r="BP133" s="38">
        <v>370465</v>
      </c>
      <c r="BQ133" s="38">
        <v>384857</v>
      </c>
      <c r="BR133" s="38">
        <v>144416</v>
      </c>
      <c r="BS133" s="38">
        <v>423304.96879999997</v>
      </c>
      <c r="BT133" s="38">
        <v>955100</v>
      </c>
      <c r="BU133" s="38">
        <v>134641</v>
      </c>
      <c r="BV133" s="38">
        <v>6.5400994919613004E-3</v>
      </c>
      <c r="BX133" s="38">
        <v>0</v>
      </c>
    </row>
    <row r="134" spans="2:76">
      <c r="B134" s="38" t="s">
        <v>539</v>
      </c>
      <c r="C134" s="38" t="s">
        <v>143</v>
      </c>
      <c r="D134" s="38" t="s">
        <v>210</v>
      </c>
      <c r="E134" s="38">
        <v>48569</v>
      </c>
      <c r="F134" s="38" t="s">
        <v>145</v>
      </c>
      <c r="G134" s="38">
        <v>100006203</v>
      </c>
      <c r="H134" s="38">
        <v>1581</v>
      </c>
      <c r="I134" s="38">
        <v>161.98665</v>
      </c>
      <c r="J134" s="38" t="s">
        <v>540</v>
      </c>
      <c r="K134" s="38">
        <v>36573</v>
      </c>
      <c r="M134" s="43" t="s">
        <v>541</v>
      </c>
      <c r="N134" s="38">
        <v>4.1507168055650301E-2</v>
      </c>
      <c r="O134" s="38">
        <v>4.1507168055650301E-2</v>
      </c>
      <c r="P134" s="38">
        <v>4.1507168055650301E-2</v>
      </c>
      <c r="Q134" s="38">
        <v>4.1507168055650301E-2</v>
      </c>
      <c r="R134" s="38">
        <v>4.1507168055650301E-2</v>
      </c>
      <c r="S134" s="38">
        <v>102953</v>
      </c>
      <c r="T134" s="38">
        <v>4.1507168055650301E-2</v>
      </c>
      <c r="U134" s="38">
        <v>4.1507168055650301E-2</v>
      </c>
      <c r="V134" s="38">
        <v>1156612</v>
      </c>
      <c r="W134" s="38">
        <v>4.1507168055650301E-2</v>
      </c>
      <c r="X134" s="38">
        <v>4.1507168055650301E-2</v>
      </c>
      <c r="Y134" s="38">
        <v>50656</v>
      </c>
      <c r="Z134" s="38">
        <v>4.1507168055650301E-2</v>
      </c>
      <c r="AA134" s="38">
        <v>350833</v>
      </c>
      <c r="AB134" s="38">
        <v>4.1507168055650301E-2</v>
      </c>
      <c r="AC134" s="38">
        <v>4.1507168055650301E-2</v>
      </c>
      <c r="AD134" s="38">
        <v>884398</v>
      </c>
      <c r="AE134" s="38">
        <v>118911</v>
      </c>
      <c r="AF134" s="38">
        <v>4.1507168055650301E-2</v>
      </c>
      <c r="AG134" s="38">
        <v>4.1507168055650301E-2</v>
      </c>
      <c r="AH134" s="38">
        <v>4.1507168055650301E-2</v>
      </c>
      <c r="AI134" s="38">
        <v>18896676</v>
      </c>
      <c r="AJ134" s="38">
        <v>253789</v>
      </c>
      <c r="AK134" s="38">
        <v>3957399.25</v>
      </c>
      <c r="AL134" s="38">
        <v>4.1507168055650301E-2</v>
      </c>
      <c r="AM134" s="38">
        <v>4.1507168055650301E-2</v>
      </c>
      <c r="AN134" s="38">
        <v>962557</v>
      </c>
      <c r="AO134" s="38">
        <v>1033342</v>
      </c>
      <c r="AP134" s="38">
        <v>4.1507168055650301E-2</v>
      </c>
      <c r="AQ134" s="38">
        <v>66944</v>
      </c>
      <c r="AR134" s="38">
        <v>4.1507168055650301E-2</v>
      </c>
      <c r="AS134" s="38">
        <v>4.1507168055650301E-2</v>
      </c>
      <c r="AT134" s="38">
        <v>4.1507168055650301E-2</v>
      </c>
      <c r="AU134" s="38">
        <v>4.1507168055650301E-2</v>
      </c>
      <c r="AV134" s="38">
        <v>4.1507168055650301E-2</v>
      </c>
      <c r="AW134" s="38">
        <v>234267</v>
      </c>
      <c r="AX134" s="38">
        <v>108291</v>
      </c>
      <c r="AY134" s="38">
        <v>20598</v>
      </c>
      <c r="AZ134" s="38">
        <v>4.1507168055650301E-2</v>
      </c>
      <c r="BA134" s="38">
        <v>35196</v>
      </c>
      <c r="BB134" s="38">
        <v>4.1507168055650301E-2</v>
      </c>
      <c r="BC134" s="38">
        <v>2187554</v>
      </c>
      <c r="BD134" s="38">
        <v>4.1507168055650301E-2</v>
      </c>
      <c r="BE134" s="38">
        <v>4.1507168055650301E-2</v>
      </c>
      <c r="BF134" s="38">
        <v>4.1507168055650301E-2</v>
      </c>
      <c r="BG134" s="38">
        <v>4.1507168055650301E-2</v>
      </c>
      <c r="BH134" s="38">
        <v>4.1507168055650301E-2</v>
      </c>
      <c r="BI134" s="38">
        <v>4.1507168055650301E-2</v>
      </c>
      <c r="BJ134" s="38">
        <v>141590</v>
      </c>
      <c r="BK134" s="38">
        <v>4.1507168055650301E-2</v>
      </c>
      <c r="BL134" s="38">
        <v>4.1507168055650301E-2</v>
      </c>
      <c r="BM134" s="38">
        <v>4.1507168055650301E-2</v>
      </c>
      <c r="BN134" s="38">
        <v>4.1507168055650301E-2</v>
      </c>
      <c r="BO134" s="38">
        <v>751355.9375</v>
      </c>
      <c r="BP134" s="38">
        <v>4.1507168055650301E-2</v>
      </c>
      <c r="BQ134" s="38">
        <v>4.1507168055650301E-2</v>
      </c>
      <c r="BR134" s="38">
        <v>4.1507168055650301E-2</v>
      </c>
      <c r="BS134" s="38">
        <v>384138</v>
      </c>
      <c r="BT134" s="38">
        <v>1273172</v>
      </c>
      <c r="BU134" s="38">
        <v>4.1507168055650301E-2</v>
      </c>
      <c r="BV134" s="38">
        <v>0.33537099713199198</v>
      </c>
      <c r="BX134" s="38">
        <v>1</v>
      </c>
    </row>
    <row r="135" spans="2:76">
      <c r="B135" s="38" t="s">
        <v>542</v>
      </c>
      <c r="C135" s="38" t="s">
        <v>190</v>
      </c>
      <c r="D135" s="38" t="s">
        <v>342</v>
      </c>
      <c r="E135" s="38">
        <v>32198</v>
      </c>
      <c r="F135" s="38" t="s">
        <v>163</v>
      </c>
      <c r="G135" s="38">
        <v>100000802</v>
      </c>
      <c r="H135" s="38">
        <v>2282</v>
      </c>
      <c r="I135" s="38">
        <v>204.12304</v>
      </c>
      <c r="J135" s="38" t="s">
        <v>543</v>
      </c>
      <c r="K135" s="38">
        <v>1</v>
      </c>
      <c r="L135" s="43" t="s">
        <v>544</v>
      </c>
      <c r="M135" s="43" t="s">
        <v>545</v>
      </c>
      <c r="N135" s="38">
        <v>59077012</v>
      </c>
      <c r="O135" s="38">
        <v>86912352</v>
      </c>
      <c r="P135" s="38">
        <v>66461436</v>
      </c>
      <c r="Q135" s="38">
        <v>42365788</v>
      </c>
      <c r="R135" s="38">
        <v>115578336</v>
      </c>
      <c r="S135" s="38">
        <v>61343196</v>
      </c>
      <c r="T135" s="38">
        <v>48697416</v>
      </c>
      <c r="U135" s="38">
        <v>60693124</v>
      </c>
      <c r="V135" s="38">
        <v>63936516</v>
      </c>
      <c r="W135" s="38">
        <v>79991152</v>
      </c>
      <c r="X135" s="38">
        <v>57844404</v>
      </c>
      <c r="Y135" s="38">
        <v>59598760</v>
      </c>
      <c r="Z135" s="38">
        <v>89670264</v>
      </c>
      <c r="AA135" s="38">
        <v>61830552</v>
      </c>
      <c r="AB135" s="38">
        <v>77591384</v>
      </c>
      <c r="AC135" s="38">
        <v>57476792</v>
      </c>
      <c r="AD135" s="38">
        <v>85981144</v>
      </c>
      <c r="AE135" s="38">
        <v>86258016</v>
      </c>
      <c r="AF135" s="38">
        <v>60024460</v>
      </c>
      <c r="AG135" s="38">
        <v>58956908</v>
      </c>
      <c r="AH135" s="38">
        <v>78262416</v>
      </c>
      <c r="AI135" s="38">
        <v>103242544</v>
      </c>
      <c r="AJ135" s="38">
        <v>80475232</v>
      </c>
      <c r="AK135" s="38">
        <v>69693936</v>
      </c>
      <c r="AL135" s="38">
        <v>53840376</v>
      </c>
      <c r="AM135" s="38">
        <v>49359440</v>
      </c>
      <c r="AN135" s="38">
        <v>46824580</v>
      </c>
      <c r="AO135" s="38">
        <v>60608876</v>
      </c>
      <c r="AP135" s="38">
        <v>84052688</v>
      </c>
      <c r="AQ135" s="38">
        <v>103911744</v>
      </c>
      <c r="AR135" s="38">
        <v>121846856</v>
      </c>
      <c r="AS135" s="38">
        <v>89838400</v>
      </c>
      <c r="AT135" s="38">
        <v>57298336</v>
      </c>
      <c r="AU135" s="38">
        <v>50131448</v>
      </c>
      <c r="AV135" s="38">
        <v>106211952</v>
      </c>
      <c r="AW135" s="38">
        <v>61719512</v>
      </c>
      <c r="AX135" s="38">
        <v>76849608</v>
      </c>
      <c r="AY135" s="38">
        <v>50348572</v>
      </c>
      <c r="AZ135" s="38">
        <v>62195780</v>
      </c>
      <c r="BA135" s="38">
        <v>52304280</v>
      </c>
      <c r="BB135" s="38">
        <v>79074160</v>
      </c>
      <c r="BC135" s="38">
        <v>65070736</v>
      </c>
      <c r="BD135" s="38">
        <v>91343072</v>
      </c>
      <c r="BE135" s="38">
        <v>59017952</v>
      </c>
      <c r="BF135" s="38">
        <v>59605412</v>
      </c>
      <c r="BG135" s="38">
        <v>73427240</v>
      </c>
      <c r="BH135" s="38">
        <v>54221112</v>
      </c>
      <c r="BI135" s="38">
        <v>79966112</v>
      </c>
      <c r="BJ135" s="38">
        <v>93697968</v>
      </c>
      <c r="BK135" s="38">
        <v>84769392</v>
      </c>
      <c r="BL135" s="38">
        <v>73489584</v>
      </c>
      <c r="BM135" s="38">
        <v>62653492</v>
      </c>
      <c r="BN135" s="38">
        <v>90428600</v>
      </c>
      <c r="BO135" s="38">
        <v>94916400</v>
      </c>
      <c r="BP135" s="38">
        <v>112450464</v>
      </c>
      <c r="BQ135" s="38">
        <v>63724200</v>
      </c>
      <c r="BR135" s="38">
        <v>78236848</v>
      </c>
      <c r="BS135" s="38">
        <v>55402316</v>
      </c>
      <c r="BT135" s="38">
        <v>60288696</v>
      </c>
      <c r="BU135" s="38">
        <v>125269248</v>
      </c>
      <c r="BV135" s="38">
        <v>0.30417681801970398</v>
      </c>
      <c r="BX135" s="38">
        <v>1</v>
      </c>
    </row>
    <row r="136" spans="2:76">
      <c r="B136" s="38" t="s">
        <v>546</v>
      </c>
      <c r="C136" s="38" t="s">
        <v>161</v>
      </c>
      <c r="D136" s="38" t="s">
        <v>423</v>
      </c>
      <c r="E136" s="38">
        <v>43258</v>
      </c>
      <c r="F136" s="38" t="s">
        <v>145</v>
      </c>
      <c r="G136" s="38">
        <v>100004541</v>
      </c>
      <c r="H136" s="38">
        <v>2297</v>
      </c>
      <c r="I136" s="38">
        <v>183.1139</v>
      </c>
      <c r="J136" s="38" t="s">
        <v>547</v>
      </c>
      <c r="K136" s="38">
        <v>129397</v>
      </c>
      <c r="N136" s="38">
        <v>17398</v>
      </c>
      <c r="O136" s="38">
        <v>27506</v>
      </c>
      <c r="P136" s="38">
        <v>0.25568981207705599</v>
      </c>
      <c r="Q136" s="38">
        <v>12900</v>
      </c>
      <c r="R136" s="38">
        <v>34572</v>
      </c>
      <c r="S136" s="38">
        <v>45999</v>
      </c>
      <c r="T136" s="38">
        <v>0.25568981207705599</v>
      </c>
      <c r="U136" s="38">
        <v>12058</v>
      </c>
      <c r="V136" s="38">
        <v>0.25568981207705599</v>
      </c>
      <c r="W136" s="38">
        <v>39234</v>
      </c>
      <c r="X136" s="38">
        <v>17951</v>
      </c>
      <c r="Y136" s="38">
        <v>0.25568981207705599</v>
      </c>
      <c r="Z136" s="38">
        <v>0.25568981207705599</v>
      </c>
      <c r="AA136" s="38">
        <v>16444</v>
      </c>
      <c r="AB136" s="38">
        <v>18914</v>
      </c>
      <c r="AC136" s="38">
        <v>29916</v>
      </c>
      <c r="AD136" s="38">
        <v>61538</v>
      </c>
      <c r="AE136" s="38">
        <v>0.25568981207705599</v>
      </c>
      <c r="AF136" s="38">
        <v>46073</v>
      </c>
      <c r="AG136" s="38">
        <v>41437</v>
      </c>
      <c r="AH136" s="38">
        <v>0.25568981207705599</v>
      </c>
      <c r="AI136" s="38">
        <v>38920</v>
      </c>
      <c r="AJ136" s="38">
        <v>0.25568981207705599</v>
      </c>
      <c r="AK136" s="38">
        <v>15421</v>
      </c>
      <c r="AL136" s="38">
        <v>48280</v>
      </c>
      <c r="AM136" s="38">
        <v>15985</v>
      </c>
      <c r="AN136" s="38">
        <v>0.25568981207705599</v>
      </c>
      <c r="AO136" s="38">
        <v>50015</v>
      </c>
      <c r="AP136" s="38">
        <v>36631</v>
      </c>
      <c r="AQ136" s="38">
        <v>25210</v>
      </c>
      <c r="AR136" s="38">
        <v>0.25568981207705599</v>
      </c>
      <c r="AS136" s="38">
        <v>19282</v>
      </c>
      <c r="AT136" s="38">
        <v>0.25568981207705599</v>
      </c>
      <c r="AU136" s="38">
        <v>51333</v>
      </c>
      <c r="AV136" s="38">
        <v>0.25568981207705599</v>
      </c>
      <c r="AW136" s="38">
        <v>23057</v>
      </c>
      <c r="AX136" s="38">
        <v>39062</v>
      </c>
      <c r="AY136" s="38">
        <v>0.25568981207705599</v>
      </c>
      <c r="AZ136" s="38">
        <v>0.25568981207705599</v>
      </c>
      <c r="BA136" s="38">
        <v>0.25568981207705599</v>
      </c>
      <c r="BB136" s="38">
        <v>29241</v>
      </c>
      <c r="BC136" s="38">
        <v>33349</v>
      </c>
      <c r="BD136" s="38">
        <v>45222</v>
      </c>
      <c r="BE136" s="38">
        <v>26646</v>
      </c>
      <c r="BF136" s="38">
        <v>20828</v>
      </c>
      <c r="BG136" s="38">
        <v>31350</v>
      </c>
      <c r="BH136" s="38">
        <v>0.25568981207705599</v>
      </c>
      <c r="BI136" s="38">
        <v>22156</v>
      </c>
      <c r="BJ136" s="38">
        <v>43652</v>
      </c>
      <c r="BK136" s="38">
        <v>16597</v>
      </c>
      <c r="BL136" s="38">
        <v>49480</v>
      </c>
      <c r="BM136" s="38">
        <v>31393</v>
      </c>
      <c r="BN136" s="38">
        <v>61926</v>
      </c>
      <c r="BO136" s="38">
        <v>52749</v>
      </c>
      <c r="BP136" s="38">
        <v>0.25568981207705599</v>
      </c>
      <c r="BQ136" s="38">
        <v>49562</v>
      </c>
      <c r="BR136" s="38">
        <v>38034</v>
      </c>
      <c r="BS136" s="38">
        <v>39108</v>
      </c>
      <c r="BT136" s="38">
        <v>0.25568981207705599</v>
      </c>
      <c r="BU136" s="38">
        <v>0.25568981207705599</v>
      </c>
      <c r="BV136" s="38">
        <v>0.59378279141635104</v>
      </c>
      <c r="BX136" s="38">
        <v>1</v>
      </c>
    </row>
    <row r="137" spans="2:76">
      <c r="B137" s="38" t="s">
        <v>548</v>
      </c>
      <c r="C137" s="38" t="s">
        <v>290</v>
      </c>
      <c r="D137" s="38" t="s">
        <v>291</v>
      </c>
      <c r="E137" s="38">
        <v>46173</v>
      </c>
      <c r="F137" s="38" t="s">
        <v>145</v>
      </c>
      <c r="G137" s="38">
        <v>100001359</v>
      </c>
      <c r="H137" s="38">
        <v>580</v>
      </c>
      <c r="I137" s="38">
        <v>173.00916000000001</v>
      </c>
      <c r="N137" s="38">
        <v>21615846</v>
      </c>
      <c r="O137" s="38">
        <v>33940832</v>
      </c>
      <c r="P137" s="38">
        <v>23365856</v>
      </c>
      <c r="Q137" s="38">
        <v>19215194</v>
      </c>
      <c r="R137" s="38">
        <v>32593232</v>
      </c>
      <c r="S137" s="38">
        <v>22437456</v>
      </c>
      <c r="T137" s="38">
        <v>17669864</v>
      </c>
      <c r="U137" s="38">
        <v>11668989</v>
      </c>
      <c r="V137" s="38">
        <v>17706748</v>
      </c>
      <c r="W137" s="38">
        <v>20226064</v>
      </c>
      <c r="X137" s="38">
        <v>19431348</v>
      </c>
      <c r="Y137" s="38">
        <v>16299212</v>
      </c>
      <c r="Z137" s="38">
        <v>20710288</v>
      </c>
      <c r="AA137" s="38">
        <v>20172472</v>
      </c>
      <c r="AB137" s="38">
        <v>16891732</v>
      </c>
      <c r="AC137" s="38">
        <v>16256950</v>
      </c>
      <c r="AD137" s="38">
        <v>14735865</v>
      </c>
      <c r="AE137" s="38">
        <v>19046452</v>
      </c>
      <c r="AF137" s="38">
        <v>15486830</v>
      </c>
      <c r="AG137" s="38">
        <v>14441305</v>
      </c>
      <c r="AH137" s="38">
        <v>16064819</v>
      </c>
      <c r="AI137" s="38">
        <v>25100192</v>
      </c>
      <c r="AJ137" s="38">
        <v>15437428</v>
      </c>
      <c r="AK137" s="38">
        <v>19446616</v>
      </c>
      <c r="AL137" s="38">
        <v>20351024</v>
      </c>
      <c r="AM137" s="38">
        <v>17421028</v>
      </c>
      <c r="AN137" s="38">
        <v>14875764</v>
      </c>
      <c r="AO137" s="38">
        <v>24875508</v>
      </c>
      <c r="AP137" s="38">
        <v>16484686</v>
      </c>
      <c r="AQ137" s="38">
        <v>21847552</v>
      </c>
      <c r="AR137" s="38">
        <v>21216990</v>
      </c>
      <c r="AS137" s="38">
        <v>19637490</v>
      </c>
      <c r="AT137" s="38">
        <v>18826892</v>
      </c>
      <c r="AU137" s="38">
        <v>17572440</v>
      </c>
      <c r="AV137" s="38">
        <v>12927833</v>
      </c>
      <c r="AW137" s="38">
        <v>20979364</v>
      </c>
      <c r="AX137" s="38">
        <v>20844436</v>
      </c>
      <c r="AY137" s="38">
        <v>12681599</v>
      </c>
      <c r="AZ137" s="38">
        <v>14622777</v>
      </c>
      <c r="BA137" s="38">
        <v>17195308</v>
      </c>
      <c r="BB137" s="38">
        <v>16964156</v>
      </c>
      <c r="BC137" s="38">
        <v>17281948</v>
      </c>
      <c r="BD137" s="38">
        <v>14952065</v>
      </c>
      <c r="BE137" s="38">
        <v>21271138</v>
      </c>
      <c r="BF137" s="38">
        <v>12324439</v>
      </c>
      <c r="BG137" s="38">
        <v>25338080</v>
      </c>
      <c r="BH137" s="38">
        <v>12413933</v>
      </c>
      <c r="BI137" s="38">
        <v>17175212</v>
      </c>
      <c r="BJ137" s="38">
        <v>20648392</v>
      </c>
      <c r="BK137" s="38">
        <v>19485916</v>
      </c>
      <c r="BL137" s="38">
        <v>19865696</v>
      </c>
      <c r="BM137" s="38">
        <v>19514478</v>
      </c>
      <c r="BN137" s="38">
        <v>17272330</v>
      </c>
      <c r="BO137" s="38">
        <v>19469924</v>
      </c>
      <c r="BP137" s="38">
        <v>15014723</v>
      </c>
      <c r="BQ137" s="38">
        <v>18625780</v>
      </c>
      <c r="BR137" s="38">
        <v>12539480</v>
      </c>
      <c r="BS137" s="38">
        <v>14204619</v>
      </c>
      <c r="BT137" s="38">
        <v>18500528</v>
      </c>
      <c r="BU137" s="38">
        <v>19840956</v>
      </c>
      <c r="BV137" s="38">
        <v>0.23984999119108</v>
      </c>
      <c r="BX137" s="38">
        <v>1</v>
      </c>
    </row>
    <row r="138" spans="2:76">
      <c r="B138" s="38" t="s">
        <v>549</v>
      </c>
      <c r="C138" s="38" t="s">
        <v>199</v>
      </c>
      <c r="D138" s="38" t="s">
        <v>550</v>
      </c>
      <c r="E138" s="38">
        <v>554</v>
      </c>
      <c r="F138" s="38" t="s">
        <v>163</v>
      </c>
      <c r="G138" s="38">
        <v>880</v>
      </c>
      <c r="H138" s="38">
        <v>2221</v>
      </c>
      <c r="I138" s="38">
        <v>136.06178</v>
      </c>
      <c r="J138" s="38" t="s">
        <v>551</v>
      </c>
      <c r="K138" s="38">
        <v>190</v>
      </c>
      <c r="L138" s="43" t="s">
        <v>552</v>
      </c>
      <c r="M138" s="43" t="s">
        <v>553</v>
      </c>
      <c r="N138" s="38">
        <v>631087</v>
      </c>
      <c r="O138" s="38">
        <v>650566</v>
      </c>
      <c r="P138" s="38">
        <v>450252</v>
      </c>
      <c r="Q138" s="38">
        <v>572497</v>
      </c>
      <c r="R138" s="38">
        <v>584102</v>
      </c>
      <c r="S138" s="38">
        <v>538797</v>
      </c>
      <c r="T138" s="38">
        <v>520452</v>
      </c>
      <c r="U138" s="38">
        <v>415648</v>
      </c>
      <c r="V138" s="38">
        <v>515473</v>
      </c>
      <c r="W138" s="38">
        <v>584274</v>
      </c>
      <c r="X138" s="38">
        <v>343028</v>
      </c>
      <c r="Y138" s="38">
        <v>550468</v>
      </c>
      <c r="Z138" s="38">
        <v>441474</v>
      </c>
      <c r="AA138" s="38">
        <v>385348</v>
      </c>
      <c r="AB138" s="38">
        <v>471465</v>
      </c>
      <c r="AC138" s="38">
        <v>591258</v>
      </c>
      <c r="AD138" s="38">
        <v>701739</v>
      </c>
      <c r="AE138" s="38">
        <v>576242</v>
      </c>
      <c r="AF138" s="38">
        <v>1001613</v>
      </c>
      <c r="AG138" s="38">
        <v>376223</v>
      </c>
      <c r="AH138" s="38">
        <v>352342</v>
      </c>
      <c r="AI138" s="38">
        <v>509099</v>
      </c>
      <c r="AJ138" s="38">
        <v>628615</v>
      </c>
      <c r="AK138" s="38">
        <v>446181</v>
      </c>
      <c r="AL138" s="38">
        <v>456673</v>
      </c>
      <c r="AM138" s="38">
        <v>375173</v>
      </c>
      <c r="AN138" s="38">
        <v>556305</v>
      </c>
      <c r="AO138" s="38">
        <v>346320</v>
      </c>
      <c r="AP138" s="38">
        <v>402584</v>
      </c>
      <c r="AQ138" s="38">
        <v>407393</v>
      </c>
      <c r="AR138" s="38">
        <v>704042</v>
      </c>
      <c r="AS138" s="38">
        <v>377161</v>
      </c>
      <c r="AT138" s="38">
        <v>634779</v>
      </c>
      <c r="AU138" s="38">
        <v>406282</v>
      </c>
      <c r="AV138" s="38">
        <v>620948</v>
      </c>
      <c r="AW138" s="38">
        <v>351490</v>
      </c>
      <c r="AX138" s="38">
        <v>422760</v>
      </c>
      <c r="AY138" s="38">
        <v>655797</v>
      </c>
      <c r="AZ138" s="38">
        <v>410832</v>
      </c>
      <c r="BA138" s="38">
        <v>583771</v>
      </c>
      <c r="BB138" s="38">
        <v>540643</v>
      </c>
      <c r="BC138" s="38">
        <v>612993</v>
      </c>
      <c r="BD138" s="38">
        <v>572803</v>
      </c>
      <c r="BE138" s="38">
        <v>258221</v>
      </c>
      <c r="BF138" s="38">
        <v>869988</v>
      </c>
      <c r="BG138" s="38">
        <v>580937</v>
      </c>
      <c r="BH138" s="38">
        <v>881718</v>
      </c>
      <c r="BI138" s="38">
        <v>424776</v>
      </c>
      <c r="BJ138" s="38">
        <v>530153</v>
      </c>
      <c r="BK138" s="38">
        <v>428487</v>
      </c>
      <c r="BL138" s="38">
        <v>504911</v>
      </c>
      <c r="BM138" s="38">
        <v>386490</v>
      </c>
      <c r="BN138" s="38">
        <v>485093</v>
      </c>
      <c r="BO138" s="38">
        <v>360035</v>
      </c>
      <c r="BP138" s="38">
        <v>807678</v>
      </c>
      <c r="BQ138" s="38">
        <v>543893</v>
      </c>
      <c r="BR138" s="38">
        <v>768027</v>
      </c>
      <c r="BS138" s="38">
        <v>433018</v>
      </c>
      <c r="BT138" s="38">
        <v>394017</v>
      </c>
      <c r="BU138" s="38">
        <v>612429</v>
      </c>
      <c r="BV138" s="38">
        <v>0.497244308069551</v>
      </c>
      <c r="BX138" s="38">
        <v>1</v>
      </c>
    </row>
    <row r="139" spans="2:76">
      <c r="B139" s="38" t="s">
        <v>554</v>
      </c>
      <c r="C139" s="38" t="s">
        <v>199</v>
      </c>
      <c r="D139" s="38" t="s">
        <v>550</v>
      </c>
      <c r="E139" s="38">
        <v>555</v>
      </c>
      <c r="F139" s="38" t="s">
        <v>163</v>
      </c>
      <c r="G139" s="38">
        <v>798</v>
      </c>
      <c r="H139" s="38">
        <v>2169</v>
      </c>
      <c r="I139" s="38">
        <v>268.10404</v>
      </c>
      <c r="J139" s="38" t="s">
        <v>555</v>
      </c>
      <c r="K139" s="38">
        <v>60961</v>
      </c>
      <c r="L139" s="43" t="s">
        <v>556</v>
      </c>
      <c r="M139" s="43" t="s">
        <v>557</v>
      </c>
      <c r="N139" s="38">
        <v>65963</v>
      </c>
      <c r="O139" s="38">
        <v>128572</v>
      </c>
      <c r="P139" s="38">
        <v>91205</v>
      </c>
      <c r="Q139" s="38">
        <v>109839.99219999999</v>
      </c>
      <c r="R139" s="38">
        <v>98032</v>
      </c>
      <c r="S139" s="38">
        <v>98125</v>
      </c>
      <c r="T139" s="38">
        <v>105135</v>
      </c>
      <c r="U139" s="38">
        <v>85121</v>
      </c>
      <c r="V139" s="38">
        <v>103552</v>
      </c>
      <c r="W139" s="38">
        <v>111965</v>
      </c>
      <c r="X139" s="38">
        <v>51681</v>
      </c>
      <c r="Y139" s="38">
        <v>115861</v>
      </c>
      <c r="Z139" s="38">
        <v>93128.007800000007</v>
      </c>
      <c r="AA139" s="38">
        <v>90304</v>
      </c>
      <c r="AB139" s="38">
        <v>121331</v>
      </c>
      <c r="AC139" s="38">
        <v>99690</v>
      </c>
      <c r="AD139" s="38">
        <v>83544</v>
      </c>
      <c r="AE139" s="38">
        <v>77306</v>
      </c>
      <c r="AF139" s="38">
        <v>77147</v>
      </c>
      <c r="AG139" s="38">
        <v>65770</v>
      </c>
      <c r="AH139" s="38">
        <v>63085</v>
      </c>
      <c r="AI139" s="38">
        <v>49279</v>
      </c>
      <c r="AJ139" s="38">
        <v>71258</v>
      </c>
      <c r="AK139" s="38">
        <v>78867</v>
      </c>
      <c r="AL139" s="38">
        <v>86967.007800000007</v>
      </c>
      <c r="AM139" s="38">
        <v>84707</v>
      </c>
      <c r="AN139" s="38">
        <v>101559</v>
      </c>
      <c r="AO139" s="38">
        <v>66908</v>
      </c>
      <c r="AP139" s="38">
        <v>139144</v>
      </c>
      <c r="AQ139" s="38">
        <v>0.380989133703312</v>
      </c>
      <c r="AR139" s="38">
        <v>77381</v>
      </c>
      <c r="AS139" s="38">
        <v>51323</v>
      </c>
      <c r="AT139" s="38">
        <v>46308</v>
      </c>
      <c r="AU139" s="38">
        <v>51895</v>
      </c>
      <c r="AV139" s="38">
        <v>146199</v>
      </c>
      <c r="AW139" s="38">
        <v>97995.992199999993</v>
      </c>
      <c r="AX139" s="38">
        <v>62973</v>
      </c>
      <c r="AY139" s="38">
        <v>124813</v>
      </c>
      <c r="AZ139" s="38">
        <v>74095</v>
      </c>
      <c r="BA139" s="38">
        <v>57893</v>
      </c>
      <c r="BB139" s="38">
        <v>115194</v>
      </c>
      <c r="BC139" s="38">
        <v>100572</v>
      </c>
      <c r="BD139" s="38">
        <v>82820</v>
      </c>
      <c r="BE139" s="38">
        <v>55542</v>
      </c>
      <c r="BF139" s="38">
        <v>48493</v>
      </c>
      <c r="BG139" s="38">
        <v>0.380989133703312</v>
      </c>
      <c r="BH139" s="38">
        <v>85387</v>
      </c>
      <c r="BI139" s="38">
        <v>48216</v>
      </c>
      <c r="BJ139" s="38">
        <v>86506</v>
      </c>
      <c r="BK139" s="38">
        <v>59788</v>
      </c>
      <c r="BL139" s="38">
        <v>66226</v>
      </c>
      <c r="BM139" s="38">
        <v>0.380989133703312</v>
      </c>
      <c r="BN139" s="38">
        <v>96301</v>
      </c>
      <c r="BO139" s="38">
        <v>78564</v>
      </c>
      <c r="BP139" s="38">
        <v>94756</v>
      </c>
      <c r="BQ139" s="38">
        <v>93655</v>
      </c>
      <c r="BR139" s="38">
        <v>87971.007800000007</v>
      </c>
      <c r="BS139" s="38">
        <v>101981</v>
      </c>
      <c r="BT139" s="38">
        <v>84106</v>
      </c>
      <c r="BU139" s="38">
        <v>115083</v>
      </c>
      <c r="BV139" s="38">
        <v>0.167516427702772</v>
      </c>
      <c r="BX139" s="38">
        <v>0.992900054614965</v>
      </c>
    </row>
    <row r="140" spans="2:76">
      <c r="B140" s="38" t="s">
        <v>558</v>
      </c>
      <c r="C140" s="38" t="s">
        <v>199</v>
      </c>
      <c r="D140" s="38" t="s">
        <v>550</v>
      </c>
      <c r="E140" s="38">
        <v>3108</v>
      </c>
      <c r="F140" s="38" t="s">
        <v>145</v>
      </c>
      <c r="G140" s="38">
        <v>208</v>
      </c>
      <c r="H140" s="38">
        <v>680</v>
      </c>
      <c r="I140" s="38">
        <v>426.02213999999998</v>
      </c>
      <c r="J140" s="38" t="s">
        <v>559</v>
      </c>
      <c r="K140" s="38">
        <v>6022</v>
      </c>
      <c r="L140" s="43" t="s">
        <v>560</v>
      </c>
      <c r="M140" s="43" t="s">
        <v>561</v>
      </c>
      <c r="N140" s="38">
        <v>2042854</v>
      </c>
      <c r="O140" s="38">
        <v>2361300</v>
      </c>
      <c r="P140" s="38">
        <v>1788422</v>
      </c>
      <c r="Q140" s="38">
        <v>2182470</v>
      </c>
      <c r="R140" s="38">
        <v>1993097</v>
      </c>
      <c r="S140" s="38">
        <v>2508817</v>
      </c>
      <c r="T140" s="38">
        <v>1948760</v>
      </c>
      <c r="U140" s="38">
        <v>1783515</v>
      </c>
      <c r="V140" s="38">
        <v>2332748</v>
      </c>
      <c r="W140" s="38">
        <v>2570710</v>
      </c>
      <c r="X140" s="38">
        <v>1559246</v>
      </c>
      <c r="Y140" s="38">
        <v>2358340</v>
      </c>
      <c r="Z140" s="38">
        <v>2157455</v>
      </c>
      <c r="AA140" s="38">
        <v>2151217</v>
      </c>
      <c r="AB140" s="38">
        <v>1575900</v>
      </c>
      <c r="AC140" s="38">
        <v>2161384</v>
      </c>
      <c r="AD140" s="38">
        <v>2249611</v>
      </c>
      <c r="AE140" s="38">
        <v>2089782.875</v>
      </c>
      <c r="AF140" s="38">
        <v>2898428</v>
      </c>
      <c r="AG140" s="38">
        <v>2171919</v>
      </c>
      <c r="AH140" s="38">
        <v>2026699</v>
      </c>
      <c r="AI140" s="38">
        <v>1861086</v>
      </c>
      <c r="AJ140" s="38">
        <v>1405806</v>
      </c>
      <c r="AK140" s="38">
        <v>1959916</v>
      </c>
      <c r="AL140" s="38">
        <v>1854702</v>
      </c>
      <c r="AM140" s="38">
        <v>1780370</v>
      </c>
      <c r="AN140" s="38">
        <v>2351526</v>
      </c>
      <c r="AO140" s="38">
        <v>1604247</v>
      </c>
      <c r="AP140" s="38">
        <v>1633258</v>
      </c>
      <c r="AQ140" s="38">
        <v>2196431</v>
      </c>
      <c r="AR140" s="38">
        <v>2119571</v>
      </c>
      <c r="AS140" s="38">
        <v>1978363</v>
      </c>
      <c r="AT140" s="38">
        <v>2458696</v>
      </c>
      <c r="AU140" s="38">
        <v>1745167</v>
      </c>
      <c r="AV140" s="38">
        <v>2334027</v>
      </c>
      <c r="AW140" s="38">
        <v>1928331</v>
      </c>
      <c r="AX140" s="38">
        <v>1817013</v>
      </c>
      <c r="AY140" s="38">
        <v>1846034</v>
      </c>
      <c r="AZ140" s="38">
        <v>2112186</v>
      </c>
      <c r="BA140" s="38">
        <v>1705015</v>
      </c>
      <c r="BB140" s="38">
        <v>1740107</v>
      </c>
      <c r="BC140" s="38">
        <v>2663464</v>
      </c>
      <c r="BD140" s="38">
        <v>2011777</v>
      </c>
      <c r="BE140" s="38">
        <v>1814921</v>
      </c>
      <c r="BF140" s="38">
        <v>2509711</v>
      </c>
      <c r="BG140" s="38">
        <v>2649518</v>
      </c>
      <c r="BH140" s="38">
        <v>2314247</v>
      </c>
      <c r="BI140" s="38">
        <v>1957155</v>
      </c>
      <c r="BJ140" s="38">
        <v>1734455</v>
      </c>
      <c r="BK140" s="38">
        <v>1931227</v>
      </c>
      <c r="BL140" s="38">
        <v>2197920</v>
      </c>
      <c r="BM140" s="38">
        <v>2046698.125</v>
      </c>
      <c r="BN140" s="38">
        <v>1895275</v>
      </c>
      <c r="BO140" s="38">
        <v>2559211</v>
      </c>
      <c r="BP140" s="38">
        <v>2205257</v>
      </c>
      <c r="BQ140" s="38">
        <v>1855886</v>
      </c>
      <c r="BR140" s="38">
        <v>1845038</v>
      </c>
      <c r="BS140" s="38">
        <v>2148394</v>
      </c>
      <c r="BT140" s="38">
        <v>1685690</v>
      </c>
      <c r="BU140" s="38">
        <v>2188604</v>
      </c>
      <c r="BV140" s="38">
        <v>0.85710011395089003</v>
      </c>
      <c r="BX140" s="38">
        <v>1</v>
      </c>
    </row>
    <row r="141" spans="2:76">
      <c r="B141" s="38" t="s">
        <v>562</v>
      </c>
      <c r="C141" s="38" t="s">
        <v>172</v>
      </c>
      <c r="D141" s="38" t="s">
        <v>173</v>
      </c>
      <c r="E141" s="38">
        <v>558</v>
      </c>
      <c r="F141" s="38" t="s">
        <v>145</v>
      </c>
      <c r="G141" s="38">
        <v>215</v>
      </c>
      <c r="H141" s="38">
        <v>920</v>
      </c>
      <c r="I141" s="38">
        <v>558.06439</v>
      </c>
      <c r="J141" s="38" t="s">
        <v>563</v>
      </c>
      <c r="K141" s="38">
        <v>192</v>
      </c>
      <c r="L141" s="43" t="s">
        <v>564</v>
      </c>
      <c r="M141" s="43" t="s">
        <v>565</v>
      </c>
      <c r="N141" s="38">
        <v>1068354</v>
      </c>
      <c r="O141" s="38">
        <v>1266643</v>
      </c>
      <c r="P141" s="38">
        <v>786618</v>
      </c>
      <c r="Q141" s="38">
        <v>1038988.9375</v>
      </c>
      <c r="R141" s="38">
        <v>1202202</v>
      </c>
      <c r="S141" s="38">
        <v>897710</v>
      </c>
      <c r="T141" s="38">
        <v>600762</v>
      </c>
      <c r="U141" s="38">
        <v>898407</v>
      </c>
      <c r="V141" s="38">
        <v>843322</v>
      </c>
      <c r="W141" s="38">
        <v>1644542</v>
      </c>
      <c r="X141" s="38">
        <v>1054638</v>
      </c>
      <c r="Y141" s="38">
        <v>1627111</v>
      </c>
      <c r="Z141" s="38">
        <v>656187</v>
      </c>
      <c r="AA141" s="38">
        <v>1094252</v>
      </c>
      <c r="AB141" s="38">
        <v>619873</v>
      </c>
      <c r="AC141" s="38">
        <v>970756</v>
      </c>
      <c r="AD141" s="38">
        <v>891805</v>
      </c>
      <c r="AE141" s="38">
        <v>809872</v>
      </c>
      <c r="AF141" s="38">
        <v>960954</v>
      </c>
      <c r="AG141" s="38">
        <v>912068</v>
      </c>
      <c r="AH141" s="38">
        <v>1058459</v>
      </c>
      <c r="AI141" s="38">
        <v>1040511.0625</v>
      </c>
      <c r="AJ141" s="38">
        <v>747910</v>
      </c>
      <c r="AK141" s="38">
        <v>1424412</v>
      </c>
      <c r="AL141" s="38">
        <v>945174</v>
      </c>
      <c r="AM141" s="38">
        <v>1701208</v>
      </c>
      <c r="AN141" s="38">
        <v>1170371</v>
      </c>
      <c r="AO141" s="38">
        <v>537081</v>
      </c>
      <c r="AP141" s="38">
        <v>665190</v>
      </c>
      <c r="AQ141" s="38">
        <v>1317794</v>
      </c>
      <c r="AR141" s="38">
        <v>728891</v>
      </c>
      <c r="AS141" s="38">
        <v>1248806</v>
      </c>
      <c r="AT141" s="38">
        <v>1579460</v>
      </c>
      <c r="AU141" s="38">
        <v>1057928</v>
      </c>
      <c r="AV141" s="38">
        <v>926713</v>
      </c>
      <c r="AW141" s="38">
        <v>981417</v>
      </c>
      <c r="AX141" s="38">
        <v>797298</v>
      </c>
      <c r="AY141" s="38">
        <v>1394703</v>
      </c>
      <c r="AZ141" s="38">
        <v>1297481</v>
      </c>
      <c r="BA141" s="38">
        <v>815984</v>
      </c>
      <c r="BB141" s="38">
        <v>714770</v>
      </c>
      <c r="BC141" s="38">
        <v>1711041</v>
      </c>
      <c r="BD141" s="38">
        <v>739811</v>
      </c>
      <c r="BE141" s="38">
        <v>660767</v>
      </c>
      <c r="BF141" s="38">
        <v>1045466</v>
      </c>
      <c r="BG141" s="38">
        <v>1225165</v>
      </c>
      <c r="BH141" s="38">
        <v>1466700</v>
      </c>
      <c r="BI141" s="38">
        <v>709458</v>
      </c>
      <c r="BJ141" s="38">
        <v>1119041</v>
      </c>
      <c r="BK141" s="38">
        <v>414886</v>
      </c>
      <c r="BL141" s="38">
        <v>690824</v>
      </c>
      <c r="BM141" s="38">
        <v>1011249</v>
      </c>
      <c r="BN141" s="38">
        <v>1280668</v>
      </c>
      <c r="BO141" s="38">
        <v>873169</v>
      </c>
      <c r="BP141" s="38">
        <v>1359278</v>
      </c>
      <c r="BQ141" s="38">
        <v>609813</v>
      </c>
      <c r="BR141" s="38">
        <v>696258</v>
      </c>
      <c r="BS141" s="38">
        <v>1148385</v>
      </c>
      <c r="BT141" s="38">
        <v>539569</v>
      </c>
      <c r="BU141" s="38">
        <v>787026</v>
      </c>
      <c r="BV141" s="38">
        <v>0.739143397373075</v>
      </c>
      <c r="BX141" s="38">
        <v>1</v>
      </c>
    </row>
    <row r="142" spans="2:76">
      <c r="B142" s="38" t="s">
        <v>566</v>
      </c>
      <c r="C142" s="38" t="s">
        <v>199</v>
      </c>
      <c r="D142" s="38" t="s">
        <v>550</v>
      </c>
      <c r="E142" s="38">
        <v>32342</v>
      </c>
      <c r="F142" s="38" t="s">
        <v>163</v>
      </c>
      <c r="G142" s="38">
        <v>209</v>
      </c>
      <c r="H142" s="38">
        <v>1013</v>
      </c>
      <c r="I142" s="38">
        <v>348.07037000000003</v>
      </c>
      <c r="J142" s="38" t="s">
        <v>567</v>
      </c>
      <c r="K142" s="38">
        <v>6083</v>
      </c>
      <c r="L142" s="43" t="s">
        <v>568</v>
      </c>
      <c r="M142" s="43" t="s">
        <v>569</v>
      </c>
      <c r="N142" s="38">
        <v>7432749</v>
      </c>
      <c r="O142" s="38">
        <v>6583096</v>
      </c>
      <c r="P142" s="38">
        <v>5850759</v>
      </c>
      <c r="Q142" s="38">
        <v>8403552</v>
      </c>
      <c r="R142" s="38">
        <v>7241432</v>
      </c>
      <c r="S142" s="38">
        <v>7563101</v>
      </c>
      <c r="T142" s="38">
        <v>5958646</v>
      </c>
      <c r="U142" s="38">
        <v>7767842</v>
      </c>
      <c r="V142" s="38">
        <v>7791510</v>
      </c>
      <c r="W142" s="38">
        <v>9335055</v>
      </c>
      <c r="X142" s="38">
        <v>8312304</v>
      </c>
      <c r="Y142" s="38">
        <v>6987536</v>
      </c>
      <c r="Z142" s="38">
        <v>8495612</v>
      </c>
      <c r="AA142" s="38">
        <v>9351660</v>
      </c>
      <c r="AB142" s="38">
        <v>8504540</v>
      </c>
      <c r="AC142" s="38">
        <v>8102831</v>
      </c>
      <c r="AD142" s="38">
        <v>9588635</v>
      </c>
      <c r="AE142" s="38">
        <v>8968955</v>
      </c>
      <c r="AF142" s="38">
        <v>16228809</v>
      </c>
      <c r="AG142" s="38">
        <v>7969801</v>
      </c>
      <c r="AH142" s="38">
        <v>7013817</v>
      </c>
      <c r="AI142" s="38">
        <v>7323640</v>
      </c>
      <c r="AJ142" s="38">
        <v>9431877</v>
      </c>
      <c r="AK142" s="38">
        <v>6235151</v>
      </c>
      <c r="AL142" s="38">
        <v>9552185</v>
      </c>
      <c r="AM142" s="38">
        <v>7277571</v>
      </c>
      <c r="AN142" s="38">
        <v>10488203</v>
      </c>
      <c r="AO142" s="38">
        <v>7348533</v>
      </c>
      <c r="AP142" s="38">
        <v>9546802</v>
      </c>
      <c r="AQ142" s="38">
        <v>7903876</v>
      </c>
      <c r="AR142" s="38">
        <v>8982872</v>
      </c>
      <c r="AS142" s="38">
        <v>6452438</v>
      </c>
      <c r="AT142" s="38">
        <v>8674255</v>
      </c>
      <c r="AU142" s="38">
        <v>6138202</v>
      </c>
      <c r="AV142" s="38">
        <v>12078295</v>
      </c>
      <c r="AW142" s="38">
        <v>7971124</v>
      </c>
      <c r="AX142" s="38">
        <v>6666907</v>
      </c>
      <c r="AY142" s="38">
        <v>7697267</v>
      </c>
      <c r="AZ142" s="38">
        <v>8418958</v>
      </c>
      <c r="BA142" s="38">
        <v>5731079</v>
      </c>
      <c r="BB142" s="38">
        <v>8827231</v>
      </c>
      <c r="BC142" s="38">
        <v>11530083</v>
      </c>
      <c r="BD142" s="38">
        <v>10587075</v>
      </c>
      <c r="BE142" s="38">
        <v>5872311</v>
      </c>
      <c r="BF142" s="38">
        <v>13707959</v>
      </c>
      <c r="BG142" s="38">
        <v>5642143</v>
      </c>
      <c r="BH142" s="38">
        <v>35339952</v>
      </c>
      <c r="BI142" s="38">
        <v>7970055</v>
      </c>
      <c r="BJ142" s="38">
        <v>8323553.5</v>
      </c>
      <c r="BK142" s="38">
        <v>7400103</v>
      </c>
      <c r="BL142" s="38">
        <v>10053639</v>
      </c>
      <c r="BM142" s="38">
        <v>8044391.5</v>
      </c>
      <c r="BN142" s="38">
        <v>6551730</v>
      </c>
      <c r="BO142" s="38">
        <v>6440059</v>
      </c>
      <c r="BP142" s="38">
        <v>9284758</v>
      </c>
      <c r="BQ142" s="38">
        <v>7363672</v>
      </c>
      <c r="BR142" s="38">
        <v>10270513</v>
      </c>
      <c r="BS142" s="38">
        <v>8610703</v>
      </c>
      <c r="BT142" s="38">
        <v>9352188</v>
      </c>
      <c r="BU142" s="38">
        <v>7570534</v>
      </c>
      <c r="BV142" s="38">
        <v>0.68432258676244995</v>
      </c>
      <c r="BX142" s="38">
        <v>1</v>
      </c>
    </row>
    <row r="143" spans="2:76">
      <c r="B143" s="38" t="s">
        <v>570</v>
      </c>
      <c r="C143" s="38" t="s">
        <v>190</v>
      </c>
      <c r="D143" s="38" t="s">
        <v>342</v>
      </c>
      <c r="E143" s="38">
        <v>57528</v>
      </c>
      <c r="F143" s="38" t="s">
        <v>233</v>
      </c>
      <c r="G143" s="38">
        <v>100015850</v>
      </c>
      <c r="H143" s="38">
        <v>1415</v>
      </c>
      <c r="I143" s="38">
        <v>476.37342999999998</v>
      </c>
      <c r="N143" s="38">
        <v>175690.01560000001</v>
      </c>
      <c r="O143" s="38">
        <v>269154</v>
      </c>
      <c r="P143" s="38">
        <v>55189</v>
      </c>
      <c r="Q143" s="38">
        <v>191090</v>
      </c>
      <c r="R143" s="38">
        <v>421100</v>
      </c>
      <c r="S143" s="38">
        <v>106618</v>
      </c>
      <c r="T143" s="38">
        <v>206494</v>
      </c>
      <c r="U143" s="38">
        <v>297134</v>
      </c>
      <c r="V143" s="38">
        <v>359799</v>
      </c>
      <c r="W143" s="38">
        <v>223820</v>
      </c>
      <c r="X143" s="38">
        <v>224759</v>
      </c>
      <c r="Y143" s="38">
        <v>223199</v>
      </c>
      <c r="Z143" s="38">
        <v>399558</v>
      </c>
      <c r="AA143" s="38">
        <v>137735</v>
      </c>
      <c r="AB143" s="38">
        <v>254176</v>
      </c>
      <c r="AC143" s="38">
        <v>333770</v>
      </c>
      <c r="AD143" s="38">
        <v>285281</v>
      </c>
      <c r="AE143" s="38">
        <v>0.138380797078207</v>
      </c>
      <c r="AF143" s="38">
        <v>176879</v>
      </c>
      <c r="AG143" s="38">
        <v>245591</v>
      </c>
      <c r="AH143" s="38">
        <v>379859</v>
      </c>
      <c r="AI143" s="38">
        <v>438103</v>
      </c>
      <c r="AJ143" s="38">
        <v>264212</v>
      </c>
      <c r="AK143" s="38">
        <v>187277</v>
      </c>
      <c r="AL143" s="38">
        <v>206448</v>
      </c>
      <c r="AM143" s="38">
        <v>143532</v>
      </c>
      <c r="AN143" s="38">
        <v>174439</v>
      </c>
      <c r="AO143" s="38">
        <v>376574</v>
      </c>
      <c r="AP143" s="38">
        <v>452485</v>
      </c>
      <c r="AQ143" s="38">
        <v>801013.0625</v>
      </c>
      <c r="AR143" s="38">
        <v>601066</v>
      </c>
      <c r="AS143" s="38">
        <v>464810</v>
      </c>
      <c r="AT143" s="38">
        <v>301109</v>
      </c>
      <c r="AU143" s="38">
        <v>243125.98439999999</v>
      </c>
      <c r="AV143" s="38">
        <v>447915</v>
      </c>
      <c r="AW143" s="38">
        <v>352659</v>
      </c>
      <c r="AX143" s="38">
        <v>193880</v>
      </c>
      <c r="AY143" s="38">
        <v>215928</v>
      </c>
      <c r="AZ143" s="38">
        <v>153644</v>
      </c>
      <c r="BA143" s="38">
        <v>185298</v>
      </c>
      <c r="BB143" s="38">
        <v>590303</v>
      </c>
      <c r="BC143" s="38">
        <v>333579</v>
      </c>
      <c r="BD143" s="38">
        <v>354506</v>
      </c>
      <c r="BE143" s="38">
        <v>281500</v>
      </c>
      <c r="BF143" s="38">
        <v>194008</v>
      </c>
      <c r="BG143" s="38">
        <v>193529.98439999999</v>
      </c>
      <c r="BH143" s="38">
        <v>199267</v>
      </c>
      <c r="BI143" s="38">
        <v>251058</v>
      </c>
      <c r="BJ143" s="38">
        <v>322109</v>
      </c>
      <c r="BK143" s="38">
        <v>281484</v>
      </c>
      <c r="BL143" s="38">
        <v>190706</v>
      </c>
      <c r="BM143" s="38">
        <v>323486</v>
      </c>
      <c r="BN143" s="38">
        <v>393608</v>
      </c>
      <c r="BO143" s="38">
        <v>593456.9375</v>
      </c>
      <c r="BP143" s="38">
        <v>567446</v>
      </c>
      <c r="BQ143" s="38">
        <v>360094</v>
      </c>
      <c r="BR143" s="38">
        <v>282566</v>
      </c>
      <c r="BS143" s="38">
        <v>447197</v>
      </c>
      <c r="BT143" s="38">
        <v>336031.96879999997</v>
      </c>
      <c r="BU143" s="38">
        <v>1407189</v>
      </c>
      <c r="BV143" s="38">
        <v>3.7782017894167297E-2</v>
      </c>
      <c r="BX143" s="38">
        <v>0.35008192244675002</v>
      </c>
    </row>
    <row r="144" spans="2:76">
      <c r="B144" s="38" t="s">
        <v>571</v>
      </c>
      <c r="C144" s="38" t="s">
        <v>161</v>
      </c>
      <c r="D144" s="38" t="s">
        <v>572</v>
      </c>
      <c r="E144" s="38">
        <v>1126</v>
      </c>
      <c r="F144" s="38" t="s">
        <v>163</v>
      </c>
      <c r="G144" s="38">
        <v>811</v>
      </c>
      <c r="H144" s="38">
        <v>1700</v>
      </c>
      <c r="I144" s="38">
        <v>90.054959999999994</v>
      </c>
      <c r="J144" s="38" t="s">
        <v>573</v>
      </c>
      <c r="K144" s="38">
        <v>5950</v>
      </c>
      <c r="L144" s="43" t="s">
        <v>574</v>
      </c>
      <c r="M144" s="43" t="s">
        <v>575</v>
      </c>
      <c r="N144" s="38">
        <v>93420416</v>
      </c>
      <c r="O144" s="38">
        <v>81285160</v>
      </c>
      <c r="P144" s="38">
        <v>99952344</v>
      </c>
      <c r="Q144" s="38">
        <v>109330200</v>
      </c>
      <c r="R144" s="38">
        <v>98954344</v>
      </c>
      <c r="S144" s="38">
        <v>84191360</v>
      </c>
      <c r="T144" s="38">
        <v>80945952</v>
      </c>
      <c r="U144" s="38">
        <v>104338912</v>
      </c>
      <c r="V144" s="38">
        <v>110438896</v>
      </c>
      <c r="W144" s="38">
        <v>128394288</v>
      </c>
      <c r="X144" s="38">
        <v>112005624</v>
      </c>
      <c r="Y144" s="38">
        <v>83579720</v>
      </c>
      <c r="Z144" s="38">
        <v>113510960</v>
      </c>
      <c r="AA144" s="38">
        <v>95789448</v>
      </c>
      <c r="AB144" s="38">
        <v>72069472</v>
      </c>
      <c r="AC144" s="38">
        <v>113959728</v>
      </c>
      <c r="AD144" s="38">
        <v>69528240</v>
      </c>
      <c r="AE144" s="38">
        <v>92583592</v>
      </c>
      <c r="AF144" s="38">
        <v>79412792</v>
      </c>
      <c r="AG144" s="38">
        <v>86370800</v>
      </c>
      <c r="AH144" s="38">
        <v>92431312</v>
      </c>
      <c r="AI144" s="38">
        <v>127666368</v>
      </c>
      <c r="AJ144" s="38">
        <v>98405592</v>
      </c>
      <c r="AK144" s="38">
        <v>72715680</v>
      </c>
      <c r="AL144" s="38">
        <v>119926000</v>
      </c>
      <c r="AM144" s="38">
        <v>112472256</v>
      </c>
      <c r="AN144" s="38">
        <v>89300976</v>
      </c>
      <c r="AO144" s="38">
        <v>73696704</v>
      </c>
      <c r="AP144" s="38">
        <v>88694888</v>
      </c>
      <c r="AQ144" s="38">
        <v>82404648</v>
      </c>
      <c r="AR144" s="38">
        <v>87730000</v>
      </c>
      <c r="AS144" s="38">
        <v>85026144</v>
      </c>
      <c r="AT144" s="38">
        <v>119555088</v>
      </c>
      <c r="AU144" s="38">
        <v>113449256</v>
      </c>
      <c r="AV144" s="38">
        <v>127785544</v>
      </c>
      <c r="AW144" s="38">
        <v>134892416</v>
      </c>
      <c r="AX144" s="38">
        <v>89973208</v>
      </c>
      <c r="AY144" s="38">
        <v>112995440</v>
      </c>
      <c r="AZ144" s="38">
        <v>102023184</v>
      </c>
      <c r="BA144" s="38">
        <v>111648256</v>
      </c>
      <c r="BB144" s="38">
        <v>124003128</v>
      </c>
      <c r="BC144" s="38">
        <v>87698208</v>
      </c>
      <c r="BD144" s="38">
        <v>74371000</v>
      </c>
      <c r="BE144" s="38">
        <v>118423152</v>
      </c>
      <c r="BF144" s="38">
        <v>113316040</v>
      </c>
      <c r="BG144" s="38">
        <v>85416096</v>
      </c>
      <c r="BH144" s="38">
        <v>125295104</v>
      </c>
      <c r="BI144" s="38">
        <v>71755752</v>
      </c>
      <c r="BJ144" s="38">
        <v>85279736</v>
      </c>
      <c r="BK144" s="38">
        <v>94266568</v>
      </c>
      <c r="BL144" s="38">
        <v>121926736</v>
      </c>
      <c r="BM144" s="38">
        <v>91250816</v>
      </c>
      <c r="BN144" s="38">
        <v>108174312</v>
      </c>
      <c r="BO144" s="38">
        <v>131305136</v>
      </c>
      <c r="BP144" s="38">
        <v>90922856</v>
      </c>
      <c r="BQ144" s="38">
        <v>89537240</v>
      </c>
      <c r="BR144" s="38">
        <v>94762976</v>
      </c>
      <c r="BS144" s="38">
        <v>82360592</v>
      </c>
      <c r="BT144" s="38">
        <v>121971712</v>
      </c>
      <c r="BU144" s="38">
        <v>142989280</v>
      </c>
      <c r="BV144" s="38">
        <v>5.6579409272291999E-2</v>
      </c>
      <c r="BX144" s="38">
        <v>0.86291643910431504</v>
      </c>
    </row>
    <row r="145" spans="2:76">
      <c r="B145" s="38" t="s">
        <v>576</v>
      </c>
      <c r="C145" s="38" t="s">
        <v>577</v>
      </c>
      <c r="D145" s="38" t="s">
        <v>578</v>
      </c>
      <c r="E145" s="38">
        <v>15129</v>
      </c>
      <c r="F145" s="38" t="s">
        <v>211</v>
      </c>
      <c r="G145" s="38">
        <v>100000113</v>
      </c>
      <c r="H145" s="38">
        <v>1818.6</v>
      </c>
      <c r="I145" s="38">
        <v>159.07750999999999</v>
      </c>
      <c r="J145" s="38" t="s">
        <v>579</v>
      </c>
      <c r="K145" s="38">
        <v>5484352</v>
      </c>
      <c r="M145" s="43" t="s">
        <v>580</v>
      </c>
      <c r="N145" s="38">
        <v>68069</v>
      </c>
      <c r="O145" s="38">
        <v>127298</v>
      </c>
      <c r="P145" s="38">
        <v>250210.01560000001</v>
      </c>
      <c r="Q145" s="38">
        <v>98798.007800000007</v>
      </c>
      <c r="R145" s="38">
        <v>157456</v>
      </c>
      <c r="S145" s="38">
        <v>298720</v>
      </c>
      <c r="T145" s="38">
        <v>108322</v>
      </c>
      <c r="U145" s="38">
        <v>171340</v>
      </c>
      <c r="V145" s="38">
        <v>167543</v>
      </c>
      <c r="W145" s="38">
        <v>182307</v>
      </c>
      <c r="X145" s="38">
        <v>92116</v>
      </c>
      <c r="Y145" s="38">
        <v>94488</v>
      </c>
      <c r="Z145" s="38">
        <v>94727.007800000007</v>
      </c>
      <c r="AA145" s="38">
        <v>227498</v>
      </c>
      <c r="AB145" s="38">
        <v>155684</v>
      </c>
      <c r="AC145" s="38">
        <v>385186</v>
      </c>
      <c r="AD145" s="38">
        <v>130767.99219999999</v>
      </c>
      <c r="AE145" s="38">
        <v>138760</v>
      </c>
      <c r="AF145" s="38">
        <v>195438</v>
      </c>
      <c r="AG145" s="38">
        <v>256292</v>
      </c>
      <c r="AH145" s="38">
        <v>169317</v>
      </c>
      <c r="AI145" s="38">
        <v>396860</v>
      </c>
      <c r="AJ145" s="38">
        <v>188019</v>
      </c>
      <c r="AK145" s="38">
        <v>98144.007800000007</v>
      </c>
      <c r="AL145" s="38">
        <v>127720.99219999999</v>
      </c>
      <c r="AM145" s="38">
        <v>182535</v>
      </c>
      <c r="AN145" s="38">
        <v>110040</v>
      </c>
      <c r="AO145" s="38">
        <v>306678</v>
      </c>
      <c r="AP145" s="38">
        <v>189751</v>
      </c>
      <c r="AQ145" s="38">
        <v>177669</v>
      </c>
      <c r="AR145" s="38">
        <v>184659.01560000001</v>
      </c>
      <c r="AS145" s="38">
        <v>261278</v>
      </c>
      <c r="AT145" s="38">
        <v>112088</v>
      </c>
      <c r="AU145" s="38">
        <v>118754</v>
      </c>
      <c r="AV145" s="38">
        <v>180610</v>
      </c>
      <c r="AW145" s="38">
        <v>193864</v>
      </c>
      <c r="AX145" s="38">
        <v>239761</v>
      </c>
      <c r="AY145" s="38">
        <v>127587</v>
      </c>
      <c r="AZ145" s="38">
        <v>128751</v>
      </c>
      <c r="BA145" s="38">
        <v>129740</v>
      </c>
      <c r="BB145" s="38">
        <v>115011</v>
      </c>
      <c r="BC145" s="38">
        <v>209189</v>
      </c>
      <c r="BD145" s="38">
        <v>212818</v>
      </c>
      <c r="BE145" s="38">
        <v>233547</v>
      </c>
      <c r="BF145" s="38">
        <v>175449</v>
      </c>
      <c r="BG145" s="38">
        <v>211412</v>
      </c>
      <c r="BH145" s="38">
        <v>188553</v>
      </c>
      <c r="BI145" s="38">
        <v>173092</v>
      </c>
      <c r="BJ145" s="38">
        <v>142782</v>
      </c>
      <c r="BK145" s="38">
        <v>234785</v>
      </c>
      <c r="BL145" s="38">
        <v>252437</v>
      </c>
      <c r="BM145" s="38">
        <v>158069</v>
      </c>
      <c r="BN145" s="38">
        <v>161484</v>
      </c>
      <c r="BO145" s="38">
        <v>112086</v>
      </c>
      <c r="BP145" s="38">
        <v>107243</v>
      </c>
      <c r="BQ145" s="38">
        <v>277322</v>
      </c>
      <c r="BR145" s="38">
        <v>271568</v>
      </c>
      <c r="BS145" s="38">
        <v>235847.98439999999</v>
      </c>
      <c r="BT145" s="38">
        <v>249424</v>
      </c>
      <c r="BU145" s="38">
        <v>378690</v>
      </c>
      <c r="BV145" s="38">
        <v>0.17612754548398801</v>
      </c>
      <c r="BX145" s="38">
        <v>1</v>
      </c>
    </row>
    <row r="146" spans="2:76">
      <c r="B146" s="38" t="s">
        <v>581</v>
      </c>
      <c r="C146" s="38" t="s">
        <v>199</v>
      </c>
      <c r="D146" s="38" t="s">
        <v>582</v>
      </c>
      <c r="E146" s="38">
        <v>1107</v>
      </c>
      <c r="F146" s="38" t="s">
        <v>211</v>
      </c>
      <c r="G146" s="38">
        <v>1002</v>
      </c>
      <c r="H146" s="38">
        <v>1672</v>
      </c>
      <c r="I146" s="38">
        <v>157.03671</v>
      </c>
      <c r="J146" s="38" t="s">
        <v>583</v>
      </c>
      <c r="K146" s="38">
        <v>204</v>
      </c>
      <c r="L146" s="43" t="s">
        <v>584</v>
      </c>
      <c r="M146" s="43" t="s">
        <v>585</v>
      </c>
      <c r="N146" s="38">
        <v>10342160</v>
      </c>
      <c r="O146" s="38">
        <v>10187036</v>
      </c>
      <c r="P146" s="38">
        <v>15428215</v>
      </c>
      <c r="Q146" s="38">
        <v>12164533</v>
      </c>
      <c r="R146" s="38">
        <v>11307181</v>
      </c>
      <c r="S146" s="38">
        <v>17492400</v>
      </c>
      <c r="T146" s="38">
        <v>13134329</v>
      </c>
      <c r="U146" s="38">
        <v>13311061</v>
      </c>
      <c r="V146" s="38">
        <v>11711024</v>
      </c>
      <c r="W146" s="38">
        <v>18071128</v>
      </c>
      <c r="X146" s="38">
        <v>11212088</v>
      </c>
      <c r="Y146" s="38">
        <v>11268767</v>
      </c>
      <c r="Z146" s="38">
        <v>10320279</v>
      </c>
      <c r="AA146" s="38">
        <v>8718926</v>
      </c>
      <c r="AB146" s="38">
        <v>16974912</v>
      </c>
      <c r="AC146" s="38">
        <v>15252040</v>
      </c>
      <c r="AD146" s="38">
        <v>11015068</v>
      </c>
      <c r="AE146" s="38">
        <v>10626955</v>
      </c>
      <c r="AF146" s="38">
        <v>11615286</v>
      </c>
      <c r="AG146" s="38">
        <v>11219361</v>
      </c>
      <c r="AH146" s="38">
        <v>12336470</v>
      </c>
      <c r="AI146" s="38">
        <v>14305450</v>
      </c>
      <c r="AJ146" s="38">
        <v>8702676</v>
      </c>
      <c r="AK146" s="38">
        <v>17110444</v>
      </c>
      <c r="AL146" s="38">
        <v>13467296</v>
      </c>
      <c r="AM146" s="38">
        <v>12728225</v>
      </c>
      <c r="AN146" s="38">
        <v>14257413</v>
      </c>
      <c r="AO146" s="38">
        <v>11943348</v>
      </c>
      <c r="AP146" s="38">
        <v>9691829</v>
      </c>
      <c r="AQ146" s="38">
        <v>10766835</v>
      </c>
      <c r="AR146" s="38">
        <v>9886406</v>
      </c>
      <c r="AS146" s="38">
        <v>9607709</v>
      </c>
      <c r="AT146" s="38">
        <v>9502021</v>
      </c>
      <c r="AU146" s="38">
        <v>11132738</v>
      </c>
      <c r="AV146" s="38">
        <v>16303982</v>
      </c>
      <c r="AW146" s="38">
        <v>14010604</v>
      </c>
      <c r="AX146" s="38">
        <v>12851651</v>
      </c>
      <c r="AY146" s="38">
        <v>13807090</v>
      </c>
      <c r="AZ146" s="38">
        <v>13494701</v>
      </c>
      <c r="BA146" s="38">
        <v>8019924</v>
      </c>
      <c r="BB146" s="38">
        <v>11854606</v>
      </c>
      <c r="BC146" s="38">
        <v>13410690</v>
      </c>
      <c r="BD146" s="38">
        <v>13828398</v>
      </c>
      <c r="BE146" s="38">
        <v>13074216</v>
      </c>
      <c r="BF146" s="38">
        <v>10252542</v>
      </c>
      <c r="BG146" s="38">
        <v>9605173</v>
      </c>
      <c r="BH146" s="38">
        <v>6998109</v>
      </c>
      <c r="BI146" s="38">
        <v>10818104</v>
      </c>
      <c r="BJ146" s="38">
        <v>10311526</v>
      </c>
      <c r="BK146" s="38">
        <v>15508101</v>
      </c>
      <c r="BL146" s="38">
        <v>9719151</v>
      </c>
      <c r="BM146" s="38">
        <v>14165779</v>
      </c>
      <c r="BN146" s="38">
        <v>11567336</v>
      </c>
      <c r="BO146" s="38">
        <v>19568520</v>
      </c>
      <c r="BP146" s="38">
        <v>9961066</v>
      </c>
      <c r="BQ146" s="38">
        <v>14316672</v>
      </c>
      <c r="BR146" s="38">
        <v>9300513</v>
      </c>
      <c r="BS146" s="38">
        <v>15461750</v>
      </c>
      <c r="BT146" s="38">
        <v>11630426</v>
      </c>
      <c r="BU146" s="38">
        <v>13958170</v>
      </c>
      <c r="BV146" s="38">
        <v>0.52978249062601801</v>
      </c>
      <c r="BX146" s="38">
        <v>1</v>
      </c>
    </row>
    <row r="147" spans="2:76">
      <c r="B147" s="38" t="s">
        <v>586</v>
      </c>
      <c r="C147" s="38" t="s">
        <v>161</v>
      </c>
      <c r="D147" s="38" t="s">
        <v>587</v>
      </c>
      <c r="E147" s="38">
        <v>15142</v>
      </c>
      <c r="F147" s="38" t="s">
        <v>211</v>
      </c>
      <c r="G147" s="38">
        <v>100000272</v>
      </c>
      <c r="H147" s="38">
        <v>2511.1</v>
      </c>
      <c r="I147" s="38">
        <v>118.05096</v>
      </c>
      <c r="J147" s="38" t="s">
        <v>588</v>
      </c>
      <c r="K147" s="38">
        <v>99289</v>
      </c>
      <c r="L147" s="43" t="s">
        <v>589</v>
      </c>
      <c r="M147" s="43" t="s">
        <v>590</v>
      </c>
      <c r="N147" s="38">
        <v>0.31932942238384499</v>
      </c>
      <c r="O147" s="38">
        <v>86472</v>
      </c>
      <c r="P147" s="38">
        <v>111548</v>
      </c>
      <c r="Q147" s="38">
        <v>0.31932942238384499</v>
      </c>
      <c r="R147" s="38">
        <v>154933</v>
      </c>
      <c r="S147" s="38">
        <v>59887</v>
      </c>
      <c r="T147" s="38">
        <v>0.31932942238384499</v>
      </c>
      <c r="U147" s="38">
        <v>0.31932942238384499</v>
      </c>
      <c r="V147" s="38">
        <v>0.31932942238384499</v>
      </c>
      <c r="W147" s="38">
        <v>0.31932942238384499</v>
      </c>
      <c r="X147" s="38">
        <v>63978</v>
      </c>
      <c r="Y147" s="38">
        <v>0.31932942238384499</v>
      </c>
      <c r="Z147" s="38">
        <v>96812</v>
      </c>
      <c r="AA147" s="38">
        <v>0.31932942238384499</v>
      </c>
      <c r="AB147" s="38">
        <v>136627</v>
      </c>
      <c r="AC147" s="38">
        <v>0.31932942238384499</v>
      </c>
      <c r="AD147" s="38">
        <v>78137</v>
      </c>
      <c r="AE147" s="38">
        <v>86297</v>
      </c>
      <c r="AF147" s="38">
        <v>128173</v>
      </c>
      <c r="AG147" s="38">
        <v>0.31932942238384499</v>
      </c>
      <c r="AH147" s="38">
        <v>82388</v>
      </c>
      <c r="AI147" s="38">
        <v>97798</v>
      </c>
      <c r="AJ147" s="38">
        <v>82384</v>
      </c>
      <c r="AK147" s="38">
        <v>85860</v>
      </c>
      <c r="AL147" s="38">
        <v>128191</v>
      </c>
      <c r="AM147" s="38">
        <v>149471</v>
      </c>
      <c r="AN147" s="38">
        <v>95478</v>
      </c>
      <c r="AO147" s="38">
        <v>0.31932942238384499</v>
      </c>
      <c r="AP147" s="38">
        <v>59812</v>
      </c>
      <c r="AQ147" s="38">
        <v>0.31932942238384499</v>
      </c>
      <c r="AR147" s="38">
        <v>54093</v>
      </c>
      <c r="AS147" s="38">
        <v>138156</v>
      </c>
      <c r="AT147" s="38">
        <v>0.31932942238384499</v>
      </c>
      <c r="AU147" s="38">
        <v>141745</v>
      </c>
      <c r="AV147" s="38">
        <v>0.31932942238384499</v>
      </c>
      <c r="AW147" s="38">
        <v>0.31932942238384499</v>
      </c>
      <c r="AX147" s="38">
        <v>136998</v>
      </c>
      <c r="AY147" s="38">
        <v>137765</v>
      </c>
      <c r="AZ147" s="38">
        <v>0.31932942238384499</v>
      </c>
      <c r="BA147" s="38">
        <v>95295</v>
      </c>
      <c r="BB147" s="38">
        <v>95718</v>
      </c>
      <c r="BC147" s="38">
        <v>67063</v>
      </c>
      <c r="BD147" s="38">
        <v>0.31932942238384499</v>
      </c>
      <c r="BE147" s="38">
        <v>183120</v>
      </c>
      <c r="BF147" s="38">
        <v>109358</v>
      </c>
      <c r="BG147" s="38">
        <v>215142.98439999999</v>
      </c>
      <c r="BH147" s="38">
        <v>116049.00780000001</v>
      </c>
      <c r="BI147" s="38">
        <v>0.31932942238384499</v>
      </c>
      <c r="BJ147" s="38">
        <v>92931</v>
      </c>
      <c r="BK147" s="38">
        <v>0.31932942238384499</v>
      </c>
      <c r="BL147" s="38">
        <v>0.31932942238384499</v>
      </c>
      <c r="BM147" s="38">
        <v>105566</v>
      </c>
      <c r="BN147" s="38">
        <v>0.31932942238384499</v>
      </c>
      <c r="BO147" s="38">
        <v>103606</v>
      </c>
      <c r="BP147" s="38">
        <v>167983</v>
      </c>
      <c r="BQ147" s="38">
        <v>123855</v>
      </c>
      <c r="BR147" s="38">
        <v>44165</v>
      </c>
      <c r="BS147" s="38">
        <v>0.31932942238384499</v>
      </c>
      <c r="BT147" s="38">
        <v>0.31932942238384499</v>
      </c>
      <c r="BU147" s="38">
        <v>0.31932942238384499</v>
      </c>
      <c r="BV147" s="38">
        <v>0.45862267680996699</v>
      </c>
      <c r="BX147" s="38">
        <v>1</v>
      </c>
    </row>
    <row r="148" spans="2:76">
      <c r="B148" s="38" t="s">
        <v>591</v>
      </c>
      <c r="C148" s="38" t="s">
        <v>577</v>
      </c>
      <c r="D148" s="38" t="s">
        <v>578</v>
      </c>
      <c r="E148" s="38">
        <v>41369</v>
      </c>
      <c r="F148" s="38" t="s">
        <v>163</v>
      </c>
      <c r="G148" s="38">
        <v>100003631</v>
      </c>
      <c r="H148" s="38">
        <v>2159</v>
      </c>
      <c r="I148" s="38">
        <v>219.09755000000001</v>
      </c>
      <c r="J148" s="38" t="s">
        <v>592</v>
      </c>
      <c r="K148" s="38">
        <v>100098</v>
      </c>
      <c r="M148" s="43" t="s">
        <v>593</v>
      </c>
      <c r="N148" s="38">
        <v>36381</v>
      </c>
      <c r="O148" s="38">
        <v>81936</v>
      </c>
      <c r="P148" s="38">
        <v>51025</v>
      </c>
      <c r="Q148" s="38">
        <v>64213</v>
      </c>
      <c r="R148" s="38">
        <v>78869</v>
      </c>
      <c r="S148" s="38">
        <v>114805.00780000001</v>
      </c>
      <c r="T148" s="38">
        <v>84729</v>
      </c>
      <c r="U148" s="38">
        <v>32845</v>
      </c>
      <c r="V148" s="38">
        <v>112923</v>
      </c>
      <c r="W148" s="38">
        <v>95903</v>
      </c>
      <c r="X148" s="38">
        <v>35196</v>
      </c>
      <c r="Y148" s="38">
        <v>89986</v>
      </c>
      <c r="Z148" s="38">
        <v>62007</v>
      </c>
      <c r="AA148" s="38">
        <v>69390</v>
      </c>
      <c r="AB148" s="38">
        <v>94671</v>
      </c>
      <c r="AC148" s="38">
        <v>90595</v>
      </c>
      <c r="AD148" s="38">
        <v>120949</v>
      </c>
      <c r="AE148" s="38">
        <v>47744</v>
      </c>
      <c r="AF148" s="38">
        <v>64887</v>
      </c>
      <c r="AG148" s="38">
        <v>93142</v>
      </c>
      <c r="AH148" s="38">
        <v>46435</v>
      </c>
      <c r="AI148" s="38">
        <v>93556</v>
      </c>
      <c r="AJ148" s="38">
        <v>0.31940013306196302</v>
      </c>
      <c r="AK148" s="38">
        <v>0.31940013306196302</v>
      </c>
      <c r="AL148" s="38">
        <v>74546</v>
      </c>
      <c r="AM148" s="38">
        <v>86453</v>
      </c>
      <c r="AN148" s="38">
        <v>0.31940013306196302</v>
      </c>
      <c r="AO148" s="38">
        <v>88766</v>
      </c>
      <c r="AP148" s="38">
        <v>58897</v>
      </c>
      <c r="AQ148" s="38">
        <v>89729</v>
      </c>
      <c r="AR148" s="38">
        <v>54252</v>
      </c>
      <c r="AS148" s="38">
        <v>75797.992199999993</v>
      </c>
      <c r="AT148" s="38">
        <v>53235</v>
      </c>
      <c r="AU148" s="38">
        <v>38804</v>
      </c>
      <c r="AV148" s="38">
        <v>90409</v>
      </c>
      <c r="AW148" s="38">
        <v>56800</v>
      </c>
      <c r="AX148" s="38">
        <v>74996</v>
      </c>
      <c r="AY148" s="38">
        <v>42903</v>
      </c>
      <c r="AZ148" s="38">
        <v>33772</v>
      </c>
      <c r="BA148" s="38">
        <v>39314</v>
      </c>
      <c r="BB148" s="38">
        <v>57828</v>
      </c>
      <c r="BC148" s="38">
        <v>0.31940013306196302</v>
      </c>
      <c r="BD148" s="38">
        <v>69696</v>
      </c>
      <c r="BE148" s="38">
        <v>86645.007800000007</v>
      </c>
      <c r="BF148" s="38">
        <v>0.31940013306196302</v>
      </c>
      <c r="BG148" s="38">
        <v>75362</v>
      </c>
      <c r="BH148" s="38">
        <v>67713</v>
      </c>
      <c r="BI148" s="38">
        <v>42807</v>
      </c>
      <c r="BJ148" s="38">
        <v>0.31940013306196302</v>
      </c>
      <c r="BK148" s="38">
        <v>93297</v>
      </c>
      <c r="BL148" s="38">
        <v>166812</v>
      </c>
      <c r="BM148" s="38">
        <v>51805</v>
      </c>
      <c r="BN148" s="38">
        <v>70870</v>
      </c>
      <c r="BO148" s="38">
        <v>41051.996099999997</v>
      </c>
      <c r="BP148" s="38">
        <v>75814</v>
      </c>
      <c r="BQ148" s="38">
        <v>79474</v>
      </c>
      <c r="BR148" s="38">
        <v>0.31940013306196302</v>
      </c>
      <c r="BS148" s="38">
        <v>59576</v>
      </c>
      <c r="BT148" s="38">
        <v>49057</v>
      </c>
      <c r="BU148" s="38">
        <v>141868</v>
      </c>
      <c r="BV148" s="38">
        <v>0.122062106699191</v>
      </c>
      <c r="BX148" s="38">
        <v>0.98252321135991305</v>
      </c>
    </row>
    <row r="149" spans="2:76">
      <c r="B149" s="38" t="s">
        <v>594</v>
      </c>
      <c r="C149" s="38" t="s">
        <v>577</v>
      </c>
      <c r="D149" s="38" t="s">
        <v>578</v>
      </c>
      <c r="E149" s="38">
        <v>38147</v>
      </c>
      <c r="F149" s="38" t="s">
        <v>163</v>
      </c>
      <c r="G149" s="38">
        <v>100002289</v>
      </c>
      <c r="H149" s="38">
        <v>2062</v>
      </c>
      <c r="I149" s="38">
        <v>249.10812000000001</v>
      </c>
      <c r="J149" s="38" t="s">
        <v>595</v>
      </c>
      <c r="K149" s="38">
        <v>6998031</v>
      </c>
      <c r="N149" s="38">
        <v>214331</v>
      </c>
      <c r="O149" s="38">
        <v>296646</v>
      </c>
      <c r="P149" s="38">
        <v>207332</v>
      </c>
      <c r="Q149" s="38">
        <v>244262</v>
      </c>
      <c r="R149" s="38">
        <v>269049</v>
      </c>
      <c r="S149" s="38">
        <v>279728</v>
      </c>
      <c r="T149" s="38">
        <v>238182.98439999999</v>
      </c>
      <c r="U149" s="38">
        <v>122909</v>
      </c>
      <c r="V149" s="38">
        <v>225563</v>
      </c>
      <c r="W149" s="38">
        <v>278519</v>
      </c>
      <c r="X149" s="38">
        <v>307927</v>
      </c>
      <c r="Y149" s="38">
        <v>143410</v>
      </c>
      <c r="Z149" s="38">
        <v>329088</v>
      </c>
      <c r="AA149" s="38">
        <v>199133</v>
      </c>
      <c r="AB149" s="38">
        <v>270256</v>
      </c>
      <c r="AC149" s="38">
        <v>121843</v>
      </c>
      <c r="AD149" s="38">
        <v>218905</v>
      </c>
      <c r="AE149" s="38">
        <v>186824</v>
      </c>
      <c r="AF149" s="38">
        <v>252996.98439999999</v>
      </c>
      <c r="AG149" s="38">
        <v>292066</v>
      </c>
      <c r="AH149" s="38">
        <v>217029</v>
      </c>
      <c r="AI149" s="38">
        <v>166086</v>
      </c>
      <c r="AJ149" s="38">
        <v>172661</v>
      </c>
      <c r="AK149" s="38">
        <v>234121.98439999999</v>
      </c>
      <c r="AL149" s="38">
        <v>315263</v>
      </c>
      <c r="AM149" s="38">
        <v>258368.01560000001</v>
      </c>
      <c r="AN149" s="38">
        <v>257029</v>
      </c>
      <c r="AO149" s="38">
        <v>201024</v>
      </c>
      <c r="AP149" s="38">
        <v>266751</v>
      </c>
      <c r="AQ149" s="38">
        <v>224524</v>
      </c>
      <c r="AR149" s="38">
        <v>268718</v>
      </c>
      <c r="AS149" s="38">
        <v>154636</v>
      </c>
      <c r="AT149" s="38">
        <v>227907</v>
      </c>
      <c r="AU149" s="38">
        <v>240694</v>
      </c>
      <c r="AV149" s="38">
        <v>266306</v>
      </c>
      <c r="AW149" s="38">
        <v>293280</v>
      </c>
      <c r="AX149" s="38">
        <v>256128.01560000001</v>
      </c>
      <c r="AY149" s="38">
        <v>167093</v>
      </c>
      <c r="AZ149" s="38">
        <v>177238</v>
      </c>
      <c r="BA149" s="38">
        <v>130670.00780000001</v>
      </c>
      <c r="BB149" s="38">
        <v>299801</v>
      </c>
      <c r="BC149" s="38">
        <v>173695</v>
      </c>
      <c r="BD149" s="38">
        <v>127271.00780000001</v>
      </c>
      <c r="BE149" s="38">
        <v>204682</v>
      </c>
      <c r="BF149" s="38">
        <v>305078</v>
      </c>
      <c r="BG149" s="38">
        <v>328881</v>
      </c>
      <c r="BH149" s="38">
        <v>177710</v>
      </c>
      <c r="BI149" s="38">
        <v>119769</v>
      </c>
      <c r="BJ149" s="38">
        <v>139207</v>
      </c>
      <c r="BK149" s="38">
        <v>184022</v>
      </c>
      <c r="BL149" s="38">
        <v>310470</v>
      </c>
      <c r="BM149" s="38">
        <v>253005</v>
      </c>
      <c r="BN149" s="38">
        <v>184726</v>
      </c>
      <c r="BO149" s="38">
        <v>159473</v>
      </c>
      <c r="BP149" s="38">
        <v>240942</v>
      </c>
      <c r="BQ149" s="38">
        <v>254417.01560000001</v>
      </c>
      <c r="BR149" s="38">
        <v>138334</v>
      </c>
      <c r="BS149" s="38">
        <v>191656</v>
      </c>
      <c r="BT149" s="38">
        <v>319763</v>
      </c>
      <c r="BU149" s="38">
        <v>249251</v>
      </c>
      <c r="BV149" s="38">
        <v>0.31374815794795802</v>
      </c>
      <c r="BX149" s="38">
        <v>1</v>
      </c>
    </row>
    <row r="150" spans="2:76">
      <c r="B150" s="38" t="s">
        <v>596</v>
      </c>
      <c r="C150" s="38" t="s">
        <v>161</v>
      </c>
      <c r="D150" s="38" t="s">
        <v>239</v>
      </c>
      <c r="E150" s="38">
        <v>22132</v>
      </c>
      <c r="F150" s="38" t="s">
        <v>145</v>
      </c>
      <c r="G150" s="38">
        <v>100000706</v>
      </c>
      <c r="H150" s="38">
        <v>1840</v>
      </c>
      <c r="I150" s="38">
        <v>131.07136</v>
      </c>
      <c r="J150" s="38" t="s">
        <v>597</v>
      </c>
      <c r="K150" s="38">
        <v>83697</v>
      </c>
      <c r="L150" s="43" t="s">
        <v>598</v>
      </c>
      <c r="M150" s="43" t="s">
        <v>599</v>
      </c>
      <c r="N150" s="38">
        <v>125411</v>
      </c>
      <c r="O150" s="38">
        <v>146183</v>
      </c>
      <c r="P150" s="38">
        <v>85394</v>
      </c>
      <c r="Q150" s="38">
        <v>129637</v>
      </c>
      <c r="R150" s="38">
        <v>157560</v>
      </c>
      <c r="S150" s="38">
        <v>93628</v>
      </c>
      <c r="T150" s="38">
        <v>63935</v>
      </c>
      <c r="U150" s="38">
        <v>87537</v>
      </c>
      <c r="V150" s="38">
        <v>67376</v>
      </c>
      <c r="W150" s="38">
        <v>155626</v>
      </c>
      <c r="X150" s="38">
        <v>91349</v>
      </c>
      <c r="Y150" s="38">
        <v>143425</v>
      </c>
      <c r="Z150" s="38">
        <v>84830</v>
      </c>
      <c r="AA150" s="38">
        <v>177832</v>
      </c>
      <c r="AB150" s="38">
        <v>134602</v>
      </c>
      <c r="AC150" s="38">
        <v>99711</v>
      </c>
      <c r="AD150" s="38">
        <v>81641</v>
      </c>
      <c r="AE150" s="38">
        <v>115088</v>
      </c>
      <c r="AF150" s="38">
        <v>70276</v>
      </c>
      <c r="AG150" s="38">
        <v>54336</v>
      </c>
      <c r="AH150" s="38">
        <v>126202</v>
      </c>
      <c r="AI150" s="38">
        <v>102963</v>
      </c>
      <c r="AJ150" s="38">
        <v>96535</v>
      </c>
      <c r="AK150" s="38">
        <v>130352</v>
      </c>
      <c r="AL150" s="38">
        <v>122098</v>
      </c>
      <c r="AM150" s="38">
        <v>191697</v>
      </c>
      <c r="AN150" s="38">
        <v>54775.996099999997</v>
      </c>
      <c r="AO150" s="38">
        <v>101192</v>
      </c>
      <c r="AP150" s="38">
        <v>98599</v>
      </c>
      <c r="AQ150" s="38">
        <v>152563</v>
      </c>
      <c r="AR150" s="38">
        <v>107637.00780000001</v>
      </c>
      <c r="AS150" s="38">
        <v>152555</v>
      </c>
      <c r="AT150" s="38">
        <v>110615</v>
      </c>
      <c r="AU150" s="38">
        <v>63816.996099999997</v>
      </c>
      <c r="AV150" s="38">
        <v>172661</v>
      </c>
      <c r="AW150" s="38">
        <v>0.33792633072905098</v>
      </c>
      <c r="AX150" s="38">
        <v>92638</v>
      </c>
      <c r="AY150" s="38">
        <v>0.33792633072905098</v>
      </c>
      <c r="AZ150" s="38">
        <v>0.33792633072905098</v>
      </c>
      <c r="BA150" s="38">
        <v>63724</v>
      </c>
      <c r="BB150" s="38">
        <v>100055</v>
      </c>
      <c r="BC150" s="38">
        <v>0.33792633072905098</v>
      </c>
      <c r="BD150" s="38">
        <v>203088</v>
      </c>
      <c r="BE150" s="38">
        <v>137483</v>
      </c>
      <c r="BF150" s="38">
        <v>93134</v>
      </c>
      <c r="BG150" s="38">
        <v>128785</v>
      </c>
      <c r="BH150" s="38">
        <v>129531</v>
      </c>
      <c r="BI150" s="38">
        <v>83717</v>
      </c>
      <c r="BJ150" s="38">
        <v>155973</v>
      </c>
      <c r="BK150" s="38">
        <v>0.33792633072905098</v>
      </c>
      <c r="BL150" s="38">
        <v>105172</v>
      </c>
      <c r="BM150" s="38">
        <v>123302.00780000001</v>
      </c>
      <c r="BN150" s="38">
        <v>115292.99219999999</v>
      </c>
      <c r="BO150" s="38">
        <v>77660</v>
      </c>
      <c r="BP150" s="38">
        <v>146459</v>
      </c>
      <c r="BQ150" s="38">
        <v>67004</v>
      </c>
      <c r="BR150" s="38">
        <v>62911</v>
      </c>
      <c r="BS150" s="38">
        <v>112795.99219999999</v>
      </c>
      <c r="BT150" s="38">
        <v>96163</v>
      </c>
      <c r="BU150" s="38">
        <v>158217</v>
      </c>
      <c r="BV150" s="38">
        <v>0.18392395740413101</v>
      </c>
      <c r="BX150" s="38">
        <v>1</v>
      </c>
    </row>
    <row r="151" spans="2:76">
      <c r="B151" s="38" t="s">
        <v>600</v>
      </c>
      <c r="C151" s="38" t="s">
        <v>161</v>
      </c>
      <c r="D151" s="38" t="s">
        <v>239</v>
      </c>
      <c r="E151" s="38">
        <v>46537</v>
      </c>
      <c r="F151" s="38" t="s">
        <v>211</v>
      </c>
      <c r="G151" s="38">
        <v>100001300</v>
      </c>
      <c r="H151" s="38">
        <v>1052</v>
      </c>
      <c r="I151" s="38">
        <v>117.05571</v>
      </c>
      <c r="J151" s="38" t="s">
        <v>601</v>
      </c>
      <c r="K151" s="38">
        <v>99823</v>
      </c>
      <c r="M151" s="43" t="s">
        <v>602</v>
      </c>
      <c r="N151" s="38">
        <v>16223296</v>
      </c>
      <c r="O151" s="38">
        <v>12532674</v>
      </c>
      <c r="P151" s="38">
        <v>10934806</v>
      </c>
      <c r="Q151" s="38">
        <v>12560172</v>
      </c>
      <c r="R151" s="38">
        <v>9474382</v>
      </c>
      <c r="S151" s="38">
        <v>16082497</v>
      </c>
      <c r="T151" s="38">
        <v>9453713</v>
      </c>
      <c r="U151" s="38">
        <v>9041710</v>
      </c>
      <c r="V151" s="38">
        <v>8589479</v>
      </c>
      <c r="W151" s="38">
        <v>9646694</v>
      </c>
      <c r="X151" s="38">
        <v>14002219</v>
      </c>
      <c r="Y151" s="38">
        <v>13029066</v>
      </c>
      <c r="Z151" s="38">
        <v>13810479</v>
      </c>
      <c r="AA151" s="38">
        <v>13101706</v>
      </c>
      <c r="AB151" s="38">
        <v>15527176</v>
      </c>
      <c r="AC151" s="38">
        <v>16945432</v>
      </c>
      <c r="AD151" s="38">
        <v>9083838</v>
      </c>
      <c r="AE151" s="38">
        <v>11346315</v>
      </c>
      <c r="AF151" s="38">
        <v>13329763</v>
      </c>
      <c r="AG151" s="38">
        <v>7655712</v>
      </c>
      <c r="AH151" s="38">
        <v>6194884.5</v>
      </c>
      <c r="AI151" s="38">
        <v>28615198</v>
      </c>
      <c r="AJ151" s="38">
        <v>7594584</v>
      </c>
      <c r="AK151" s="38">
        <v>14379548</v>
      </c>
      <c r="AL151" s="38">
        <v>12136466</v>
      </c>
      <c r="AM151" s="38">
        <v>23728172</v>
      </c>
      <c r="AN151" s="38">
        <v>13817021</v>
      </c>
      <c r="AO151" s="38">
        <v>13512102</v>
      </c>
      <c r="AP151" s="38">
        <v>10869339</v>
      </c>
      <c r="AQ151" s="38">
        <v>10577377</v>
      </c>
      <c r="AR151" s="38">
        <v>6861162.5</v>
      </c>
      <c r="AS151" s="38">
        <v>10141124</v>
      </c>
      <c r="AT151" s="38">
        <v>8637220</v>
      </c>
      <c r="AU151" s="38">
        <v>10140170</v>
      </c>
      <c r="AV151" s="38">
        <v>17934000</v>
      </c>
      <c r="AW151" s="38">
        <v>11205813</v>
      </c>
      <c r="AX151" s="38">
        <v>9597346</v>
      </c>
      <c r="AY151" s="38">
        <v>10608648</v>
      </c>
      <c r="AZ151" s="38">
        <v>7018307</v>
      </c>
      <c r="BA151" s="38">
        <v>6261242</v>
      </c>
      <c r="BB151" s="38">
        <v>14408632</v>
      </c>
      <c r="BC151" s="38">
        <v>16415796</v>
      </c>
      <c r="BD151" s="38">
        <v>15220034</v>
      </c>
      <c r="BE151" s="38">
        <v>16576658</v>
      </c>
      <c r="BF151" s="38">
        <v>12898530</v>
      </c>
      <c r="BG151" s="38">
        <v>17643176</v>
      </c>
      <c r="BH151" s="38">
        <v>11429356</v>
      </c>
      <c r="BI151" s="38">
        <v>9465120</v>
      </c>
      <c r="BJ151" s="38">
        <v>11808770</v>
      </c>
      <c r="BK151" s="38">
        <v>8590184</v>
      </c>
      <c r="BL151" s="38">
        <v>12124950</v>
      </c>
      <c r="BM151" s="38">
        <v>12708305</v>
      </c>
      <c r="BN151" s="38">
        <v>12841052</v>
      </c>
      <c r="BO151" s="38">
        <v>14199769</v>
      </c>
      <c r="BP151" s="38">
        <v>10848621</v>
      </c>
      <c r="BQ151" s="38">
        <v>8686951</v>
      </c>
      <c r="BR151" s="38">
        <v>9046344</v>
      </c>
      <c r="BS151" s="38">
        <v>7004336.5</v>
      </c>
      <c r="BT151" s="38">
        <v>11520253</v>
      </c>
      <c r="BU151" s="38">
        <v>36769120</v>
      </c>
      <c r="BV151" s="38">
        <v>0.43764133504824598</v>
      </c>
      <c r="BX151" s="38">
        <v>1</v>
      </c>
    </row>
    <row r="152" spans="2:76">
      <c r="B152" s="38" t="s">
        <v>603</v>
      </c>
      <c r="C152" s="38" t="s">
        <v>161</v>
      </c>
      <c r="D152" s="38" t="s">
        <v>410</v>
      </c>
      <c r="E152" s="38">
        <v>4968</v>
      </c>
      <c r="F152" s="38" t="s">
        <v>211</v>
      </c>
      <c r="G152" s="38">
        <v>796</v>
      </c>
      <c r="H152" s="38">
        <v>940</v>
      </c>
      <c r="I152" s="38">
        <v>101.02442000000001</v>
      </c>
      <c r="J152" s="38" t="s">
        <v>604</v>
      </c>
      <c r="K152" s="38">
        <v>58</v>
      </c>
      <c r="L152" s="43" t="s">
        <v>605</v>
      </c>
      <c r="M152" s="43" t="s">
        <v>606</v>
      </c>
      <c r="N152" s="38">
        <v>489865.96879999997</v>
      </c>
      <c r="O152" s="38">
        <v>1088562</v>
      </c>
      <c r="P152" s="38">
        <v>948904</v>
      </c>
      <c r="Q152" s="38">
        <v>689833</v>
      </c>
      <c r="R152" s="38">
        <v>1225684</v>
      </c>
      <c r="S152" s="38">
        <v>796548</v>
      </c>
      <c r="T152" s="38">
        <v>349852</v>
      </c>
      <c r="U152" s="38">
        <v>394837</v>
      </c>
      <c r="V152" s="38">
        <v>748054</v>
      </c>
      <c r="W152" s="38">
        <v>691604</v>
      </c>
      <c r="X152" s="38">
        <v>562816</v>
      </c>
      <c r="Y152" s="38">
        <v>578456</v>
      </c>
      <c r="Z152" s="38">
        <v>882744</v>
      </c>
      <c r="AA152" s="38">
        <v>1067101</v>
      </c>
      <c r="AB152" s="38">
        <v>628036.0625</v>
      </c>
      <c r="AC152" s="38">
        <v>1534734</v>
      </c>
      <c r="AD152" s="38">
        <v>530232</v>
      </c>
      <c r="AE152" s="38">
        <v>1353634</v>
      </c>
      <c r="AF152" s="38">
        <v>193766</v>
      </c>
      <c r="AG152" s="38">
        <v>451814</v>
      </c>
      <c r="AH152" s="38">
        <v>623173.9375</v>
      </c>
      <c r="AI152" s="38">
        <v>2305208</v>
      </c>
      <c r="AJ152" s="38">
        <v>474686</v>
      </c>
      <c r="AK152" s="38">
        <v>601180</v>
      </c>
      <c r="AL152" s="38">
        <v>667138</v>
      </c>
      <c r="AM152" s="38">
        <v>547287</v>
      </c>
      <c r="AN152" s="38">
        <v>366280</v>
      </c>
      <c r="AO152" s="38">
        <v>738333.9375</v>
      </c>
      <c r="AP152" s="38">
        <v>616759</v>
      </c>
      <c r="AQ152" s="38">
        <v>450200.96879999997</v>
      </c>
      <c r="AR152" s="38">
        <v>325111</v>
      </c>
      <c r="AS152" s="38">
        <v>652586</v>
      </c>
      <c r="AT152" s="38">
        <v>298682</v>
      </c>
      <c r="AU152" s="38">
        <v>378342</v>
      </c>
      <c r="AV152" s="38">
        <v>342101</v>
      </c>
      <c r="AW152" s="38">
        <v>0.198343452122827</v>
      </c>
      <c r="AX152" s="38">
        <v>671437</v>
      </c>
      <c r="AY152" s="38">
        <v>395732</v>
      </c>
      <c r="AZ152" s="38">
        <v>240453</v>
      </c>
      <c r="BA152" s="38">
        <v>423362</v>
      </c>
      <c r="BB152" s="38">
        <v>775735</v>
      </c>
      <c r="BC152" s="38">
        <v>610669</v>
      </c>
      <c r="BD152" s="38">
        <v>731715.0625</v>
      </c>
      <c r="BE152" s="38">
        <v>406991</v>
      </c>
      <c r="BF152" s="38">
        <v>220957</v>
      </c>
      <c r="BG152" s="38">
        <v>611053</v>
      </c>
      <c r="BH152" s="38">
        <v>207066</v>
      </c>
      <c r="BI152" s="38">
        <v>1316781</v>
      </c>
      <c r="BJ152" s="38">
        <v>1492644</v>
      </c>
      <c r="BK152" s="38">
        <v>724839</v>
      </c>
      <c r="BL152" s="38">
        <v>461926</v>
      </c>
      <c r="BM152" s="38">
        <v>171340.98439999999</v>
      </c>
      <c r="BN152" s="38">
        <v>514595</v>
      </c>
      <c r="BO152" s="38">
        <v>927390</v>
      </c>
      <c r="BP152" s="38">
        <v>0.198343452122827</v>
      </c>
      <c r="BQ152" s="38">
        <v>649757.9375</v>
      </c>
      <c r="BR152" s="38">
        <v>358185</v>
      </c>
      <c r="BS152" s="38">
        <v>752592.0625</v>
      </c>
      <c r="BT152" s="38">
        <v>326233</v>
      </c>
      <c r="BU152" s="38">
        <v>1439071</v>
      </c>
      <c r="BV152" s="38">
        <v>2.6075402420426701E-2</v>
      </c>
      <c r="BX152" s="38">
        <v>0.120699071545604</v>
      </c>
    </row>
    <row r="153" spans="2:76">
      <c r="B153" s="38" t="s">
        <v>607</v>
      </c>
      <c r="C153" s="38" t="s">
        <v>161</v>
      </c>
      <c r="D153" s="38" t="s">
        <v>608</v>
      </c>
      <c r="E153" s="38">
        <v>62101</v>
      </c>
      <c r="F153" s="38" t="s">
        <v>211</v>
      </c>
      <c r="G153" s="38">
        <v>100002397</v>
      </c>
      <c r="H153" s="38">
        <v>1916</v>
      </c>
      <c r="I153" s="38">
        <v>144.03022999999999</v>
      </c>
      <c r="J153" s="38" t="s">
        <v>609</v>
      </c>
      <c r="N153" s="38">
        <v>2090160.125</v>
      </c>
      <c r="O153" s="38">
        <v>2042894</v>
      </c>
      <c r="P153" s="38">
        <v>3409574</v>
      </c>
      <c r="Q153" s="38">
        <v>0.23921422407540899</v>
      </c>
      <c r="R153" s="38">
        <v>2367852</v>
      </c>
      <c r="S153" s="38">
        <v>4054859.75</v>
      </c>
      <c r="T153" s="38">
        <v>2687637</v>
      </c>
      <c r="U153" s="38">
        <v>3104775</v>
      </c>
      <c r="V153" s="38">
        <v>3558763</v>
      </c>
      <c r="W153" s="38">
        <v>4178743</v>
      </c>
      <c r="X153" s="38">
        <v>3199876</v>
      </c>
      <c r="Y153" s="38">
        <v>0.23921422407540899</v>
      </c>
      <c r="Z153" s="38">
        <v>3644791.25</v>
      </c>
      <c r="AA153" s="38">
        <v>2218130</v>
      </c>
      <c r="AB153" s="38">
        <v>3743773</v>
      </c>
      <c r="AC153" s="38">
        <v>3079342</v>
      </c>
      <c r="AD153" s="38">
        <v>3338739</v>
      </c>
      <c r="AE153" s="38">
        <v>1893335</v>
      </c>
      <c r="AF153" s="38">
        <v>1147843</v>
      </c>
      <c r="AG153" s="38">
        <v>4597261</v>
      </c>
      <c r="AH153" s="38">
        <v>2212143</v>
      </c>
      <c r="AI153" s="38">
        <v>4742347</v>
      </c>
      <c r="AJ153" s="38">
        <v>0.23921422407540899</v>
      </c>
      <c r="AK153" s="38">
        <v>1719511</v>
      </c>
      <c r="AL153" s="38">
        <v>2896443</v>
      </c>
      <c r="AM153" s="38">
        <v>4952578</v>
      </c>
      <c r="AN153" s="38">
        <v>0.23921422407540899</v>
      </c>
      <c r="AO153" s="38">
        <v>2740956</v>
      </c>
      <c r="AP153" s="38">
        <v>0.23921422407540899</v>
      </c>
      <c r="AQ153" s="38">
        <v>2380316</v>
      </c>
      <c r="AR153" s="38">
        <v>1578636</v>
      </c>
      <c r="AS153" s="38">
        <v>4279467</v>
      </c>
      <c r="AT153" s="38">
        <v>3753836</v>
      </c>
      <c r="AU153" s="38">
        <v>3830240.75</v>
      </c>
      <c r="AV153" s="38">
        <v>4734733</v>
      </c>
      <c r="AW153" s="38">
        <v>3328730</v>
      </c>
      <c r="AX153" s="38">
        <v>3842416.75</v>
      </c>
      <c r="AY153" s="38">
        <v>4577301</v>
      </c>
      <c r="AZ153" s="38">
        <v>0.23921422407540899</v>
      </c>
      <c r="BA153" s="38">
        <v>6452970</v>
      </c>
      <c r="BB153" s="38">
        <v>2747985</v>
      </c>
      <c r="BC153" s="38">
        <v>1541236</v>
      </c>
      <c r="BD153" s="38">
        <v>3042286</v>
      </c>
      <c r="BE153" s="38">
        <v>3174600</v>
      </c>
      <c r="BF153" s="38">
        <v>7059977</v>
      </c>
      <c r="BG153" s="38">
        <v>3393011</v>
      </c>
      <c r="BH153" s="38">
        <v>3113175</v>
      </c>
      <c r="BI153" s="38">
        <v>3707787</v>
      </c>
      <c r="BJ153" s="38">
        <v>0.23921422407540899</v>
      </c>
      <c r="BK153" s="38">
        <v>4654245</v>
      </c>
      <c r="BL153" s="38">
        <v>2650978</v>
      </c>
      <c r="BM153" s="38">
        <v>4858040</v>
      </c>
      <c r="BN153" s="38">
        <v>2582723</v>
      </c>
      <c r="BO153" s="38">
        <v>5055009</v>
      </c>
      <c r="BP153" s="38">
        <v>5609628</v>
      </c>
      <c r="BQ153" s="38">
        <v>5404969</v>
      </c>
      <c r="BR153" s="38">
        <v>0.23921422407540899</v>
      </c>
      <c r="BS153" s="38">
        <v>3708370</v>
      </c>
      <c r="BT153" s="38">
        <v>3553806.25</v>
      </c>
      <c r="BU153" s="38">
        <v>5042242</v>
      </c>
      <c r="BV153" s="38">
        <v>1.4882950424780999E-2</v>
      </c>
      <c r="BX153" s="38">
        <v>0</v>
      </c>
    </row>
    <row r="154" spans="2:76">
      <c r="B154" s="38" t="s">
        <v>610</v>
      </c>
      <c r="C154" s="38" t="s">
        <v>290</v>
      </c>
      <c r="D154" s="38" t="s">
        <v>291</v>
      </c>
      <c r="E154" s="38">
        <v>528</v>
      </c>
      <c r="F154" s="38" t="s">
        <v>211</v>
      </c>
      <c r="G154" s="38">
        <v>93</v>
      </c>
      <c r="H154" s="38">
        <v>2700</v>
      </c>
      <c r="I154" s="38">
        <v>145.01425</v>
      </c>
      <c r="J154" s="38" t="s">
        <v>611</v>
      </c>
      <c r="K154" s="38">
        <v>51</v>
      </c>
      <c r="L154" s="43" t="s">
        <v>612</v>
      </c>
      <c r="M154" s="43" t="s">
        <v>613</v>
      </c>
      <c r="N154" s="38">
        <v>2846077</v>
      </c>
      <c r="O154" s="38">
        <v>7700294</v>
      </c>
      <c r="P154" s="38">
        <v>6463936.5</v>
      </c>
      <c r="Q154" s="38">
        <v>7117793</v>
      </c>
      <c r="R154" s="38">
        <v>21477406</v>
      </c>
      <c r="S154" s="38">
        <v>6160365</v>
      </c>
      <c r="T154" s="38">
        <v>6106054</v>
      </c>
      <c r="U154" s="38">
        <v>26645392</v>
      </c>
      <c r="V154" s="38">
        <v>3098985</v>
      </c>
      <c r="W154" s="38">
        <v>14825977</v>
      </c>
      <c r="X154" s="38">
        <v>8328211.5</v>
      </c>
      <c r="Y154" s="38">
        <v>4646257</v>
      </c>
      <c r="Z154" s="38">
        <v>6332665</v>
      </c>
      <c r="AA154" s="38">
        <v>8236129.5</v>
      </c>
      <c r="AB154" s="38">
        <v>3908180</v>
      </c>
      <c r="AC154" s="38">
        <v>11242000</v>
      </c>
      <c r="AD154" s="38">
        <v>6872740.5</v>
      </c>
      <c r="AE154" s="38">
        <v>14859772</v>
      </c>
      <c r="AF154" s="38">
        <v>8020595.5</v>
      </c>
      <c r="AG154" s="38">
        <v>8574713</v>
      </c>
      <c r="AH154" s="38">
        <v>5201347</v>
      </c>
      <c r="AI154" s="38">
        <v>20029784</v>
      </c>
      <c r="AJ154" s="38">
        <v>6378714.5</v>
      </c>
      <c r="AK154" s="38">
        <v>4943963</v>
      </c>
      <c r="AL154" s="38">
        <v>9717935</v>
      </c>
      <c r="AM154" s="38">
        <v>8023477</v>
      </c>
      <c r="AN154" s="38">
        <v>3276627.75</v>
      </c>
      <c r="AO154" s="38">
        <v>10527887</v>
      </c>
      <c r="AP154" s="38">
        <v>10524968</v>
      </c>
      <c r="AQ154" s="38">
        <v>4024221</v>
      </c>
      <c r="AR154" s="38">
        <v>4844324</v>
      </c>
      <c r="AS154" s="38">
        <v>10157114</v>
      </c>
      <c r="AT154" s="38">
        <v>6695490.5</v>
      </c>
      <c r="AU154" s="38">
        <v>4423917</v>
      </c>
      <c r="AV154" s="38">
        <v>2663690</v>
      </c>
      <c r="AW154" s="38">
        <v>5562922</v>
      </c>
      <c r="AX154" s="38">
        <v>17550358</v>
      </c>
      <c r="AY154" s="38">
        <v>11428522</v>
      </c>
      <c r="AZ154" s="38">
        <v>1766823</v>
      </c>
      <c r="BA154" s="38">
        <v>10391409</v>
      </c>
      <c r="BB154" s="38">
        <v>4763688</v>
      </c>
      <c r="BC154" s="38">
        <v>6002108</v>
      </c>
      <c r="BD154" s="38">
        <v>5413280</v>
      </c>
      <c r="BE154" s="38">
        <v>5958879</v>
      </c>
      <c r="BF154" s="38">
        <v>5438980</v>
      </c>
      <c r="BG154" s="38">
        <v>14263865</v>
      </c>
      <c r="BH154" s="38">
        <v>3884819</v>
      </c>
      <c r="BI154" s="38">
        <v>4442653</v>
      </c>
      <c r="BJ154" s="38">
        <v>5685385</v>
      </c>
      <c r="BK154" s="38">
        <v>12519417</v>
      </c>
      <c r="BL154" s="38">
        <v>4938411</v>
      </c>
      <c r="BM154" s="38">
        <v>3688394</v>
      </c>
      <c r="BN154" s="38">
        <v>4123171</v>
      </c>
      <c r="BO154" s="38">
        <v>19252518</v>
      </c>
      <c r="BP154" s="38">
        <v>2945278</v>
      </c>
      <c r="BQ154" s="38">
        <v>6403816.5</v>
      </c>
      <c r="BR154" s="38">
        <v>5060902</v>
      </c>
      <c r="BS154" s="38">
        <v>3548349.25</v>
      </c>
      <c r="BT154" s="38">
        <v>6170382</v>
      </c>
      <c r="BU154" s="38">
        <v>10680289</v>
      </c>
      <c r="BV154" s="38">
        <v>7.7271975929339598E-2</v>
      </c>
      <c r="BX154" s="38">
        <v>0.91043145821955196</v>
      </c>
    </row>
    <row r="155" spans="2:76">
      <c r="B155" s="38" t="s">
        <v>614</v>
      </c>
      <c r="C155" s="38" t="s">
        <v>172</v>
      </c>
      <c r="D155" s="38" t="s">
        <v>615</v>
      </c>
      <c r="E155" s="38">
        <v>1561</v>
      </c>
      <c r="F155" s="38" t="s">
        <v>233</v>
      </c>
      <c r="G155" s="38">
        <v>1105</v>
      </c>
      <c r="H155" s="38">
        <v>2522</v>
      </c>
      <c r="I155" s="38">
        <v>430.37817999999999</v>
      </c>
      <c r="J155" s="38" t="s">
        <v>616</v>
      </c>
      <c r="K155" s="38">
        <v>14985</v>
      </c>
      <c r="L155" s="43" t="s">
        <v>617</v>
      </c>
      <c r="M155" s="43" t="s">
        <v>618</v>
      </c>
      <c r="N155" s="38">
        <v>11885361</v>
      </c>
      <c r="O155" s="38">
        <v>10815267</v>
      </c>
      <c r="P155" s="38">
        <v>12294146</v>
      </c>
      <c r="Q155" s="38">
        <v>13350366</v>
      </c>
      <c r="R155" s="38">
        <v>14045263</v>
      </c>
      <c r="S155" s="38">
        <v>10898569</v>
      </c>
      <c r="T155" s="38">
        <v>16749339</v>
      </c>
      <c r="U155" s="38">
        <v>10016512</v>
      </c>
      <c r="V155" s="38">
        <v>21114208</v>
      </c>
      <c r="W155" s="38">
        <v>21925516</v>
      </c>
      <c r="X155" s="38">
        <v>15669331</v>
      </c>
      <c r="Y155" s="38">
        <v>11759938</v>
      </c>
      <c r="Z155" s="38">
        <v>14561272</v>
      </c>
      <c r="AA155" s="38">
        <v>31980702</v>
      </c>
      <c r="AB155" s="38">
        <v>18483916</v>
      </c>
      <c r="AC155" s="38">
        <v>18429256</v>
      </c>
      <c r="AD155" s="38">
        <v>19889572</v>
      </c>
      <c r="AE155" s="38">
        <v>13341326</v>
      </c>
      <c r="AF155" s="38">
        <v>12903111</v>
      </c>
      <c r="AG155" s="38">
        <v>15082901</v>
      </c>
      <c r="AH155" s="38">
        <v>8021444</v>
      </c>
      <c r="AI155" s="38">
        <v>9918252</v>
      </c>
      <c r="AJ155" s="38">
        <v>9532879</v>
      </c>
      <c r="AK155" s="38">
        <v>8438911</v>
      </c>
      <c r="AL155" s="38">
        <v>13257773</v>
      </c>
      <c r="AM155" s="38">
        <v>23450892</v>
      </c>
      <c r="AN155" s="38">
        <v>13917641</v>
      </c>
      <c r="AO155" s="38">
        <v>14154802</v>
      </c>
      <c r="AP155" s="38">
        <v>19303376</v>
      </c>
      <c r="AQ155" s="38">
        <v>23051956</v>
      </c>
      <c r="AR155" s="38">
        <v>9089912</v>
      </c>
      <c r="AS155" s="38">
        <v>24042552</v>
      </c>
      <c r="AT155" s="38">
        <v>8559145</v>
      </c>
      <c r="AU155" s="38">
        <v>15048918</v>
      </c>
      <c r="AV155" s="38">
        <v>20348748</v>
      </c>
      <c r="AW155" s="38">
        <v>14394254</v>
      </c>
      <c r="AX155" s="38">
        <v>16944526</v>
      </c>
      <c r="AY155" s="38">
        <v>7012625</v>
      </c>
      <c r="AZ155" s="38">
        <v>8362759.5</v>
      </c>
      <c r="BA155" s="38">
        <v>7461094.5</v>
      </c>
      <c r="BB155" s="38">
        <v>22162852</v>
      </c>
      <c r="BC155" s="38">
        <v>9510417</v>
      </c>
      <c r="BD155" s="38">
        <v>11765298</v>
      </c>
      <c r="BE155" s="38">
        <v>39809952</v>
      </c>
      <c r="BF155" s="38">
        <v>15022425</v>
      </c>
      <c r="BG155" s="38">
        <v>35128656</v>
      </c>
      <c r="BH155" s="38">
        <v>22188376</v>
      </c>
      <c r="BI155" s="38">
        <v>12561611</v>
      </c>
      <c r="BJ155" s="38">
        <v>22726028</v>
      </c>
      <c r="BK155" s="38">
        <v>10063209</v>
      </c>
      <c r="BL155" s="38">
        <v>16613327</v>
      </c>
      <c r="BM155" s="38">
        <v>9522460</v>
      </c>
      <c r="BN155" s="38">
        <v>12300561</v>
      </c>
      <c r="BO155" s="38">
        <v>15671455</v>
      </c>
      <c r="BP155" s="38">
        <v>9192223</v>
      </c>
      <c r="BQ155" s="38">
        <v>10205772</v>
      </c>
      <c r="BR155" s="38">
        <v>9825117</v>
      </c>
      <c r="BS155" s="38">
        <v>15871006</v>
      </c>
      <c r="BT155" s="38">
        <v>33643464</v>
      </c>
      <c r="BU155" s="38">
        <v>24161240</v>
      </c>
      <c r="BV155" s="38">
        <v>0.88830284215338895</v>
      </c>
      <c r="BX155" s="38">
        <v>1</v>
      </c>
    </row>
    <row r="156" spans="2:76">
      <c r="B156" s="38" t="s">
        <v>619</v>
      </c>
      <c r="C156" s="38" t="s">
        <v>190</v>
      </c>
      <c r="D156" s="38" t="s">
        <v>197</v>
      </c>
      <c r="E156" s="38">
        <v>37207</v>
      </c>
      <c r="F156" s="38" t="s">
        <v>145</v>
      </c>
      <c r="G156" s="38">
        <v>100002026</v>
      </c>
      <c r="H156" s="38">
        <v>4712</v>
      </c>
      <c r="I156" s="38">
        <v>369.17410999999998</v>
      </c>
      <c r="N156" s="38">
        <v>84468</v>
      </c>
      <c r="O156" s="38">
        <v>0.20796010434696399</v>
      </c>
      <c r="P156" s="38">
        <v>18996</v>
      </c>
      <c r="Q156" s="38">
        <v>66220</v>
      </c>
      <c r="R156" s="38">
        <v>86101</v>
      </c>
      <c r="S156" s="38">
        <v>25789</v>
      </c>
      <c r="T156" s="38">
        <v>0.20796010434696399</v>
      </c>
      <c r="U156" s="38">
        <v>18048</v>
      </c>
      <c r="V156" s="38">
        <v>81110</v>
      </c>
      <c r="W156" s="38">
        <v>94911</v>
      </c>
      <c r="X156" s="38">
        <v>0.20796010434696399</v>
      </c>
      <c r="Y156" s="38">
        <v>60084</v>
      </c>
      <c r="Z156" s="38">
        <v>0.20796010434696399</v>
      </c>
      <c r="AA156" s="38">
        <v>32293</v>
      </c>
      <c r="AB156" s="38">
        <v>19682</v>
      </c>
      <c r="AC156" s="38">
        <v>0.20796010434696399</v>
      </c>
      <c r="AD156" s="38">
        <v>31960</v>
      </c>
      <c r="AE156" s="38">
        <v>28678.002</v>
      </c>
      <c r="AF156" s="38">
        <v>0.20796010434696399</v>
      </c>
      <c r="AG156" s="38">
        <v>44375</v>
      </c>
      <c r="AH156" s="38">
        <v>145247</v>
      </c>
      <c r="AI156" s="38">
        <v>0.20796010434696399</v>
      </c>
      <c r="AJ156" s="38">
        <v>0.20796010434696399</v>
      </c>
      <c r="AK156" s="38">
        <v>0.20796010434696399</v>
      </c>
      <c r="AL156" s="38">
        <v>121434</v>
      </c>
      <c r="AM156" s="38">
        <v>0.20796010434696399</v>
      </c>
      <c r="AN156" s="38">
        <v>18795</v>
      </c>
      <c r="AO156" s="38">
        <v>24497</v>
      </c>
      <c r="AP156" s="38">
        <v>0.20796010434696399</v>
      </c>
      <c r="AQ156" s="38">
        <v>70166</v>
      </c>
      <c r="AR156" s="38">
        <v>47920</v>
      </c>
      <c r="AS156" s="38">
        <v>28510.998</v>
      </c>
      <c r="AT156" s="38">
        <v>90968</v>
      </c>
      <c r="AU156" s="38">
        <v>0.20796010434696399</v>
      </c>
      <c r="AV156" s="38">
        <v>42536</v>
      </c>
      <c r="AW156" s="38">
        <v>25839</v>
      </c>
      <c r="AX156" s="38">
        <v>77524</v>
      </c>
      <c r="AY156" s="38">
        <v>59032</v>
      </c>
      <c r="AZ156" s="38">
        <v>50083</v>
      </c>
      <c r="BA156" s="38">
        <v>14444.001</v>
      </c>
      <c r="BB156" s="38">
        <v>0.20796010434696399</v>
      </c>
      <c r="BC156" s="38">
        <v>101348.00780000001</v>
      </c>
      <c r="BD156" s="38">
        <v>76309</v>
      </c>
      <c r="BE156" s="38">
        <v>36049</v>
      </c>
      <c r="BF156" s="38">
        <v>54627</v>
      </c>
      <c r="BG156" s="38">
        <v>0.20796010434696399</v>
      </c>
      <c r="BH156" s="38">
        <v>48132</v>
      </c>
      <c r="BI156" s="38">
        <v>0.20796010434696399</v>
      </c>
      <c r="BJ156" s="38">
        <v>47958</v>
      </c>
      <c r="BK156" s="38">
        <v>0.20796010434696399</v>
      </c>
      <c r="BL156" s="38">
        <v>71555</v>
      </c>
      <c r="BM156" s="38">
        <v>64169</v>
      </c>
      <c r="BN156" s="38">
        <v>36934</v>
      </c>
      <c r="BO156" s="38">
        <v>54924</v>
      </c>
      <c r="BP156" s="38">
        <v>66444</v>
      </c>
      <c r="BQ156" s="38">
        <v>29445.002</v>
      </c>
      <c r="BR156" s="38">
        <v>0.20796010434696399</v>
      </c>
      <c r="BS156" s="38">
        <v>37262</v>
      </c>
      <c r="BT156" s="38">
        <v>51488</v>
      </c>
      <c r="BU156" s="38">
        <v>0.20796010434696399</v>
      </c>
      <c r="BV156" s="38">
        <v>0.28727562289729902</v>
      </c>
      <c r="BX156" s="38">
        <v>1</v>
      </c>
    </row>
    <row r="157" spans="2:76">
      <c r="B157" s="38" t="s">
        <v>620</v>
      </c>
      <c r="C157" s="38" t="s">
        <v>190</v>
      </c>
      <c r="D157" s="38" t="s">
        <v>197</v>
      </c>
      <c r="E157" s="38">
        <v>37209</v>
      </c>
      <c r="F157" s="38" t="s">
        <v>145</v>
      </c>
      <c r="G157" s="38">
        <v>100002027</v>
      </c>
      <c r="H157" s="38">
        <v>5180</v>
      </c>
      <c r="I157" s="38">
        <v>369.17410999999998</v>
      </c>
      <c r="N157" s="38">
        <v>230871</v>
      </c>
      <c r="O157" s="38">
        <v>77958</v>
      </c>
      <c r="P157" s="38">
        <v>216904.01560000001</v>
      </c>
      <c r="Q157" s="38">
        <v>266459</v>
      </c>
      <c r="R157" s="38">
        <v>306113</v>
      </c>
      <c r="S157" s="38">
        <v>247461.98439999999</v>
      </c>
      <c r="T157" s="38">
        <v>97801</v>
      </c>
      <c r="U157" s="38">
        <v>188494.98439999999</v>
      </c>
      <c r="V157" s="38">
        <v>162730</v>
      </c>
      <c r="W157" s="38">
        <v>288422</v>
      </c>
      <c r="X157" s="38">
        <v>92129</v>
      </c>
      <c r="Y157" s="38">
        <v>199777</v>
      </c>
      <c r="Z157" s="38">
        <v>119556.00780000001</v>
      </c>
      <c r="AA157" s="38">
        <v>324444</v>
      </c>
      <c r="AB157" s="38">
        <v>93147</v>
      </c>
      <c r="AC157" s="38">
        <v>312416</v>
      </c>
      <c r="AD157" s="38">
        <v>173901</v>
      </c>
      <c r="AE157" s="38">
        <v>108668</v>
      </c>
      <c r="AF157" s="38">
        <v>81827</v>
      </c>
      <c r="AG157" s="38">
        <v>554937</v>
      </c>
      <c r="AH157" s="38">
        <v>730333.0625</v>
      </c>
      <c r="AI157" s="38">
        <v>299210</v>
      </c>
      <c r="AJ157" s="38">
        <v>151923</v>
      </c>
      <c r="AK157" s="38">
        <v>85690</v>
      </c>
      <c r="AL157" s="38">
        <v>468113.96879999997</v>
      </c>
      <c r="AM157" s="38">
        <v>259367.01560000001</v>
      </c>
      <c r="AN157" s="38">
        <v>217281</v>
      </c>
      <c r="AO157" s="38">
        <v>78310</v>
      </c>
      <c r="AP157" s="38">
        <v>140649</v>
      </c>
      <c r="AQ157" s="38">
        <v>487839</v>
      </c>
      <c r="AR157" s="38">
        <v>173600</v>
      </c>
      <c r="AS157" s="38">
        <v>283746</v>
      </c>
      <c r="AT157" s="38">
        <v>232596</v>
      </c>
      <c r="AU157" s="38">
        <v>185137</v>
      </c>
      <c r="AV157" s="38">
        <v>347642</v>
      </c>
      <c r="AW157" s="38">
        <v>181083</v>
      </c>
      <c r="AX157" s="38">
        <v>172479</v>
      </c>
      <c r="AY157" s="38">
        <v>25745.002</v>
      </c>
      <c r="AZ157" s="38">
        <v>126218</v>
      </c>
      <c r="BA157" s="38">
        <v>97127</v>
      </c>
      <c r="BB157" s="38">
        <v>175722</v>
      </c>
      <c r="BC157" s="38">
        <v>245705</v>
      </c>
      <c r="BD157" s="38">
        <v>297983</v>
      </c>
      <c r="BE157" s="38">
        <v>149631</v>
      </c>
      <c r="BF157" s="38">
        <v>216204</v>
      </c>
      <c r="BG157" s="38">
        <v>125430</v>
      </c>
      <c r="BH157" s="38">
        <v>150393</v>
      </c>
      <c r="BI157" s="38">
        <v>250215</v>
      </c>
      <c r="BJ157" s="38">
        <v>119025</v>
      </c>
      <c r="BK157" s="38">
        <v>124336</v>
      </c>
      <c r="BL157" s="38">
        <v>115378</v>
      </c>
      <c r="BM157" s="38">
        <v>412101</v>
      </c>
      <c r="BN157" s="38">
        <v>413374.03129999997</v>
      </c>
      <c r="BO157" s="38">
        <v>321474</v>
      </c>
      <c r="BP157" s="38">
        <v>146350</v>
      </c>
      <c r="BQ157" s="38">
        <v>115762</v>
      </c>
      <c r="BR157" s="38">
        <v>88784</v>
      </c>
      <c r="BS157" s="38">
        <v>411811</v>
      </c>
      <c r="BT157" s="38">
        <v>110635</v>
      </c>
      <c r="BU157" s="38">
        <v>95196</v>
      </c>
      <c r="BV157" s="38">
        <v>0.55923053579190696</v>
      </c>
      <c r="BX157" s="38">
        <v>1</v>
      </c>
    </row>
    <row r="158" spans="2:76">
      <c r="B158" s="38" t="s">
        <v>621</v>
      </c>
      <c r="C158" s="38" t="s">
        <v>190</v>
      </c>
      <c r="D158" s="38" t="s">
        <v>197</v>
      </c>
      <c r="E158" s="38">
        <v>37202</v>
      </c>
      <c r="F158" s="38" t="s">
        <v>145</v>
      </c>
      <c r="G158" s="38">
        <v>100001992</v>
      </c>
      <c r="H158" s="38">
        <v>3740</v>
      </c>
      <c r="I158" s="38">
        <v>224.06182000000001</v>
      </c>
      <c r="K158" s="38">
        <v>87120982</v>
      </c>
      <c r="L158" s="43" t="s">
        <v>622</v>
      </c>
      <c r="M158" s="43" t="s">
        <v>623</v>
      </c>
      <c r="N158" s="38">
        <v>13759656</v>
      </c>
      <c r="O158" s="38">
        <v>1582738</v>
      </c>
      <c r="P158" s="38">
        <v>2542559</v>
      </c>
      <c r="Q158" s="38">
        <v>26702908</v>
      </c>
      <c r="R158" s="38">
        <v>5805913</v>
      </c>
      <c r="S158" s="38">
        <v>8392551</v>
      </c>
      <c r="T158" s="38">
        <v>2286470</v>
      </c>
      <c r="U158" s="38">
        <v>5899849</v>
      </c>
      <c r="V158" s="38">
        <v>8208543</v>
      </c>
      <c r="W158" s="38">
        <v>22698248</v>
      </c>
      <c r="X158" s="38">
        <v>10222855</v>
      </c>
      <c r="Y158" s="38">
        <v>6400227</v>
      </c>
      <c r="Z158" s="38">
        <v>3874886.25</v>
      </c>
      <c r="AA158" s="38">
        <v>8477442</v>
      </c>
      <c r="AB158" s="38">
        <v>4091832.75</v>
      </c>
      <c r="AC158" s="38">
        <v>44904044</v>
      </c>
      <c r="AD158" s="38">
        <v>7095186</v>
      </c>
      <c r="AE158" s="38">
        <v>2913127</v>
      </c>
      <c r="AF158" s="38">
        <v>11220415</v>
      </c>
      <c r="AG158" s="38">
        <v>14347487</v>
      </c>
      <c r="AH158" s="38">
        <v>17750416</v>
      </c>
      <c r="AI158" s="38">
        <v>38244248</v>
      </c>
      <c r="AJ158" s="38">
        <v>1257341</v>
      </c>
      <c r="AK158" s="38">
        <v>3625945</v>
      </c>
      <c r="AL158" s="38">
        <v>20515156</v>
      </c>
      <c r="AM158" s="38">
        <v>37388712</v>
      </c>
      <c r="AN158" s="38">
        <v>22828648</v>
      </c>
      <c r="AO158" s="38">
        <v>687639</v>
      </c>
      <c r="AP158" s="38">
        <v>1578170</v>
      </c>
      <c r="AQ158" s="38">
        <v>14084453</v>
      </c>
      <c r="AR158" s="38">
        <v>1975699</v>
      </c>
      <c r="AS158" s="38">
        <v>7763690</v>
      </c>
      <c r="AT158" s="38">
        <v>7215958</v>
      </c>
      <c r="AU158" s="38">
        <v>5890454</v>
      </c>
      <c r="AV158" s="38">
        <v>23233200</v>
      </c>
      <c r="AW158" s="38">
        <v>5250677</v>
      </c>
      <c r="AX158" s="38">
        <v>2619633</v>
      </c>
      <c r="AY158" s="38">
        <v>1758609</v>
      </c>
      <c r="AZ158" s="38">
        <v>5385058</v>
      </c>
      <c r="BA158" s="38">
        <v>1232529</v>
      </c>
      <c r="BB158" s="38">
        <v>6512985</v>
      </c>
      <c r="BC158" s="38">
        <v>10169360</v>
      </c>
      <c r="BD158" s="38">
        <v>14790850</v>
      </c>
      <c r="BE158" s="38">
        <v>2623542</v>
      </c>
      <c r="BF158" s="38">
        <v>28819636</v>
      </c>
      <c r="BG158" s="38">
        <v>7596906.5</v>
      </c>
      <c r="BH158" s="38">
        <v>6044028</v>
      </c>
      <c r="BI158" s="38">
        <v>6069630</v>
      </c>
      <c r="BJ158" s="38">
        <v>7552973.5</v>
      </c>
      <c r="BK158" s="38">
        <v>3295446</v>
      </c>
      <c r="BL158" s="38">
        <v>7518242</v>
      </c>
      <c r="BM158" s="38">
        <v>24296704</v>
      </c>
      <c r="BN158" s="38">
        <v>7754889</v>
      </c>
      <c r="BO158" s="38">
        <v>40621020</v>
      </c>
      <c r="BP158" s="38">
        <v>6317210</v>
      </c>
      <c r="BQ158" s="38">
        <v>6153232</v>
      </c>
      <c r="BR158" s="38">
        <v>4546191</v>
      </c>
      <c r="BS158" s="38">
        <v>15046000</v>
      </c>
      <c r="BT158" s="38">
        <v>8165999</v>
      </c>
      <c r="BU158" s="38">
        <v>10774664</v>
      </c>
      <c r="BV158" s="38">
        <v>0.61000755203768098</v>
      </c>
      <c r="BX158" s="38">
        <v>1</v>
      </c>
    </row>
    <row r="159" spans="2:76">
      <c r="B159" s="38" t="s">
        <v>624</v>
      </c>
      <c r="C159" s="38" t="s">
        <v>190</v>
      </c>
      <c r="D159" s="38" t="s">
        <v>197</v>
      </c>
      <c r="E159" s="38">
        <v>37203</v>
      </c>
      <c r="F159" s="38" t="s">
        <v>145</v>
      </c>
      <c r="G159" s="38">
        <v>100001994</v>
      </c>
      <c r="H159" s="38">
        <v>4065</v>
      </c>
      <c r="I159" s="38">
        <v>224.0624</v>
      </c>
      <c r="K159" s="38">
        <v>87120982</v>
      </c>
      <c r="L159" s="43" t="s">
        <v>622</v>
      </c>
      <c r="M159" s="43" t="s">
        <v>623</v>
      </c>
      <c r="N159" s="38">
        <v>2535087</v>
      </c>
      <c r="O159" s="38">
        <v>1076528</v>
      </c>
      <c r="P159" s="38">
        <v>978380</v>
      </c>
      <c r="Q159" s="38">
        <v>4509076</v>
      </c>
      <c r="R159" s="38">
        <v>3061037</v>
      </c>
      <c r="S159" s="38">
        <v>2293811</v>
      </c>
      <c r="T159" s="38">
        <v>449233</v>
      </c>
      <c r="U159" s="38">
        <v>1033914</v>
      </c>
      <c r="V159" s="38">
        <v>3430915</v>
      </c>
      <c r="W159" s="38">
        <v>5283587</v>
      </c>
      <c r="X159" s="38">
        <v>2973036</v>
      </c>
      <c r="Y159" s="38">
        <v>2363007</v>
      </c>
      <c r="Z159" s="38">
        <v>737552</v>
      </c>
      <c r="AA159" s="38">
        <v>1611752</v>
      </c>
      <c r="AB159" s="38">
        <v>1378738</v>
      </c>
      <c r="AC159" s="38">
        <v>3634254</v>
      </c>
      <c r="AD159" s="38">
        <v>3339802</v>
      </c>
      <c r="AE159" s="38">
        <v>1006288</v>
      </c>
      <c r="AF159" s="38">
        <v>856399</v>
      </c>
      <c r="AG159" s="38">
        <v>3504849</v>
      </c>
      <c r="AH159" s="38">
        <v>4895409</v>
      </c>
      <c r="AI159" s="38">
        <v>4903975</v>
      </c>
      <c r="AJ159" s="38">
        <v>477330</v>
      </c>
      <c r="AK159" s="38">
        <v>839739</v>
      </c>
      <c r="AL159" s="38">
        <v>5344338</v>
      </c>
      <c r="AM159" s="38">
        <v>1986196</v>
      </c>
      <c r="AN159" s="38">
        <v>2401541</v>
      </c>
      <c r="AO159" s="38">
        <v>1051284</v>
      </c>
      <c r="AP159" s="38">
        <v>641515</v>
      </c>
      <c r="AQ159" s="38">
        <v>3475138</v>
      </c>
      <c r="AR159" s="38">
        <v>935135</v>
      </c>
      <c r="AS159" s="38">
        <v>1596949</v>
      </c>
      <c r="AT159" s="38">
        <v>2754283</v>
      </c>
      <c r="AU159" s="38">
        <v>1883329</v>
      </c>
      <c r="AV159" s="38">
        <v>2808970</v>
      </c>
      <c r="AW159" s="38">
        <v>848355</v>
      </c>
      <c r="AX159" s="38">
        <v>2344013</v>
      </c>
      <c r="AY159" s="38">
        <v>1070623</v>
      </c>
      <c r="AZ159" s="38">
        <v>1945079</v>
      </c>
      <c r="BA159" s="38">
        <v>555920</v>
      </c>
      <c r="BB159" s="38">
        <v>1619310</v>
      </c>
      <c r="BC159" s="38">
        <v>3009573</v>
      </c>
      <c r="BD159" s="38">
        <v>4152412</v>
      </c>
      <c r="BE159" s="38">
        <v>2163785</v>
      </c>
      <c r="BF159" s="38">
        <v>5396020</v>
      </c>
      <c r="BG159" s="38">
        <v>1470235</v>
      </c>
      <c r="BH159" s="38">
        <v>1702728</v>
      </c>
      <c r="BI159" s="38">
        <v>1839155</v>
      </c>
      <c r="BJ159" s="38">
        <v>2010863</v>
      </c>
      <c r="BK159" s="38">
        <v>786259</v>
      </c>
      <c r="BL159" s="38">
        <v>2625315</v>
      </c>
      <c r="BM159" s="38">
        <v>3300155</v>
      </c>
      <c r="BN159" s="38">
        <v>2228719</v>
      </c>
      <c r="BO159" s="38">
        <v>4796293</v>
      </c>
      <c r="BP159" s="38">
        <v>2278430</v>
      </c>
      <c r="BQ159" s="38">
        <v>2401590</v>
      </c>
      <c r="BR159" s="38">
        <v>583185</v>
      </c>
      <c r="BS159" s="38">
        <v>2332150</v>
      </c>
      <c r="BT159" s="38">
        <v>1584948</v>
      </c>
      <c r="BU159" s="38">
        <v>680952</v>
      </c>
      <c r="BV159" s="38">
        <v>0.55923053579190696</v>
      </c>
      <c r="BX159" s="38">
        <v>1</v>
      </c>
    </row>
    <row r="160" spans="2:76">
      <c r="B160" s="38" t="s">
        <v>625</v>
      </c>
      <c r="C160" s="38" t="s">
        <v>190</v>
      </c>
      <c r="D160" s="38" t="s">
        <v>197</v>
      </c>
      <c r="E160" s="38">
        <v>37211</v>
      </c>
      <c r="F160" s="38" t="s">
        <v>145</v>
      </c>
      <c r="G160" s="38">
        <v>100002028</v>
      </c>
      <c r="H160" s="38">
        <v>4535</v>
      </c>
      <c r="I160" s="38">
        <v>369.17410999999998</v>
      </c>
      <c r="J160" s="38" t="s">
        <v>626</v>
      </c>
      <c r="K160" s="38">
        <v>13847309</v>
      </c>
      <c r="M160" s="43" t="s">
        <v>623</v>
      </c>
      <c r="N160" s="38">
        <v>915628</v>
      </c>
      <c r="O160" s="38">
        <v>49470</v>
      </c>
      <c r="P160" s="38">
        <v>161280</v>
      </c>
      <c r="Q160" s="38">
        <v>1565519</v>
      </c>
      <c r="R160" s="38">
        <v>412110</v>
      </c>
      <c r="S160" s="38">
        <v>472882.96879999997</v>
      </c>
      <c r="T160" s="38">
        <v>124399</v>
      </c>
      <c r="U160" s="38">
        <v>254621.01560000001</v>
      </c>
      <c r="V160" s="38">
        <v>417164.03129999997</v>
      </c>
      <c r="W160" s="38">
        <v>1147328</v>
      </c>
      <c r="X160" s="38">
        <v>193433</v>
      </c>
      <c r="Y160" s="38">
        <v>502271.96879999997</v>
      </c>
      <c r="Z160" s="38">
        <v>144179</v>
      </c>
      <c r="AA160" s="38">
        <v>733531</v>
      </c>
      <c r="AB160" s="38">
        <v>309612</v>
      </c>
      <c r="AC160" s="38">
        <v>1487247</v>
      </c>
      <c r="AD160" s="38">
        <v>321506</v>
      </c>
      <c r="AE160" s="38">
        <v>431994</v>
      </c>
      <c r="AF160" s="38">
        <v>238794</v>
      </c>
      <c r="AG160" s="38">
        <v>1070726</v>
      </c>
      <c r="AH160" s="38">
        <v>1660243</v>
      </c>
      <c r="AI160" s="38">
        <v>1986501</v>
      </c>
      <c r="AJ160" s="38">
        <v>153130</v>
      </c>
      <c r="AK160" s="38">
        <v>309417</v>
      </c>
      <c r="AL160" s="38">
        <v>1629909</v>
      </c>
      <c r="AM160" s="38">
        <v>1002111</v>
      </c>
      <c r="AN160" s="38">
        <v>1021842</v>
      </c>
      <c r="AO160" s="38">
        <v>111305</v>
      </c>
      <c r="AP160" s="38">
        <v>141437</v>
      </c>
      <c r="AQ160" s="38">
        <v>1124672</v>
      </c>
      <c r="AR160" s="38">
        <v>234071</v>
      </c>
      <c r="AS160" s="38">
        <v>403448</v>
      </c>
      <c r="AT160" s="38">
        <v>476130.96879999997</v>
      </c>
      <c r="AU160" s="38">
        <v>249916.01560000001</v>
      </c>
      <c r="AV160" s="38">
        <v>1263287</v>
      </c>
      <c r="AW160" s="38">
        <v>307471</v>
      </c>
      <c r="AX160" s="38">
        <v>452730</v>
      </c>
      <c r="AY160" s="38">
        <v>175734</v>
      </c>
      <c r="AZ160" s="38">
        <v>364169</v>
      </c>
      <c r="BA160" s="38">
        <v>217411.98439999999</v>
      </c>
      <c r="BB160" s="38">
        <v>370581</v>
      </c>
      <c r="BC160" s="38">
        <v>1064858</v>
      </c>
      <c r="BD160" s="38">
        <v>623600</v>
      </c>
      <c r="BE160" s="38">
        <v>280094</v>
      </c>
      <c r="BF160" s="38">
        <v>1020914.9375</v>
      </c>
      <c r="BG160" s="38">
        <v>402197</v>
      </c>
      <c r="BH160" s="38">
        <v>427248.96879999997</v>
      </c>
      <c r="BI160" s="38">
        <v>463496.03129999997</v>
      </c>
      <c r="BJ160" s="38">
        <v>422684.03129999997</v>
      </c>
      <c r="BK160" s="38">
        <v>159545</v>
      </c>
      <c r="BL160" s="38">
        <v>457023.96879999997</v>
      </c>
      <c r="BM160" s="38">
        <v>906930</v>
      </c>
      <c r="BN160" s="38">
        <v>254081</v>
      </c>
      <c r="BO160" s="38">
        <v>1376860</v>
      </c>
      <c r="BP160" s="38">
        <v>382571</v>
      </c>
      <c r="BQ160" s="38">
        <v>404767</v>
      </c>
      <c r="BR160" s="38">
        <v>199948</v>
      </c>
      <c r="BS160" s="38">
        <v>906667.9375</v>
      </c>
      <c r="BT160" s="38">
        <v>535672</v>
      </c>
      <c r="BU160" s="38">
        <v>190874</v>
      </c>
      <c r="BV160" s="38">
        <v>0.68432258676244995</v>
      </c>
      <c r="BX160" s="38">
        <v>1</v>
      </c>
    </row>
    <row r="161" spans="2:76">
      <c r="B161" s="38" t="s">
        <v>627</v>
      </c>
      <c r="C161" s="38" t="s">
        <v>190</v>
      </c>
      <c r="D161" s="38" t="s">
        <v>197</v>
      </c>
      <c r="E161" s="38">
        <v>37210</v>
      </c>
      <c r="F161" s="38" t="s">
        <v>145</v>
      </c>
      <c r="G161" s="38">
        <v>100002029</v>
      </c>
      <c r="H161" s="38">
        <v>4500</v>
      </c>
      <c r="I161" s="38">
        <v>369.17410999999998</v>
      </c>
      <c r="N161" s="38">
        <v>137294</v>
      </c>
      <c r="O161" s="38">
        <v>20940</v>
      </c>
      <c r="P161" s="38">
        <v>32246</v>
      </c>
      <c r="Q161" s="38">
        <v>524992</v>
      </c>
      <c r="R161" s="38">
        <v>92911</v>
      </c>
      <c r="S161" s="38">
        <v>91852.992199999993</v>
      </c>
      <c r="T161" s="38">
        <v>21682</v>
      </c>
      <c r="U161" s="38">
        <v>109479</v>
      </c>
      <c r="V161" s="38">
        <v>87499</v>
      </c>
      <c r="W161" s="38">
        <v>382629.96879999997</v>
      </c>
      <c r="X161" s="38">
        <v>128558</v>
      </c>
      <c r="Y161" s="38">
        <v>125668</v>
      </c>
      <c r="Z161" s="38">
        <v>56627.996099999997</v>
      </c>
      <c r="AA161" s="38">
        <v>64851</v>
      </c>
      <c r="AB161" s="38">
        <v>38970</v>
      </c>
      <c r="AC161" s="38">
        <v>145019</v>
      </c>
      <c r="AD161" s="38">
        <v>69146</v>
      </c>
      <c r="AE161" s="38">
        <v>45832</v>
      </c>
      <c r="AF161" s="38">
        <v>0.11433916651786501</v>
      </c>
      <c r="AG161" s="38">
        <v>151145</v>
      </c>
      <c r="AH161" s="38">
        <v>242485</v>
      </c>
      <c r="AI161" s="38">
        <v>215491.01560000001</v>
      </c>
      <c r="AJ161" s="38">
        <v>14798.001</v>
      </c>
      <c r="AK161" s="38">
        <v>33945</v>
      </c>
      <c r="AL161" s="38">
        <v>193198.98439999999</v>
      </c>
      <c r="AM161" s="38">
        <v>307670</v>
      </c>
      <c r="AN161" s="38">
        <v>250313</v>
      </c>
      <c r="AO161" s="38">
        <v>25390.998</v>
      </c>
      <c r="AP161" s="38">
        <v>18671</v>
      </c>
      <c r="AQ161" s="38">
        <v>155961</v>
      </c>
      <c r="AR161" s="38">
        <v>27045</v>
      </c>
      <c r="AS161" s="38">
        <v>129026</v>
      </c>
      <c r="AT161" s="38">
        <v>161412</v>
      </c>
      <c r="AU161" s="38">
        <v>67253</v>
      </c>
      <c r="AV161" s="38">
        <v>252985.98439999999</v>
      </c>
      <c r="AW161" s="38">
        <v>87747</v>
      </c>
      <c r="AX161" s="38">
        <v>59093.003900000003</v>
      </c>
      <c r="AY161" s="38">
        <v>33553</v>
      </c>
      <c r="AZ161" s="38">
        <v>89880</v>
      </c>
      <c r="BA161" s="38">
        <v>19991</v>
      </c>
      <c r="BB161" s="38">
        <v>71457</v>
      </c>
      <c r="BC161" s="38">
        <v>72745</v>
      </c>
      <c r="BD161" s="38">
        <v>209092</v>
      </c>
      <c r="BE161" s="38">
        <v>91201</v>
      </c>
      <c r="BF161" s="38">
        <v>401802</v>
      </c>
      <c r="BG161" s="38">
        <v>50897</v>
      </c>
      <c r="BH161" s="38">
        <v>124011</v>
      </c>
      <c r="BI161" s="38">
        <v>100634</v>
      </c>
      <c r="BJ161" s="38">
        <v>81846</v>
      </c>
      <c r="BK161" s="38">
        <v>60488</v>
      </c>
      <c r="BL161" s="38">
        <v>160464</v>
      </c>
      <c r="BM161" s="38">
        <v>193370.01560000001</v>
      </c>
      <c r="BN161" s="38">
        <v>115683</v>
      </c>
      <c r="BO161" s="38">
        <v>290407</v>
      </c>
      <c r="BP161" s="38">
        <v>158553</v>
      </c>
      <c r="BQ161" s="38">
        <v>48572</v>
      </c>
      <c r="BR161" s="38">
        <v>74683</v>
      </c>
      <c r="BS161" s="38">
        <v>72188</v>
      </c>
      <c r="BT161" s="38">
        <v>179107</v>
      </c>
      <c r="BU161" s="38">
        <v>162170</v>
      </c>
      <c r="BV161" s="38">
        <v>0.53951031679940498</v>
      </c>
      <c r="BX161" s="38">
        <v>1</v>
      </c>
    </row>
    <row r="162" spans="2:76">
      <c r="B162" s="38" t="s">
        <v>628</v>
      </c>
      <c r="C162" s="38" t="s">
        <v>190</v>
      </c>
      <c r="D162" s="38" t="s">
        <v>197</v>
      </c>
      <c r="E162" s="38">
        <v>61846</v>
      </c>
      <c r="F162" s="38" t="s">
        <v>145</v>
      </c>
      <c r="G162" s="38">
        <v>100002761</v>
      </c>
      <c r="H162" s="38">
        <v>4953</v>
      </c>
      <c r="I162" s="38">
        <v>465.24939000000001</v>
      </c>
      <c r="J162" s="38" t="s">
        <v>629</v>
      </c>
      <c r="K162" s="38">
        <v>114833</v>
      </c>
      <c r="L162" s="43" t="s">
        <v>630</v>
      </c>
      <c r="M162" s="43" t="s">
        <v>631</v>
      </c>
      <c r="N162" s="38">
        <v>255607.98439999999</v>
      </c>
      <c r="O162" s="38">
        <v>0.14658323573997101</v>
      </c>
      <c r="P162" s="38">
        <v>47684.003900000003</v>
      </c>
      <c r="Q162" s="38">
        <v>212850</v>
      </c>
      <c r="R162" s="38">
        <v>135350</v>
      </c>
      <c r="S162" s="38">
        <v>64521</v>
      </c>
      <c r="T162" s="38">
        <v>25515</v>
      </c>
      <c r="U162" s="38">
        <v>72638</v>
      </c>
      <c r="V162" s="38">
        <v>102278.00780000001</v>
      </c>
      <c r="W162" s="38">
        <v>149934</v>
      </c>
      <c r="X162" s="38">
        <v>0.14658323573997101</v>
      </c>
      <c r="Y162" s="38">
        <v>103577</v>
      </c>
      <c r="Z162" s="38">
        <v>18662</v>
      </c>
      <c r="AA162" s="38">
        <v>48705.003900000003</v>
      </c>
      <c r="AB162" s="38">
        <v>61017</v>
      </c>
      <c r="AC162" s="38">
        <v>0.14658323573997101</v>
      </c>
      <c r="AD162" s="38">
        <v>84764</v>
      </c>
      <c r="AE162" s="38">
        <v>74249</v>
      </c>
      <c r="AF162" s="38">
        <v>0.14658323573997101</v>
      </c>
      <c r="AG162" s="38">
        <v>122567</v>
      </c>
      <c r="AH162" s="38">
        <v>531797</v>
      </c>
      <c r="AI162" s="38">
        <v>140665</v>
      </c>
      <c r="AJ162" s="38">
        <v>30048</v>
      </c>
      <c r="AK162" s="38">
        <v>100197</v>
      </c>
      <c r="AL162" s="38">
        <v>89276</v>
      </c>
      <c r="AM162" s="38">
        <v>81527</v>
      </c>
      <c r="AN162" s="38">
        <v>53159</v>
      </c>
      <c r="AO162" s="38">
        <v>56619</v>
      </c>
      <c r="AP162" s="38">
        <v>33139</v>
      </c>
      <c r="AQ162" s="38">
        <v>161716</v>
      </c>
      <c r="AR162" s="38">
        <v>50265</v>
      </c>
      <c r="AS162" s="38">
        <v>53212.003900000003</v>
      </c>
      <c r="AT162" s="38">
        <v>1031331.0625</v>
      </c>
      <c r="AU162" s="38">
        <v>28310</v>
      </c>
      <c r="AV162" s="38">
        <v>187022</v>
      </c>
      <c r="AW162" s="38">
        <v>103488</v>
      </c>
      <c r="AX162" s="38">
        <v>109444.00780000001</v>
      </c>
      <c r="AY162" s="38">
        <v>107602</v>
      </c>
      <c r="AZ162" s="38">
        <v>97700</v>
      </c>
      <c r="BA162" s="38">
        <v>30440</v>
      </c>
      <c r="BB162" s="38">
        <v>0.14658323573997101</v>
      </c>
      <c r="BC162" s="38">
        <v>81647</v>
      </c>
      <c r="BD162" s="38">
        <v>127788.99219999999</v>
      </c>
      <c r="BE162" s="38">
        <v>297510</v>
      </c>
      <c r="BF162" s="38">
        <v>94992</v>
      </c>
      <c r="BG162" s="38">
        <v>59765</v>
      </c>
      <c r="BH162" s="38">
        <v>122176</v>
      </c>
      <c r="BI162" s="38">
        <v>93302</v>
      </c>
      <c r="BJ162" s="38">
        <v>67657</v>
      </c>
      <c r="BK162" s="38">
        <v>56140.003900000003</v>
      </c>
      <c r="BL162" s="38">
        <v>294047</v>
      </c>
      <c r="BM162" s="38">
        <v>90746.007800000007</v>
      </c>
      <c r="BN162" s="38">
        <v>88348</v>
      </c>
      <c r="BO162" s="38">
        <v>122809.00780000001</v>
      </c>
      <c r="BP162" s="38">
        <v>341320</v>
      </c>
      <c r="BQ162" s="38">
        <v>0.14658323573997101</v>
      </c>
      <c r="BR162" s="38">
        <v>0.14658323573997101</v>
      </c>
      <c r="BS162" s="38">
        <v>76103</v>
      </c>
      <c r="BT162" s="38">
        <v>84514</v>
      </c>
      <c r="BU162" s="38">
        <v>0.14658323573997101</v>
      </c>
      <c r="BV162" s="38">
        <v>0.46375082248327498</v>
      </c>
      <c r="BX162" s="38">
        <v>1</v>
      </c>
    </row>
    <row r="163" spans="2:76">
      <c r="B163" s="38" t="s">
        <v>632</v>
      </c>
      <c r="C163" s="38" t="s">
        <v>190</v>
      </c>
      <c r="D163" s="38" t="s">
        <v>197</v>
      </c>
      <c r="E163" s="38">
        <v>31591</v>
      </c>
      <c r="F163" s="38" t="s">
        <v>145</v>
      </c>
      <c r="G163" s="38">
        <v>100001073</v>
      </c>
      <c r="H163" s="38">
        <v>5022</v>
      </c>
      <c r="I163" s="38">
        <v>369.17410999999998</v>
      </c>
      <c r="J163" s="38" t="s">
        <v>633</v>
      </c>
      <c r="K163" s="38">
        <v>159663</v>
      </c>
      <c r="M163" s="43" t="s">
        <v>634</v>
      </c>
      <c r="N163" s="38">
        <v>4664721</v>
      </c>
      <c r="O163" s="38">
        <v>1145388</v>
      </c>
      <c r="P163" s="38">
        <v>3600586.25</v>
      </c>
      <c r="Q163" s="38">
        <v>5297792</v>
      </c>
      <c r="R163" s="38">
        <v>2834665</v>
      </c>
      <c r="S163" s="38">
        <v>2496817</v>
      </c>
      <c r="T163" s="38">
        <v>552084</v>
      </c>
      <c r="U163" s="38">
        <v>7451008</v>
      </c>
      <c r="V163" s="38">
        <v>2065788</v>
      </c>
      <c r="W163" s="38">
        <v>2462606</v>
      </c>
      <c r="X163" s="38">
        <v>673517</v>
      </c>
      <c r="Y163" s="38">
        <v>2874673.75</v>
      </c>
      <c r="Z163" s="38">
        <v>3913935</v>
      </c>
      <c r="AA163" s="38">
        <v>3440649</v>
      </c>
      <c r="AB163" s="38">
        <v>3184570</v>
      </c>
      <c r="AC163" s="38">
        <v>2639096</v>
      </c>
      <c r="AD163" s="38">
        <v>5643789</v>
      </c>
      <c r="AE163" s="38">
        <v>2866297</v>
      </c>
      <c r="AF163" s="38">
        <v>745925</v>
      </c>
      <c r="AG163" s="38">
        <v>9853302</v>
      </c>
      <c r="AH163" s="38">
        <v>14093773</v>
      </c>
      <c r="AI163" s="38">
        <v>5834442.5</v>
      </c>
      <c r="AJ163" s="38">
        <v>1353106</v>
      </c>
      <c r="AK163" s="38">
        <v>1692005.125</v>
      </c>
      <c r="AL163" s="38">
        <v>6410711</v>
      </c>
      <c r="AM163" s="38">
        <v>3068875</v>
      </c>
      <c r="AN163" s="38">
        <v>4028116</v>
      </c>
      <c r="AO163" s="38">
        <v>2304439</v>
      </c>
      <c r="AP163" s="38">
        <v>1902353.875</v>
      </c>
      <c r="AQ163" s="38">
        <v>5603600</v>
      </c>
      <c r="AR163" s="38">
        <v>3219637.75</v>
      </c>
      <c r="AS163" s="38">
        <v>3215545</v>
      </c>
      <c r="AT163" s="38">
        <v>7079242</v>
      </c>
      <c r="AU163" s="38">
        <v>3003109</v>
      </c>
      <c r="AV163" s="38">
        <v>6112862</v>
      </c>
      <c r="AW163" s="38">
        <v>2101045</v>
      </c>
      <c r="AX163" s="38">
        <v>2108024</v>
      </c>
      <c r="AY163" s="38">
        <v>343233</v>
      </c>
      <c r="AZ163" s="38">
        <v>1830018</v>
      </c>
      <c r="BA163" s="38">
        <v>1475577.875</v>
      </c>
      <c r="BB163" s="38">
        <v>2805060</v>
      </c>
      <c r="BC163" s="38">
        <v>1896003</v>
      </c>
      <c r="BD163" s="38">
        <v>4916239</v>
      </c>
      <c r="BE163" s="38">
        <v>2073320</v>
      </c>
      <c r="BF163" s="38">
        <v>4900053</v>
      </c>
      <c r="BG163" s="38">
        <v>1151842</v>
      </c>
      <c r="BH163" s="38">
        <v>3454663</v>
      </c>
      <c r="BI163" s="38">
        <v>4332864</v>
      </c>
      <c r="BJ163" s="38">
        <v>2252364</v>
      </c>
      <c r="BK163" s="38">
        <v>2585741</v>
      </c>
      <c r="BL163" s="38">
        <v>1293622</v>
      </c>
      <c r="BM163" s="38">
        <v>8576572</v>
      </c>
      <c r="BN163" s="38">
        <v>6372906</v>
      </c>
      <c r="BO163" s="38">
        <v>3612191</v>
      </c>
      <c r="BP163" s="38">
        <v>2263844</v>
      </c>
      <c r="BQ163" s="38">
        <v>1349291</v>
      </c>
      <c r="BR163" s="38">
        <v>2464184</v>
      </c>
      <c r="BS163" s="38">
        <v>5444796</v>
      </c>
      <c r="BT163" s="38">
        <v>3776341.25</v>
      </c>
      <c r="BU163" s="38">
        <v>2237618</v>
      </c>
      <c r="BV163" s="38">
        <v>0.55923053579190696</v>
      </c>
      <c r="BX163" s="38">
        <v>1</v>
      </c>
    </row>
    <row r="164" spans="2:76">
      <c r="B164" s="38" t="s">
        <v>635</v>
      </c>
      <c r="C164" s="38" t="s">
        <v>151</v>
      </c>
      <c r="D164" s="38" t="s">
        <v>636</v>
      </c>
      <c r="E164" s="38">
        <v>48885</v>
      </c>
      <c r="F164" s="38" t="s">
        <v>211</v>
      </c>
      <c r="G164" s="38">
        <v>100006430</v>
      </c>
      <c r="H164" s="38">
        <v>1932.4</v>
      </c>
      <c r="I164" s="38">
        <v>151.06120000000001</v>
      </c>
      <c r="K164" s="38">
        <v>6912</v>
      </c>
      <c r="L164" s="43" t="s">
        <v>637</v>
      </c>
      <c r="N164" s="38">
        <v>400647</v>
      </c>
      <c r="O164" s="38">
        <v>370485</v>
      </c>
      <c r="P164" s="38">
        <v>587786.0625</v>
      </c>
      <c r="Q164" s="38">
        <v>388677</v>
      </c>
      <c r="R164" s="38">
        <v>445075</v>
      </c>
      <c r="S164" s="38">
        <v>629580</v>
      </c>
      <c r="T164" s="38">
        <v>586215</v>
      </c>
      <c r="U164" s="38">
        <v>720044</v>
      </c>
      <c r="V164" s="38">
        <v>571255</v>
      </c>
      <c r="W164" s="38">
        <v>715510</v>
      </c>
      <c r="X164" s="38">
        <v>486786</v>
      </c>
      <c r="Y164" s="38">
        <v>428737</v>
      </c>
      <c r="Z164" s="38">
        <v>542780</v>
      </c>
      <c r="AA164" s="38">
        <v>393517</v>
      </c>
      <c r="AB164" s="38">
        <v>640111</v>
      </c>
      <c r="AC164" s="38">
        <v>432527.03129999997</v>
      </c>
      <c r="AD164" s="38">
        <v>567748</v>
      </c>
      <c r="AE164" s="38">
        <v>434562</v>
      </c>
      <c r="AF164" s="38">
        <v>451427</v>
      </c>
      <c r="AG164" s="38">
        <v>741349</v>
      </c>
      <c r="AH164" s="38">
        <v>400224.96879999997</v>
      </c>
      <c r="AI164" s="38">
        <v>705998</v>
      </c>
      <c r="AJ164" s="38">
        <v>454835</v>
      </c>
      <c r="AK164" s="38">
        <v>488422</v>
      </c>
      <c r="AL164" s="38">
        <v>393925</v>
      </c>
      <c r="AM164" s="38">
        <v>670545</v>
      </c>
      <c r="AN164" s="38">
        <v>470373</v>
      </c>
      <c r="AO164" s="38">
        <v>827894</v>
      </c>
      <c r="AP164" s="38">
        <v>434073</v>
      </c>
      <c r="AQ164" s="38">
        <v>523065</v>
      </c>
      <c r="AR164" s="38">
        <v>361009</v>
      </c>
      <c r="AS164" s="38">
        <v>507001</v>
      </c>
      <c r="AT164" s="38">
        <v>658939</v>
      </c>
      <c r="AU164" s="38">
        <v>532582</v>
      </c>
      <c r="AV164" s="38">
        <v>652964</v>
      </c>
      <c r="AW164" s="38">
        <v>670560</v>
      </c>
      <c r="AX164" s="38">
        <v>694603.9375</v>
      </c>
      <c r="AY164" s="38">
        <v>458791</v>
      </c>
      <c r="AZ164" s="38">
        <v>560337</v>
      </c>
      <c r="BA164" s="38">
        <v>496353</v>
      </c>
      <c r="BB164" s="38">
        <v>553762</v>
      </c>
      <c r="BC164" s="38">
        <v>475591</v>
      </c>
      <c r="BD164" s="38">
        <v>403256</v>
      </c>
      <c r="BE164" s="38">
        <v>845186</v>
      </c>
      <c r="BF164" s="38">
        <v>815060</v>
      </c>
      <c r="BG164" s="38">
        <v>551600</v>
      </c>
      <c r="BH164" s="38">
        <v>409060</v>
      </c>
      <c r="BI164" s="38">
        <v>605754</v>
      </c>
      <c r="BJ164" s="38">
        <v>314778</v>
      </c>
      <c r="BK164" s="38">
        <v>612024.0625</v>
      </c>
      <c r="BL164" s="38">
        <v>425047</v>
      </c>
      <c r="BM164" s="38">
        <v>610222</v>
      </c>
      <c r="BN164" s="38">
        <v>427874</v>
      </c>
      <c r="BO164" s="38">
        <v>626554</v>
      </c>
      <c r="BP164" s="38">
        <v>393121</v>
      </c>
      <c r="BQ164" s="38">
        <v>593187</v>
      </c>
      <c r="BR164" s="38">
        <v>634422</v>
      </c>
      <c r="BS164" s="38">
        <v>581728</v>
      </c>
      <c r="BT164" s="38">
        <v>654384</v>
      </c>
      <c r="BU164" s="38">
        <v>800768</v>
      </c>
      <c r="BV164" s="38">
        <v>0.31118764341027499</v>
      </c>
      <c r="BX164" s="38">
        <v>1</v>
      </c>
    </row>
    <row r="165" spans="2:76">
      <c r="B165" s="38" t="s">
        <v>638</v>
      </c>
      <c r="C165" s="38" t="s">
        <v>151</v>
      </c>
      <c r="D165" s="38" t="s">
        <v>636</v>
      </c>
      <c r="E165" s="38">
        <v>48255</v>
      </c>
      <c r="F165" s="38" t="s">
        <v>211</v>
      </c>
      <c r="G165" s="38">
        <v>100006115</v>
      </c>
      <c r="H165" s="38">
        <v>2700</v>
      </c>
      <c r="I165" s="38">
        <v>165.04046</v>
      </c>
      <c r="N165" s="38">
        <v>3893689</v>
      </c>
      <c r="O165" s="38">
        <v>4993194</v>
      </c>
      <c r="P165" s="38">
        <v>3504303</v>
      </c>
      <c r="Q165" s="38">
        <v>3208338</v>
      </c>
      <c r="R165" s="38">
        <v>4351830</v>
      </c>
      <c r="S165" s="38">
        <v>3022950</v>
      </c>
      <c r="T165" s="38">
        <v>5305706.5</v>
      </c>
      <c r="U165" s="38">
        <v>9193875</v>
      </c>
      <c r="V165" s="38">
        <v>4962319.5</v>
      </c>
      <c r="W165" s="38">
        <v>8595925</v>
      </c>
      <c r="X165" s="38">
        <v>4573602</v>
      </c>
      <c r="Y165" s="38">
        <v>5029958</v>
      </c>
      <c r="Z165" s="38">
        <v>3815055</v>
      </c>
      <c r="AA165" s="38">
        <v>4833785.5</v>
      </c>
      <c r="AB165" s="38">
        <v>6876004</v>
      </c>
      <c r="AC165" s="38">
        <v>6068096</v>
      </c>
      <c r="AD165" s="38">
        <v>5384304.5</v>
      </c>
      <c r="AE165" s="38">
        <v>3984817</v>
      </c>
      <c r="AF165" s="38">
        <v>5468888</v>
      </c>
      <c r="AG165" s="38">
        <v>7203867.5</v>
      </c>
      <c r="AH165" s="38">
        <v>3835241.75</v>
      </c>
      <c r="AI165" s="38">
        <v>8741453</v>
      </c>
      <c r="AJ165" s="38">
        <v>6923473</v>
      </c>
      <c r="AK165" s="38">
        <v>4811767</v>
      </c>
      <c r="AL165" s="38">
        <v>4404881</v>
      </c>
      <c r="AM165" s="38">
        <v>8447472</v>
      </c>
      <c r="AN165" s="38">
        <v>2747159</v>
      </c>
      <c r="AO165" s="38">
        <v>3391929.75</v>
      </c>
      <c r="AP165" s="38">
        <v>3931201</v>
      </c>
      <c r="AQ165" s="38">
        <v>5637711</v>
      </c>
      <c r="AR165" s="38">
        <v>5692204</v>
      </c>
      <c r="AS165" s="38">
        <v>3480210</v>
      </c>
      <c r="AT165" s="38">
        <v>7538525.5</v>
      </c>
      <c r="AU165" s="38">
        <v>3852872.75</v>
      </c>
      <c r="AV165" s="38">
        <v>4526176</v>
      </c>
      <c r="AW165" s="38">
        <v>4527371</v>
      </c>
      <c r="AX165" s="38">
        <v>4690691</v>
      </c>
      <c r="AY165" s="38">
        <v>5446310</v>
      </c>
      <c r="AZ165" s="38">
        <v>3305046</v>
      </c>
      <c r="BA165" s="38">
        <v>3677702</v>
      </c>
      <c r="BB165" s="38">
        <v>3835954.25</v>
      </c>
      <c r="BC165" s="38">
        <v>3790543</v>
      </c>
      <c r="BD165" s="38">
        <v>2963766</v>
      </c>
      <c r="BE165" s="38">
        <v>10571307</v>
      </c>
      <c r="BF165" s="38">
        <v>15236176</v>
      </c>
      <c r="BG165" s="38">
        <v>5142896</v>
      </c>
      <c r="BH165" s="38">
        <v>4081897</v>
      </c>
      <c r="BI165" s="38">
        <v>3612605</v>
      </c>
      <c r="BJ165" s="38">
        <v>4793373</v>
      </c>
      <c r="BK165" s="38">
        <v>3587117</v>
      </c>
      <c r="BL165" s="38">
        <v>3775528</v>
      </c>
      <c r="BM165" s="38">
        <v>6621433</v>
      </c>
      <c r="BN165" s="38">
        <v>4461672</v>
      </c>
      <c r="BO165" s="38">
        <v>6532516.5</v>
      </c>
      <c r="BP165" s="38">
        <v>3569557</v>
      </c>
      <c r="BQ165" s="38">
        <v>6618662</v>
      </c>
      <c r="BR165" s="38">
        <v>8039597</v>
      </c>
      <c r="BS165" s="38">
        <v>6472112</v>
      </c>
      <c r="BT165" s="38">
        <v>6035328</v>
      </c>
      <c r="BU165" s="38">
        <v>14050887</v>
      </c>
      <c r="BV165" s="38">
        <v>0.88830284215338895</v>
      </c>
      <c r="BX165" s="38">
        <v>1</v>
      </c>
    </row>
    <row r="166" spans="2:76">
      <c r="B166" s="38" t="s">
        <v>639</v>
      </c>
      <c r="C166" s="38" t="s">
        <v>190</v>
      </c>
      <c r="D166" s="38" t="s">
        <v>342</v>
      </c>
      <c r="E166" s="38">
        <v>57518</v>
      </c>
      <c r="F166" s="38" t="s">
        <v>233</v>
      </c>
      <c r="G166" s="38">
        <v>100015837</v>
      </c>
      <c r="H166" s="38">
        <v>1353</v>
      </c>
      <c r="I166" s="38">
        <v>448.34215</v>
      </c>
      <c r="N166" s="38">
        <v>778224</v>
      </c>
      <c r="O166" s="38">
        <v>1008283.9375</v>
      </c>
      <c r="P166" s="38">
        <v>273321</v>
      </c>
      <c r="Q166" s="38">
        <v>753529</v>
      </c>
      <c r="R166" s="38">
        <v>1641264</v>
      </c>
      <c r="S166" s="38">
        <v>561071</v>
      </c>
      <c r="T166" s="38">
        <v>762593</v>
      </c>
      <c r="U166" s="38">
        <v>1280742</v>
      </c>
      <c r="V166" s="38">
        <v>1417622</v>
      </c>
      <c r="W166" s="38">
        <v>919534</v>
      </c>
      <c r="X166" s="38">
        <v>850891</v>
      </c>
      <c r="Y166" s="38">
        <v>735508</v>
      </c>
      <c r="Z166" s="38">
        <v>1807995</v>
      </c>
      <c r="AA166" s="38">
        <v>651948</v>
      </c>
      <c r="AB166" s="38">
        <v>1037649</v>
      </c>
      <c r="AC166" s="38">
        <v>1045736</v>
      </c>
      <c r="AD166" s="38">
        <v>1037974</v>
      </c>
      <c r="AE166" s="38">
        <v>1422146</v>
      </c>
      <c r="AF166" s="38">
        <v>975567</v>
      </c>
      <c r="AG166" s="38">
        <v>1187834</v>
      </c>
      <c r="AH166" s="38">
        <v>1387452</v>
      </c>
      <c r="AI166" s="38">
        <v>1235356</v>
      </c>
      <c r="AJ166" s="38">
        <v>1372348</v>
      </c>
      <c r="AK166" s="38">
        <v>601068</v>
      </c>
      <c r="AL166" s="38">
        <v>857883</v>
      </c>
      <c r="AM166" s="38">
        <v>690220.9375</v>
      </c>
      <c r="AN166" s="38">
        <v>676508</v>
      </c>
      <c r="AO166" s="38">
        <v>1162539</v>
      </c>
      <c r="AP166" s="38">
        <v>1525791</v>
      </c>
      <c r="AQ166" s="38">
        <v>3385332.25</v>
      </c>
      <c r="AR166" s="38">
        <v>2171738</v>
      </c>
      <c r="AS166" s="38">
        <v>1710408</v>
      </c>
      <c r="AT166" s="38">
        <v>1059706</v>
      </c>
      <c r="AU166" s="38">
        <v>913041</v>
      </c>
      <c r="AV166" s="38">
        <v>2528789</v>
      </c>
      <c r="AW166" s="38">
        <v>1492286</v>
      </c>
      <c r="AX166" s="38">
        <v>868249</v>
      </c>
      <c r="AY166" s="38">
        <v>870686</v>
      </c>
      <c r="AZ166" s="38">
        <v>725257</v>
      </c>
      <c r="BA166" s="38">
        <v>1005049</v>
      </c>
      <c r="BB166" s="38">
        <v>2180769</v>
      </c>
      <c r="BC166" s="38">
        <v>996728</v>
      </c>
      <c r="BD166" s="38">
        <v>1450323</v>
      </c>
      <c r="BE166" s="38">
        <v>1124194</v>
      </c>
      <c r="BF166" s="38">
        <v>837502</v>
      </c>
      <c r="BG166" s="38">
        <v>816906</v>
      </c>
      <c r="BH166" s="38">
        <v>820258</v>
      </c>
      <c r="BI166" s="38">
        <v>1130276</v>
      </c>
      <c r="BJ166" s="38">
        <v>1201233</v>
      </c>
      <c r="BK166" s="38">
        <v>1085257</v>
      </c>
      <c r="BL166" s="38">
        <v>820052</v>
      </c>
      <c r="BM166" s="38">
        <v>1243259.125</v>
      </c>
      <c r="BN166" s="38">
        <v>1515282</v>
      </c>
      <c r="BO166" s="38">
        <v>1552472</v>
      </c>
      <c r="BP166" s="38">
        <v>2327572</v>
      </c>
      <c r="BQ166" s="38">
        <v>1458508</v>
      </c>
      <c r="BR166" s="38">
        <v>1215522</v>
      </c>
      <c r="BS166" s="38">
        <v>2245848</v>
      </c>
      <c r="BT166" s="38">
        <v>1419500</v>
      </c>
      <c r="BU166" s="38">
        <v>4773091</v>
      </c>
      <c r="BV166" s="38">
        <v>2.5101282729335098E-2</v>
      </c>
      <c r="BX166" s="38">
        <v>9.8306936100491502E-2</v>
      </c>
    </row>
    <row r="167" spans="2:76">
      <c r="B167" s="38" t="s">
        <v>640</v>
      </c>
      <c r="C167" s="38" t="s">
        <v>190</v>
      </c>
      <c r="D167" s="38" t="s">
        <v>641</v>
      </c>
      <c r="E167" s="38">
        <v>53261</v>
      </c>
      <c r="F167" s="38" t="s">
        <v>233</v>
      </c>
      <c r="G167" s="38">
        <v>100009332</v>
      </c>
      <c r="H167" s="38">
        <v>1390</v>
      </c>
      <c r="I167" s="38">
        <v>390.33665999999999</v>
      </c>
      <c r="N167" s="38">
        <v>89477</v>
      </c>
      <c r="O167" s="38">
        <v>67111</v>
      </c>
      <c r="P167" s="38">
        <v>66011</v>
      </c>
      <c r="Q167" s="38">
        <v>126311</v>
      </c>
      <c r="R167" s="38">
        <v>86954</v>
      </c>
      <c r="S167" s="38">
        <v>84984</v>
      </c>
      <c r="T167" s="38">
        <v>94333</v>
      </c>
      <c r="U167" s="38">
        <v>0.38395898218429497</v>
      </c>
      <c r="V167" s="38">
        <v>273892</v>
      </c>
      <c r="W167" s="38">
        <v>95773</v>
      </c>
      <c r="X167" s="38">
        <v>53653</v>
      </c>
      <c r="Y167" s="38">
        <v>0.38395898218429497</v>
      </c>
      <c r="Z167" s="38">
        <v>0.38395898218429497</v>
      </c>
      <c r="AA167" s="38">
        <v>166375</v>
      </c>
      <c r="AB167" s="38">
        <v>0.38395898218429497</v>
      </c>
      <c r="AC167" s="38">
        <v>62534</v>
      </c>
      <c r="AD167" s="38">
        <v>0.38395898218429497</v>
      </c>
      <c r="AE167" s="38">
        <v>0.38395898218429497</v>
      </c>
      <c r="AF167" s="38">
        <v>0.38395898218429497</v>
      </c>
      <c r="AG167" s="38">
        <v>72846</v>
      </c>
      <c r="AH167" s="38">
        <v>0.38395898218429497</v>
      </c>
      <c r="AI167" s="38">
        <v>0.38395898218429497</v>
      </c>
      <c r="AJ167" s="38">
        <v>0.38395898218429497</v>
      </c>
      <c r="AK167" s="38">
        <v>0.38395898218429497</v>
      </c>
      <c r="AL167" s="38">
        <v>52166.003900000003</v>
      </c>
      <c r="AM167" s="38">
        <v>128698</v>
      </c>
      <c r="AN167" s="38">
        <v>85659</v>
      </c>
      <c r="AO167" s="38">
        <v>330869</v>
      </c>
      <c r="AP167" s="38">
        <v>308473</v>
      </c>
      <c r="AQ167" s="38">
        <v>0.38395898218429497</v>
      </c>
      <c r="AR167" s="38">
        <v>0.38395898218429497</v>
      </c>
      <c r="AS167" s="38">
        <v>59013</v>
      </c>
      <c r="AT167" s="38">
        <v>0.38395898218429497</v>
      </c>
      <c r="AU167" s="38">
        <v>0.38395898218429497</v>
      </c>
      <c r="AV167" s="38">
        <v>51329.003900000003</v>
      </c>
      <c r="AW167" s="38">
        <v>365476</v>
      </c>
      <c r="AX167" s="38">
        <v>60373</v>
      </c>
      <c r="AY167" s="38">
        <v>75815</v>
      </c>
      <c r="AZ167" s="38">
        <v>125297</v>
      </c>
      <c r="BA167" s="38">
        <v>0.38395898218429497</v>
      </c>
      <c r="BB167" s="38">
        <v>71144</v>
      </c>
      <c r="BC167" s="38">
        <v>0.38395898218429497</v>
      </c>
      <c r="BD167" s="38">
        <v>266251</v>
      </c>
      <c r="BE167" s="38">
        <v>69103</v>
      </c>
      <c r="BF167" s="38">
        <v>252308</v>
      </c>
      <c r="BG167" s="38">
        <v>143258</v>
      </c>
      <c r="BH167" s="38">
        <v>78447</v>
      </c>
      <c r="BI167" s="38">
        <v>49906.003900000003</v>
      </c>
      <c r="BJ167" s="38">
        <v>55276</v>
      </c>
      <c r="BK167" s="38">
        <v>614434</v>
      </c>
      <c r="BL167" s="38">
        <v>135916</v>
      </c>
      <c r="BM167" s="38">
        <v>140560</v>
      </c>
      <c r="BN167" s="38">
        <v>0.38395898218429497</v>
      </c>
      <c r="BO167" s="38">
        <v>137696</v>
      </c>
      <c r="BP167" s="38">
        <v>73747</v>
      </c>
      <c r="BQ167" s="38">
        <v>244442</v>
      </c>
      <c r="BR167" s="38">
        <v>58584.003900000003</v>
      </c>
      <c r="BS167" s="38">
        <v>464166.03129999997</v>
      </c>
      <c r="BT167" s="38">
        <v>135060</v>
      </c>
      <c r="BU167" s="38">
        <v>107765</v>
      </c>
      <c r="BV167" s="38">
        <v>0.124483085409354</v>
      </c>
      <c r="BX167" s="38">
        <v>0.99836155106499203</v>
      </c>
    </row>
    <row r="168" spans="2:76">
      <c r="B168" s="38" t="s">
        <v>642</v>
      </c>
      <c r="C168" s="38" t="s">
        <v>190</v>
      </c>
      <c r="D168" s="38" t="s">
        <v>342</v>
      </c>
      <c r="E168" s="38">
        <v>57513</v>
      </c>
      <c r="F168" s="38" t="s">
        <v>233</v>
      </c>
      <c r="G168" s="38">
        <v>100015833</v>
      </c>
      <c r="H168" s="38">
        <v>1512</v>
      </c>
      <c r="I168" s="38">
        <v>456.40474</v>
      </c>
      <c r="M168" s="43" t="s">
        <v>643</v>
      </c>
      <c r="N168" s="38">
        <v>375372</v>
      </c>
      <c r="O168" s="38">
        <v>1037816.0625</v>
      </c>
      <c r="P168" s="38">
        <v>247444.01560000001</v>
      </c>
      <c r="Q168" s="38">
        <v>347268</v>
      </c>
      <c r="R168" s="38">
        <v>362626</v>
      </c>
      <c r="S168" s="38">
        <v>292363</v>
      </c>
      <c r="T168" s="38">
        <v>411042</v>
      </c>
      <c r="U168" s="38">
        <v>539403</v>
      </c>
      <c r="V168" s="38">
        <v>493072</v>
      </c>
      <c r="W168" s="38">
        <v>446761</v>
      </c>
      <c r="X168" s="38">
        <v>377819</v>
      </c>
      <c r="Y168" s="38">
        <v>542841</v>
      </c>
      <c r="Z168" s="38">
        <v>438384</v>
      </c>
      <c r="AA168" s="38">
        <v>258907.98439999999</v>
      </c>
      <c r="AB168" s="38">
        <v>277272</v>
      </c>
      <c r="AC168" s="38">
        <v>297525</v>
      </c>
      <c r="AD168" s="38">
        <v>909306</v>
      </c>
      <c r="AE168" s="38">
        <v>453891</v>
      </c>
      <c r="AF168" s="38">
        <v>300238</v>
      </c>
      <c r="AG168" s="38">
        <v>511234</v>
      </c>
      <c r="AH168" s="38">
        <v>576470</v>
      </c>
      <c r="AI168" s="38">
        <v>385688</v>
      </c>
      <c r="AJ168" s="38">
        <v>745616</v>
      </c>
      <c r="AK168" s="38">
        <v>311257</v>
      </c>
      <c r="AL168" s="38">
        <v>408122</v>
      </c>
      <c r="AM168" s="38">
        <v>381532</v>
      </c>
      <c r="AN168" s="38">
        <v>300307</v>
      </c>
      <c r="AO168" s="38">
        <v>1000174</v>
      </c>
      <c r="AP168" s="38">
        <v>398385</v>
      </c>
      <c r="AQ168" s="38">
        <v>606841</v>
      </c>
      <c r="AR168" s="38">
        <v>605148</v>
      </c>
      <c r="AS168" s="38">
        <v>499276.96879999997</v>
      </c>
      <c r="AT168" s="38">
        <v>474191</v>
      </c>
      <c r="AU168" s="38">
        <v>555413</v>
      </c>
      <c r="AV168" s="38">
        <v>435821</v>
      </c>
      <c r="AW168" s="38">
        <v>566441</v>
      </c>
      <c r="AX168" s="38">
        <v>740677</v>
      </c>
      <c r="AY168" s="38">
        <v>427655</v>
      </c>
      <c r="AZ168" s="38">
        <v>386894</v>
      </c>
      <c r="BA168" s="38">
        <v>654330</v>
      </c>
      <c r="BB168" s="38">
        <v>1248492</v>
      </c>
      <c r="BC168" s="38">
        <v>448893</v>
      </c>
      <c r="BD168" s="38">
        <v>733388</v>
      </c>
      <c r="BE168" s="38">
        <v>593045</v>
      </c>
      <c r="BF168" s="38">
        <v>565542</v>
      </c>
      <c r="BG168" s="38">
        <v>536067</v>
      </c>
      <c r="BH168" s="38">
        <v>394160</v>
      </c>
      <c r="BI168" s="38">
        <v>726380</v>
      </c>
      <c r="BJ168" s="38">
        <v>505194</v>
      </c>
      <c r="BK168" s="38">
        <v>656629</v>
      </c>
      <c r="BL168" s="38">
        <v>366124</v>
      </c>
      <c r="BM168" s="38">
        <v>550780</v>
      </c>
      <c r="BN168" s="38">
        <v>371218</v>
      </c>
      <c r="BO168" s="38">
        <v>607436</v>
      </c>
      <c r="BP168" s="38">
        <v>581717</v>
      </c>
      <c r="BQ168" s="38">
        <v>805925</v>
      </c>
      <c r="BR168" s="38">
        <v>378701</v>
      </c>
      <c r="BS168" s="38">
        <v>532276</v>
      </c>
      <c r="BT168" s="38">
        <v>472297</v>
      </c>
      <c r="BU168" s="38">
        <v>514059.03129999997</v>
      </c>
      <c r="BV168" s="38">
        <v>4.0329775913008998E-3</v>
      </c>
      <c r="BX168" s="38">
        <v>0</v>
      </c>
    </row>
    <row r="169" spans="2:76">
      <c r="B169" s="38" t="s">
        <v>644</v>
      </c>
      <c r="C169" s="38" t="s">
        <v>161</v>
      </c>
      <c r="D169" s="38" t="s">
        <v>294</v>
      </c>
      <c r="E169" s="38">
        <v>57461</v>
      </c>
      <c r="F169" s="38" t="s">
        <v>163</v>
      </c>
      <c r="G169" s="38">
        <v>100002769</v>
      </c>
      <c r="H169" s="38">
        <v>2150</v>
      </c>
      <c r="I169" s="38">
        <v>176.10297</v>
      </c>
      <c r="J169" s="38" t="s">
        <v>645</v>
      </c>
      <c r="K169" s="38">
        <v>160437</v>
      </c>
      <c r="M169" s="43" t="s">
        <v>646</v>
      </c>
      <c r="N169" s="38">
        <v>183416</v>
      </c>
      <c r="O169" s="38">
        <v>173854</v>
      </c>
      <c r="P169" s="38">
        <v>97951</v>
      </c>
      <c r="Q169" s="38">
        <v>176594</v>
      </c>
      <c r="R169" s="38">
        <v>155894</v>
      </c>
      <c r="S169" s="38">
        <v>73374</v>
      </c>
      <c r="T169" s="38">
        <v>157661</v>
      </c>
      <c r="U169" s="38">
        <v>79051</v>
      </c>
      <c r="V169" s="38">
        <v>141560</v>
      </c>
      <c r="W169" s="38">
        <v>149416</v>
      </c>
      <c r="X169" s="38">
        <v>65088</v>
      </c>
      <c r="Y169" s="38">
        <v>111135</v>
      </c>
      <c r="Z169" s="38">
        <v>178351</v>
      </c>
      <c r="AA169" s="38">
        <v>153792</v>
      </c>
      <c r="AB169" s="38">
        <v>212327</v>
      </c>
      <c r="AC169" s="38">
        <v>176677</v>
      </c>
      <c r="AD169" s="38">
        <v>125572</v>
      </c>
      <c r="AE169" s="38">
        <v>116942</v>
      </c>
      <c r="AF169" s="38">
        <v>145803</v>
      </c>
      <c r="AG169" s="38">
        <v>110904</v>
      </c>
      <c r="AH169" s="38">
        <v>72924</v>
      </c>
      <c r="AI169" s="38">
        <v>99781</v>
      </c>
      <c r="AJ169" s="38">
        <v>99104</v>
      </c>
      <c r="AK169" s="38">
        <v>67016</v>
      </c>
      <c r="AL169" s="38">
        <v>155130</v>
      </c>
      <c r="AM169" s="38">
        <v>62380</v>
      </c>
      <c r="AN169" s="38">
        <v>434785</v>
      </c>
      <c r="AO169" s="38">
        <v>123952</v>
      </c>
      <c r="AP169" s="38">
        <v>95811</v>
      </c>
      <c r="AQ169" s="38">
        <v>314765</v>
      </c>
      <c r="AR169" s="38">
        <v>62174</v>
      </c>
      <c r="AS169" s="38">
        <v>0.256609050892598</v>
      </c>
      <c r="AT169" s="38">
        <v>93149</v>
      </c>
      <c r="AU169" s="38">
        <v>138259</v>
      </c>
      <c r="AV169" s="38">
        <v>145851</v>
      </c>
      <c r="AW169" s="38">
        <v>213305</v>
      </c>
      <c r="AX169" s="38">
        <v>73911</v>
      </c>
      <c r="AY169" s="38">
        <v>47443</v>
      </c>
      <c r="AZ169" s="38">
        <v>151326</v>
      </c>
      <c r="BA169" s="38">
        <v>0.256609050892598</v>
      </c>
      <c r="BB169" s="38">
        <v>279692</v>
      </c>
      <c r="BC169" s="38">
        <v>171485</v>
      </c>
      <c r="BD169" s="38">
        <v>165928</v>
      </c>
      <c r="BE169" s="38">
        <v>104341</v>
      </c>
      <c r="BF169" s="38">
        <v>126853</v>
      </c>
      <c r="BG169" s="38">
        <v>124223</v>
      </c>
      <c r="BH169" s="38">
        <v>55074</v>
      </c>
      <c r="BI169" s="38">
        <v>113812</v>
      </c>
      <c r="BJ169" s="38">
        <v>62427</v>
      </c>
      <c r="BK169" s="38">
        <v>202629</v>
      </c>
      <c r="BL169" s="38">
        <v>151235</v>
      </c>
      <c r="BM169" s="38">
        <v>53222</v>
      </c>
      <c r="BN169" s="38">
        <v>129719</v>
      </c>
      <c r="BO169" s="38">
        <v>152683</v>
      </c>
      <c r="BP169" s="38">
        <v>0.256609050892598</v>
      </c>
      <c r="BQ169" s="38">
        <v>202159</v>
      </c>
      <c r="BR169" s="38">
        <v>115155</v>
      </c>
      <c r="BS169" s="38">
        <v>131783</v>
      </c>
      <c r="BT169" s="38">
        <v>141808</v>
      </c>
      <c r="BU169" s="38">
        <v>207805</v>
      </c>
      <c r="BV169" s="38">
        <v>0.36319564557789302</v>
      </c>
      <c r="BX169" s="38">
        <v>1</v>
      </c>
    </row>
    <row r="170" spans="2:76">
      <c r="B170" s="38" t="s">
        <v>647</v>
      </c>
      <c r="C170" s="38" t="s">
        <v>161</v>
      </c>
      <c r="D170" s="38" t="s">
        <v>294</v>
      </c>
      <c r="E170" s="38">
        <v>1638</v>
      </c>
      <c r="F170" s="38" t="s">
        <v>163</v>
      </c>
      <c r="G170" s="38">
        <v>231</v>
      </c>
      <c r="H170" s="38">
        <v>2825</v>
      </c>
      <c r="I170" s="38">
        <v>175.11895999999999</v>
      </c>
      <c r="J170" s="38" t="s">
        <v>648</v>
      </c>
      <c r="K170" s="38">
        <v>232</v>
      </c>
      <c r="L170" s="43" t="s">
        <v>649</v>
      </c>
      <c r="M170" s="43" t="s">
        <v>650</v>
      </c>
      <c r="N170" s="38">
        <v>18966602</v>
      </c>
      <c r="O170" s="38">
        <v>27663304</v>
      </c>
      <c r="P170" s="38">
        <v>48951740</v>
      </c>
      <c r="Q170" s="38">
        <v>37335096</v>
      </c>
      <c r="R170" s="38">
        <v>43287720</v>
      </c>
      <c r="S170" s="38">
        <v>34469788</v>
      </c>
      <c r="T170" s="38">
        <v>31158256</v>
      </c>
      <c r="U170" s="38">
        <v>18696134</v>
      </c>
      <c r="V170" s="38">
        <v>25628930</v>
      </c>
      <c r="W170" s="38">
        <v>56588592</v>
      </c>
      <c r="X170" s="38">
        <v>30987182</v>
      </c>
      <c r="Y170" s="38">
        <v>32481694</v>
      </c>
      <c r="Z170" s="38">
        <v>48542060</v>
      </c>
      <c r="AA170" s="38">
        <v>67989520</v>
      </c>
      <c r="AB170" s="38">
        <v>61747200</v>
      </c>
      <c r="AC170" s="38">
        <v>77207552</v>
      </c>
      <c r="AD170" s="38">
        <v>27361812</v>
      </c>
      <c r="AE170" s="38">
        <v>34189700</v>
      </c>
      <c r="AF170" s="38">
        <v>39404092</v>
      </c>
      <c r="AG170" s="38">
        <v>36588972</v>
      </c>
      <c r="AH170" s="38">
        <v>24702720</v>
      </c>
      <c r="AI170" s="38">
        <v>43563196</v>
      </c>
      <c r="AJ170" s="38">
        <v>34916800</v>
      </c>
      <c r="AK170" s="38">
        <v>30129028</v>
      </c>
      <c r="AL170" s="38">
        <v>44397796</v>
      </c>
      <c r="AM170" s="38">
        <v>35283384</v>
      </c>
      <c r="AN170" s="38">
        <v>38732588</v>
      </c>
      <c r="AO170" s="38">
        <v>19126664</v>
      </c>
      <c r="AP170" s="38">
        <v>38481336</v>
      </c>
      <c r="AQ170" s="38">
        <v>39084744</v>
      </c>
      <c r="AR170" s="38">
        <v>31294630</v>
      </c>
      <c r="AS170" s="38">
        <v>40218580</v>
      </c>
      <c r="AT170" s="38">
        <v>37163448</v>
      </c>
      <c r="AU170" s="38">
        <v>97424896</v>
      </c>
      <c r="AV170" s="38">
        <v>27347896</v>
      </c>
      <c r="AW170" s="38">
        <v>64649864</v>
      </c>
      <c r="AX170" s="38">
        <v>27322010</v>
      </c>
      <c r="AY170" s="38">
        <v>39583572</v>
      </c>
      <c r="AZ170" s="38">
        <v>36846188</v>
      </c>
      <c r="BA170" s="38">
        <v>51915868</v>
      </c>
      <c r="BB170" s="38">
        <v>40457140</v>
      </c>
      <c r="BC170" s="38">
        <v>51037144</v>
      </c>
      <c r="BD170" s="38">
        <v>40041868</v>
      </c>
      <c r="BE170" s="38">
        <v>35890200</v>
      </c>
      <c r="BF170" s="38">
        <v>27339650</v>
      </c>
      <c r="BG170" s="38">
        <v>90220776</v>
      </c>
      <c r="BH170" s="38">
        <v>45063816</v>
      </c>
      <c r="BI170" s="38">
        <v>35394856</v>
      </c>
      <c r="BJ170" s="38">
        <v>17195318</v>
      </c>
      <c r="BK170" s="38">
        <v>50357564</v>
      </c>
      <c r="BL170" s="38">
        <v>55578352</v>
      </c>
      <c r="BM170" s="38">
        <v>35542628</v>
      </c>
      <c r="BN170" s="38">
        <v>25183736</v>
      </c>
      <c r="BO170" s="38">
        <v>88709760</v>
      </c>
      <c r="BP170" s="38">
        <v>30695980</v>
      </c>
      <c r="BQ170" s="38">
        <v>55698144</v>
      </c>
      <c r="BR170" s="38">
        <v>35510568</v>
      </c>
      <c r="BS170" s="38">
        <v>31010126</v>
      </c>
      <c r="BT170" s="38">
        <v>65236844</v>
      </c>
      <c r="BU170" s="38">
        <v>48200144</v>
      </c>
      <c r="BV170" s="38">
        <v>0.15797568915051299</v>
      </c>
      <c r="BX170" s="38">
        <v>1</v>
      </c>
    </row>
    <row r="171" spans="2:76">
      <c r="B171" s="38" t="s">
        <v>651</v>
      </c>
      <c r="C171" s="38" t="s">
        <v>161</v>
      </c>
      <c r="D171" s="38" t="s">
        <v>572</v>
      </c>
      <c r="E171" s="38">
        <v>512</v>
      </c>
      <c r="F171" s="38" t="s">
        <v>163</v>
      </c>
      <c r="G171" s="38">
        <v>917</v>
      </c>
      <c r="H171" s="38">
        <v>1225</v>
      </c>
      <c r="I171" s="38">
        <v>133.06076999999999</v>
      </c>
      <c r="J171" s="38" t="s">
        <v>652</v>
      </c>
      <c r="K171" s="38">
        <v>6267</v>
      </c>
      <c r="L171" s="43" t="s">
        <v>653</v>
      </c>
      <c r="M171" s="43" t="s">
        <v>654</v>
      </c>
      <c r="N171" s="38">
        <v>47468272</v>
      </c>
      <c r="O171" s="38">
        <v>61410716</v>
      </c>
      <c r="P171" s="38">
        <v>44950128</v>
      </c>
      <c r="Q171" s="38">
        <v>58877092</v>
      </c>
      <c r="R171" s="38">
        <v>64769720</v>
      </c>
      <c r="S171" s="38">
        <v>44306348</v>
      </c>
      <c r="T171" s="38">
        <v>49312852</v>
      </c>
      <c r="U171" s="38">
        <v>43862352</v>
      </c>
      <c r="V171" s="38">
        <v>54321156</v>
      </c>
      <c r="W171" s="38">
        <v>56064160</v>
      </c>
      <c r="X171" s="38">
        <v>51910608</v>
      </c>
      <c r="Y171" s="38">
        <v>48726680</v>
      </c>
      <c r="Z171" s="38">
        <v>55091368</v>
      </c>
      <c r="AA171" s="38">
        <v>48925896</v>
      </c>
      <c r="AB171" s="38">
        <v>57215080</v>
      </c>
      <c r="AC171" s="38">
        <v>57727392</v>
      </c>
      <c r="AD171" s="38">
        <v>52668640</v>
      </c>
      <c r="AE171" s="38">
        <v>56251140</v>
      </c>
      <c r="AF171" s="38">
        <v>55631572</v>
      </c>
      <c r="AG171" s="38">
        <v>46116376</v>
      </c>
      <c r="AH171" s="38">
        <v>59160996</v>
      </c>
      <c r="AI171" s="38">
        <v>46146396</v>
      </c>
      <c r="AJ171" s="38">
        <v>53882160</v>
      </c>
      <c r="AK171" s="38">
        <v>53343224</v>
      </c>
      <c r="AL171" s="38">
        <v>50149956</v>
      </c>
      <c r="AM171" s="38">
        <v>48500392</v>
      </c>
      <c r="AN171" s="38">
        <v>61377852</v>
      </c>
      <c r="AO171" s="38">
        <v>49885784</v>
      </c>
      <c r="AP171" s="38">
        <v>38914612</v>
      </c>
      <c r="AQ171" s="38">
        <v>49510640</v>
      </c>
      <c r="AR171" s="38">
        <v>63826724</v>
      </c>
      <c r="AS171" s="38">
        <v>53438544</v>
      </c>
      <c r="AT171" s="38">
        <v>60499964</v>
      </c>
      <c r="AU171" s="38">
        <v>50685024</v>
      </c>
      <c r="AV171" s="38">
        <v>53195632</v>
      </c>
      <c r="AW171" s="38">
        <v>45649912</v>
      </c>
      <c r="AX171" s="38">
        <v>40986252</v>
      </c>
      <c r="AY171" s="38">
        <v>50858604</v>
      </c>
      <c r="AZ171" s="38">
        <v>56213636</v>
      </c>
      <c r="BA171" s="38">
        <v>44470424</v>
      </c>
      <c r="BB171" s="38">
        <v>62637656</v>
      </c>
      <c r="BC171" s="38">
        <v>63653976</v>
      </c>
      <c r="BD171" s="38">
        <v>52421284</v>
      </c>
      <c r="BE171" s="38">
        <v>50486524</v>
      </c>
      <c r="BF171" s="38">
        <v>60079248</v>
      </c>
      <c r="BG171" s="38">
        <v>53297092</v>
      </c>
      <c r="BH171" s="38">
        <v>57485744</v>
      </c>
      <c r="BI171" s="38">
        <v>47278528</v>
      </c>
      <c r="BJ171" s="38">
        <v>47915264</v>
      </c>
      <c r="BK171" s="38">
        <v>50540800</v>
      </c>
      <c r="BL171" s="38">
        <v>49479072</v>
      </c>
      <c r="BM171" s="38">
        <v>50046488</v>
      </c>
      <c r="BN171" s="38">
        <v>46913540</v>
      </c>
      <c r="BO171" s="38">
        <v>52048524</v>
      </c>
      <c r="BP171" s="38">
        <v>58925452</v>
      </c>
      <c r="BQ171" s="38">
        <v>54500528</v>
      </c>
      <c r="BR171" s="38">
        <v>48583012</v>
      </c>
      <c r="BS171" s="38">
        <v>47135384</v>
      </c>
      <c r="BT171" s="38">
        <v>49943240</v>
      </c>
      <c r="BU171" s="38">
        <v>54885172</v>
      </c>
      <c r="BV171" s="38">
        <v>0.80085654804241202</v>
      </c>
      <c r="BX171" s="38">
        <v>1</v>
      </c>
    </row>
    <row r="172" spans="2:76">
      <c r="B172" s="38" t="s">
        <v>655</v>
      </c>
      <c r="C172" s="38" t="s">
        <v>577</v>
      </c>
      <c r="D172" s="38" t="s">
        <v>578</v>
      </c>
      <c r="E172" s="38">
        <v>54731</v>
      </c>
      <c r="F172" s="38" t="s">
        <v>163</v>
      </c>
      <c r="G172" s="38">
        <v>100009293</v>
      </c>
      <c r="H172" s="38">
        <v>2067</v>
      </c>
      <c r="I172" s="38">
        <v>204.09789000000001</v>
      </c>
      <c r="M172" s="43" t="s">
        <v>656</v>
      </c>
      <c r="N172" s="38">
        <v>31839</v>
      </c>
      <c r="O172" s="38">
        <v>74533</v>
      </c>
      <c r="P172" s="38">
        <v>88493</v>
      </c>
      <c r="Q172" s="38">
        <v>86266</v>
      </c>
      <c r="R172" s="38">
        <v>71608</v>
      </c>
      <c r="S172" s="38">
        <v>107930</v>
      </c>
      <c r="T172" s="38">
        <v>68896</v>
      </c>
      <c r="U172" s="38">
        <v>60571</v>
      </c>
      <c r="V172" s="38">
        <v>97504</v>
      </c>
      <c r="W172" s="38">
        <v>106402</v>
      </c>
      <c r="X172" s="38">
        <v>56708</v>
      </c>
      <c r="Y172" s="38">
        <v>73243</v>
      </c>
      <c r="Z172" s="38">
        <v>64701</v>
      </c>
      <c r="AA172" s="38">
        <v>84170</v>
      </c>
      <c r="AB172" s="38">
        <v>100461</v>
      </c>
      <c r="AC172" s="38">
        <v>167650</v>
      </c>
      <c r="AD172" s="38">
        <v>78033.007800000007</v>
      </c>
      <c r="AE172" s="38">
        <v>78311</v>
      </c>
      <c r="AF172" s="38">
        <v>83272</v>
      </c>
      <c r="AG172" s="38">
        <v>126108</v>
      </c>
      <c r="AH172" s="38">
        <v>120423.99219999999</v>
      </c>
      <c r="AI172" s="38">
        <v>136641</v>
      </c>
      <c r="AJ172" s="38">
        <v>77168</v>
      </c>
      <c r="AK172" s="38">
        <v>57567</v>
      </c>
      <c r="AL172" s="38">
        <v>97898</v>
      </c>
      <c r="AM172" s="38">
        <v>110664</v>
      </c>
      <c r="AN172" s="38">
        <v>85376</v>
      </c>
      <c r="AO172" s="38">
        <v>73581</v>
      </c>
      <c r="AP172" s="38">
        <v>86503.007800000007</v>
      </c>
      <c r="AQ172" s="38">
        <v>86891</v>
      </c>
      <c r="AR172" s="38">
        <v>40830</v>
      </c>
      <c r="AS172" s="38">
        <v>76583</v>
      </c>
      <c r="AT172" s="38">
        <v>70255</v>
      </c>
      <c r="AU172" s="38">
        <v>39119</v>
      </c>
      <c r="AV172" s="38">
        <v>81822</v>
      </c>
      <c r="AW172" s="38">
        <v>95368</v>
      </c>
      <c r="AX172" s="38">
        <v>99318</v>
      </c>
      <c r="AY172" s="38">
        <v>73869</v>
      </c>
      <c r="AZ172" s="38">
        <v>39931</v>
      </c>
      <c r="BA172" s="38">
        <v>73791</v>
      </c>
      <c r="BB172" s="38">
        <v>61161</v>
      </c>
      <c r="BC172" s="38">
        <v>65071</v>
      </c>
      <c r="BD172" s="38">
        <v>79760</v>
      </c>
      <c r="BE172" s="38">
        <v>49736</v>
      </c>
      <c r="BF172" s="38">
        <v>61289</v>
      </c>
      <c r="BG172" s="38">
        <v>48218.996099999997</v>
      </c>
      <c r="BH172" s="38">
        <v>72421</v>
      </c>
      <c r="BI172" s="38">
        <v>38543</v>
      </c>
      <c r="BJ172" s="38">
        <v>59811</v>
      </c>
      <c r="BK172" s="38">
        <v>102992</v>
      </c>
      <c r="BL172" s="38">
        <v>105587</v>
      </c>
      <c r="BM172" s="38">
        <v>48067</v>
      </c>
      <c r="BN172" s="38">
        <v>89285</v>
      </c>
      <c r="BO172" s="38">
        <v>43678.003900000003</v>
      </c>
      <c r="BP172" s="38">
        <v>56313</v>
      </c>
      <c r="BQ172" s="38">
        <v>96951.007800000007</v>
      </c>
      <c r="BR172" s="38">
        <v>52012.003900000003</v>
      </c>
      <c r="BS172" s="38">
        <v>61559</v>
      </c>
      <c r="BT172" s="38">
        <v>88895.992199999993</v>
      </c>
      <c r="BU172" s="38">
        <v>98707</v>
      </c>
      <c r="BV172" s="38">
        <v>3.5489989215423002E-3</v>
      </c>
      <c r="BX172" s="38">
        <v>0</v>
      </c>
    </row>
    <row r="173" spans="2:76">
      <c r="B173" s="38" t="s">
        <v>657</v>
      </c>
      <c r="C173" s="38" t="s">
        <v>577</v>
      </c>
      <c r="D173" s="38" t="s">
        <v>578</v>
      </c>
      <c r="E173" s="38">
        <v>43022</v>
      </c>
      <c r="F173" s="38" t="s">
        <v>163</v>
      </c>
      <c r="G173" s="38">
        <v>100003570</v>
      </c>
      <c r="H173" s="38">
        <v>1981</v>
      </c>
      <c r="I173" s="38">
        <v>262.10336999999998</v>
      </c>
      <c r="J173" s="38" t="s">
        <v>658</v>
      </c>
      <c r="N173" s="38">
        <v>0.393434213052195</v>
      </c>
      <c r="O173" s="38">
        <v>0.393434213052195</v>
      </c>
      <c r="P173" s="38">
        <v>0.393434213052195</v>
      </c>
      <c r="Q173" s="38">
        <v>28272</v>
      </c>
      <c r="R173" s="38">
        <v>0.393434213052195</v>
      </c>
      <c r="S173" s="38">
        <v>47839</v>
      </c>
      <c r="T173" s="38">
        <v>21811</v>
      </c>
      <c r="U173" s="38">
        <v>28089.998</v>
      </c>
      <c r="V173" s="38">
        <v>53207.996099999997</v>
      </c>
      <c r="W173" s="38">
        <v>53009</v>
      </c>
      <c r="X173" s="38">
        <v>0.393434213052195</v>
      </c>
      <c r="Y173" s="38">
        <v>41600</v>
      </c>
      <c r="Z173" s="38">
        <v>0.393434213052195</v>
      </c>
      <c r="AA173" s="38">
        <v>26265</v>
      </c>
      <c r="AB173" s="38">
        <v>46251.003900000003</v>
      </c>
      <c r="AC173" s="38">
        <v>89054</v>
      </c>
      <c r="AD173" s="38">
        <v>73852</v>
      </c>
      <c r="AE173" s="38">
        <v>53492</v>
      </c>
      <c r="AF173" s="38">
        <v>0.393434213052195</v>
      </c>
      <c r="AG173" s="38">
        <v>34314</v>
      </c>
      <c r="AH173" s="38">
        <v>0.393434213052195</v>
      </c>
      <c r="AI173" s="38">
        <v>49972</v>
      </c>
      <c r="AJ173" s="38">
        <v>0.393434213052195</v>
      </c>
      <c r="AK173" s="38">
        <v>0.393434213052195</v>
      </c>
      <c r="AL173" s="38">
        <v>39202</v>
      </c>
      <c r="AM173" s="38">
        <v>41206</v>
      </c>
      <c r="AN173" s="38">
        <v>45243.996099999997</v>
      </c>
      <c r="AO173" s="38">
        <v>0.393434213052195</v>
      </c>
      <c r="AP173" s="38">
        <v>23491</v>
      </c>
      <c r="AQ173" s="38">
        <v>0.393434213052195</v>
      </c>
      <c r="AR173" s="38">
        <v>0.393434213052195</v>
      </c>
      <c r="AS173" s="38">
        <v>0.393434213052195</v>
      </c>
      <c r="AT173" s="38">
        <v>25605</v>
      </c>
      <c r="AU173" s="38">
        <v>0.393434213052195</v>
      </c>
      <c r="AV173" s="38">
        <v>38210</v>
      </c>
      <c r="AW173" s="38">
        <v>25813.002</v>
      </c>
      <c r="AX173" s="38">
        <v>25844.998</v>
      </c>
      <c r="AY173" s="38">
        <v>39853</v>
      </c>
      <c r="AZ173" s="38">
        <v>0.393434213052195</v>
      </c>
      <c r="BA173" s="38">
        <v>0.393434213052195</v>
      </c>
      <c r="BB173" s="38">
        <v>25978</v>
      </c>
      <c r="BC173" s="38">
        <v>0.393434213052195</v>
      </c>
      <c r="BD173" s="38">
        <v>25975</v>
      </c>
      <c r="BE173" s="38">
        <v>0.393434213052195</v>
      </c>
      <c r="BF173" s="38">
        <v>0.393434213052195</v>
      </c>
      <c r="BG173" s="38">
        <v>0.393434213052195</v>
      </c>
      <c r="BH173" s="38">
        <v>0.393434213052195</v>
      </c>
      <c r="BI173" s="38">
        <v>28420</v>
      </c>
      <c r="BJ173" s="38">
        <v>41133.996099999997</v>
      </c>
      <c r="BK173" s="38">
        <v>31504.998</v>
      </c>
      <c r="BL173" s="38">
        <v>0.393434213052195</v>
      </c>
      <c r="BM173" s="38">
        <v>0.393434213052195</v>
      </c>
      <c r="BN173" s="38">
        <v>43177</v>
      </c>
      <c r="BO173" s="38">
        <v>24995</v>
      </c>
      <c r="BP173" s="38">
        <v>0.393434213052195</v>
      </c>
      <c r="BQ173" s="38">
        <v>43819</v>
      </c>
      <c r="BR173" s="38">
        <v>30488</v>
      </c>
      <c r="BS173" s="38">
        <v>0.393434213052195</v>
      </c>
      <c r="BT173" s="38">
        <v>0.393434213052195</v>
      </c>
      <c r="BU173" s="38">
        <v>0.393434213052195</v>
      </c>
      <c r="BV173" s="38">
        <v>6.0178058345588502E-2</v>
      </c>
      <c r="BX173" s="38">
        <v>0.772801747678864</v>
      </c>
    </row>
    <row r="174" spans="2:76">
      <c r="B174" s="38" t="s">
        <v>659</v>
      </c>
      <c r="C174" s="38" t="s">
        <v>161</v>
      </c>
      <c r="D174" s="38" t="s">
        <v>572</v>
      </c>
      <c r="E174" s="38">
        <v>443</v>
      </c>
      <c r="F174" s="38" t="s">
        <v>163</v>
      </c>
      <c r="G174" s="38">
        <v>234</v>
      </c>
      <c r="H174" s="38">
        <v>1165</v>
      </c>
      <c r="I174" s="38">
        <v>134.04479000000001</v>
      </c>
      <c r="J174" s="38" t="s">
        <v>660</v>
      </c>
      <c r="K174" s="38">
        <v>5960</v>
      </c>
      <c r="L174" s="43" t="s">
        <v>661</v>
      </c>
      <c r="M174" s="43" t="s">
        <v>662</v>
      </c>
      <c r="N174" s="38">
        <v>75921336</v>
      </c>
      <c r="O174" s="38">
        <v>50718968</v>
      </c>
      <c r="P174" s="38">
        <v>40342936</v>
      </c>
      <c r="Q174" s="38">
        <v>40228944</v>
      </c>
      <c r="R174" s="38">
        <v>12291240</v>
      </c>
      <c r="S174" s="38">
        <v>42068656</v>
      </c>
      <c r="T174" s="38">
        <v>50146108</v>
      </c>
      <c r="U174" s="38">
        <v>10660944</v>
      </c>
      <c r="V174" s="38">
        <v>58890440</v>
      </c>
      <c r="W174" s="38">
        <v>28836088</v>
      </c>
      <c r="X174" s="38">
        <v>40727404</v>
      </c>
      <c r="Y174" s="38">
        <v>52582444</v>
      </c>
      <c r="Z174" s="38">
        <v>42274120</v>
      </c>
      <c r="AA174" s="38">
        <v>30153216</v>
      </c>
      <c r="AB174" s="38">
        <v>59636504</v>
      </c>
      <c r="AC174" s="38">
        <v>38093004</v>
      </c>
      <c r="AD174" s="38">
        <v>47236744</v>
      </c>
      <c r="AE174" s="38">
        <v>39628304</v>
      </c>
      <c r="AF174" s="38">
        <v>39033264</v>
      </c>
      <c r="AG174" s="38">
        <v>29665514</v>
      </c>
      <c r="AH174" s="38">
        <v>48271464</v>
      </c>
      <c r="AI174" s="38">
        <v>17897626</v>
      </c>
      <c r="AJ174" s="38">
        <v>34335084</v>
      </c>
      <c r="AK174" s="38">
        <v>46316124</v>
      </c>
      <c r="AL174" s="38">
        <v>32713932</v>
      </c>
      <c r="AM174" s="38">
        <v>26237628</v>
      </c>
      <c r="AN174" s="38">
        <v>67505904</v>
      </c>
      <c r="AO174" s="38">
        <v>36321184</v>
      </c>
      <c r="AP174" s="38">
        <v>35916144</v>
      </c>
      <c r="AQ174" s="38">
        <v>69111592</v>
      </c>
      <c r="AR174" s="38">
        <v>40613180</v>
      </c>
      <c r="AS174" s="38">
        <v>23609644</v>
      </c>
      <c r="AT174" s="38">
        <v>32907428</v>
      </c>
      <c r="AU174" s="38">
        <v>54704624</v>
      </c>
      <c r="AV174" s="38">
        <v>46948920</v>
      </c>
      <c r="AW174" s="38">
        <v>34898520</v>
      </c>
      <c r="AX174" s="38">
        <v>18185720</v>
      </c>
      <c r="AY174" s="38">
        <v>21938968</v>
      </c>
      <c r="AZ174" s="38">
        <v>170356048</v>
      </c>
      <c r="BA174" s="38">
        <v>23159304</v>
      </c>
      <c r="BB174" s="38">
        <v>52359544</v>
      </c>
      <c r="BC174" s="38">
        <v>43982876</v>
      </c>
      <c r="BD174" s="38">
        <v>21939778</v>
      </c>
      <c r="BE174" s="38">
        <v>32872164</v>
      </c>
      <c r="BF174" s="38">
        <v>47891360</v>
      </c>
      <c r="BG174" s="38">
        <v>20047664</v>
      </c>
      <c r="BH174" s="38">
        <v>37374024</v>
      </c>
      <c r="BI174" s="38">
        <v>68339912</v>
      </c>
      <c r="BJ174" s="38">
        <v>75271800</v>
      </c>
      <c r="BK174" s="38">
        <v>35135888</v>
      </c>
      <c r="BL174" s="38">
        <v>32851574</v>
      </c>
      <c r="BM174" s="38">
        <v>50939812</v>
      </c>
      <c r="BN174" s="38">
        <v>59501936</v>
      </c>
      <c r="BO174" s="38">
        <v>24418658</v>
      </c>
      <c r="BP174" s="38">
        <v>65907652</v>
      </c>
      <c r="BQ174" s="38">
        <v>69050240</v>
      </c>
      <c r="BR174" s="38">
        <v>29274168</v>
      </c>
      <c r="BS174" s="38">
        <v>60116372</v>
      </c>
      <c r="BT174" s="38">
        <v>36031712</v>
      </c>
      <c r="BU174" s="38">
        <v>36746424</v>
      </c>
      <c r="BV174" s="38">
        <v>0.93519197023933898</v>
      </c>
      <c r="BX174" s="38">
        <v>1</v>
      </c>
    </row>
    <row r="175" spans="2:76">
      <c r="B175" s="38" t="s">
        <v>663</v>
      </c>
      <c r="C175" s="38" t="s">
        <v>577</v>
      </c>
      <c r="D175" s="38" t="s">
        <v>578</v>
      </c>
      <c r="E175" s="38">
        <v>40671</v>
      </c>
      <c r="F175" s="38" t="s">
        <v>163</v>
      </c>
      <c r="G175" s="38">
        <v>100003627</v>
      </c>
      <c r="H175" s="38">
        <v>1815</v>
      </c>
      <c r="I175" s="38">
        <v>249.07173</v>
      </c>
      <c r="J175" s="38" t="s">
        <v>664</v>
      </c>
      <c r="K175" s="38">
        <v>332965</v>
      </c>
      <c r="N175" s="38">
        <v>304621</v>
      </c>
      <c r="O175" s="38">
        <v>464009</v>
      </c>
      <c r="P175" s="38">
        <v>467816</v>
      </c>
      <c r="Q175" s="38">
        <v>435211</v>
      </c>
      <c r="R175" s="38">
        <v>543803</v>
      </c>
      <c r="S175" s="38">
        <v>346838</v>
      </c>
      <c r="T175" s="38">
        <v>317478</v>
      </c>
      <c r="U175" s="38">
        <v>400685</v>
      </c>
      <c r="V175" s="38">
        <v>348710</v>
      </c>
      <c r="W175" s="38">
        <v>397517</v>
      </c>
      <c r="X175" s="38">
        <v>406314</v>
      </c>
      <c r="Y175" s="38">
        <v>434702</v>
      </c>
      <c r="Z175" s="38">
        <v>386673</v>
      </c>
      <c r="AA175" s="38">
        <v>245390.98439999999</v>
      </c>
      <c r="AB175" s="38">
        <v>409346</v>
      </c>
      <c r="AC175" s="38">
        <v>484878</v>
      </c>
      <c r="AD175" s="38">
        <v>464915</v>
      </c>
      <c r="AE175" s="38">
        <v>420865</v>
      </c>
      <c r="AF175" s="38">
        <v>396411</v>
      </c>
      <c r="AG175" s="38">
        <v>444639.96879999997</v>
      </c>
      <c r="AH175" s="38">
        <v>535278</v>
      </c>
      <c r="AI175" s="38">
        <v>369235</v>
      </c>
      <c r="AJ175" s="38">
        <v>480453.96879999997</v>
      </c>
      <c r="AK175" s="38">
        <v>446756</v>
      </c>
      <c r="AL175" s="38">
        <v>496001.96879999997</v>
      </c>
      <c r="AM175" s="38">
        <v>416569</v>
      </c>
      <c r="AN175" s="38">
        <v>476461</v>
      </c>
      <c r="AO175" s="38">
        <v>352750</v>
      </c>
      <c r="AP175" s="38">
        <v>526699</v>
      </c>
      <c r="AQ175" s="38">
        <v>460452.03129999997</v>
      </c>
      <c r="AR175" s="38">
        <v>532631</v>
      </c>
      <c r="AS175" s="38">
        <v>522443</v>
      </c>
      <c r="AT175" s="38">
        <v>494409.03129999997</v>
      </c>
      <c r="AU175" s="38">
        <v>378618</v>
      </c>
      <c r="AV175" s="38">
        <v>355691</v>
      </c>
      <c r="AW175" s="38">
        <v>476273</v>
      </c>
      <c r="AX175" s="38">
        <v>457337.03129999997</v>
      </c>
      <c r="AY175" s="38">
        <v>333269</v>
      </c>
      <c r="AZ175" s="38">
        <v>421356.03129999997</v>
      </c>
      <c r="BA175" s="38">
        <v>303776</v>
      </c>
      <c r="BB175" s="38">
        <v>316470</v>
      </c>
      <c r="BC175" s="38">
        <v>491239</v>
      </c>
      <c r="BD175" s="38">
        <v>325977</v>
      </c>
      <c r="BE175" s="38">
        <v>293216</v>
      </c>
      <c r="BF175" s="38">
        <v>480149.03129999997</v>
      </c>
      <c r="BG175" s="38">
        <v>473008.03129999997</v>
      </c>
      <c r="BH175" s="38">
        <v>376425</v>
      </c>
      <c r="BI175" s="38">
        <v>360797</v>
      </c>
      <c r="BJ175" s="38">
        <v>550467</v>
      </c>
      <c r="BK175" s="38">
        <v>505279</v>
      </c>
      <c r="BL175" s="38">
        <v>405066</v>
      </c>
      <c r="BM175" s="38">
        <v>471243</v>
      </c>
      <c r="BN175" s="38">
        <v>399634</v>
      </c>
      <c r="BO175" s="38">
        <v>604306</v>
      </c>
      <c r="BP175" s="38">
        <v>436065.96879999997</v>
      </c>
      <c r="BQ175" s="38">
        <v>399205</v>
      </c>
      <c r="BR175" s="38">
        <v>350261</v>
      </c>
      <c r="BS175" s="38">
        <v>411743</v>
      </c>
      <c r="BT175" s="38">
        <v>395117</v>
      </c>
      <c r="BU175" s="38">
        <v>390843</v>
      </c>
      <c r="BV175" s="38">
        <v>0.95756609128549497</v>
      </c>
      <c r="BX175" s="38">
        <v>1</v>
      </c>
    </row>
    <row r="176" spans="2:76">
      <c r="B176" s="38" t="s">
        <v>665</v>
      </c>
      <c r="C176" s="38" t="s">
        <v>577</v>
      </c>
      <c r="D176" s="38" t="s">
        <v>578</v>
      </c>
      <c r="E176" s="38">
        <v>57402</v>
      </c>
      <c r="F176" s="38" t="s">
        <v>163</v>
      </c>
      <c r="G176" s="38">
        <v>100003157</v>
      </c>
      <c r="H176" s="38">
        <v>2946</v>
      </c>
      <c r="I176" s="38">
        <v>247.12885</v>
      </c>
      <c r="N176" s="38">
        <v>178251</v>
      </c>
      <c r="O176" s="38">
        <v>339342</v>
      </c>
      <c r="P176" s="38">
        <v>151360</v>
      </c>
      <c r="Q176" s="38">
        <v>194788</v>
      </c>
      <c r="R176" s="38">
        <v>122032.00780000001</v>
      </c>
      <c r="S176" s="38">
        <v>129254.00780000001</v>
      </c>
      <c r="T176" s="38">
        <v>256832</v>
      </c>
      <c r="U176" s="38">
        <v>48620</v>
      </c>
      <c r="V176" s="38">
        <v>204037</v>
      </c>
      <c r="W176" s="38">
        <v>152372</v>
      </c>
      <c r="X176" s="38">
        <v>119893</v>
      </c>
      <c r="Y176" s="38">
        <v>172781</v>
      </c>
      <c r="Z176" s="38">
        <v>263292</v>
      </c>
      <c r="AA176" s="38">
        <v>69808</v>
      </c>
      <c r="AB176" s="38">
        <v>234930.01560000001</v>
      </c>
      <c r="AC176" s="38">
        <v>243904</v>
      </c>
      <c r="AD176" s="38">
        <v>357639</v>
      </c>
      <c r="AE176" s="38">
        <v>205911.01560000001</v>
      </c>
      <c r="AF176" s="38">
        <v>210946</v>
      </c>
      <c r="AG176" s="38">
        <v>87740</v>
      </c>
      <c r="AH176" s="38">
        <v>281192</v>
      </c>
      <c r="AI176" s="38">
        <v>197284.98439999999</v>
      </c>
      <c r="AJ176" s="38">
        <v>202729.01560000001</v>
      </c>
      <c r="AK176" s="38">
        <v>157324</v>
      </c>
      <c r="AL176" s="38">
        <v>127137</v>
      </c>
      <c r="AM176" s="38">
        <v>81789</v>
      </c>
      <c r="AN176" s="38">
        <v>143934</v>
      </c>
      <c r="AO176" s="38">
        <v>174878</v>
      </c>
      <c r="AP176" s="38">
        <v>60305</v>
      </c>
      <c r="AQ176" s="38">
        <v>128050.00780000001</v>
      </c>
      <c r="AR176" s="38">
        <v>193816</v>
      </c>
      <c r="AS176" s="38">
        <v>208876.98439999999</v>
      </c>
      <c r="AT176" s="38">
        <v>190999</v>
      </c>
      <c r="AU176" s="38">
        <v>200464</v>
      </c>
      <c r="AV176" s="38">
        <v>187815</v>
      </c>
      <c r="AW176" s="38">
        <v>122920.99219999999</v>
      </c>
      <c r="AX176" s="38">
        <v>101580</v>
      </c>
      <c r="AY176" s="38">
        <v>145248</v>
      </c>
      <c r="AZ176" s="38">
        <v>181096.01560000001</v>
      </c>
      <c r="BA176" s="38">
        <v>84958</v>
      </c>
      <c r="BB176" s="38">
        <v>133397</v>
      </c>
      <c r="BC176" s="38">
        <v>222130</v>
      </c>
      <c r="BD176" s="38">
        <v>147172</v>
      </c>
      <c r="BE176" s="38">
        <v>150928</v>
      </c>
      <c r="BF176" s="38">
        <v>241887.01560000001</v>
      </c>
      <c r="BG176" s="38">
        <v>83967</v>
      </c>
      <c r="BH176" s="38">
        <v>135921</v>
      </c>
      <c r="BI176" s="38">
        <v>240135</v>
      </c>
      <c r="BJ176" s="38">
        <v>108460.99219999999</v>
      </c>
      <c r="BK176" s="38">
        <v>181097.01560000001</v>
      </c>
      <c r="BL176" s="38">
        <v>179797</v>
      </c>
      <c r="BM176" s="38">
        <v>229930</v>
      </c>
      <c r="BN176" s="38">
        <v>190069</v>
      </c>
      <c r="BO176" s="38">
        <v>76431</v>
      </c>
      <c r="BP176" s="38">
        <v>173614</v>
      </c>
      <c r="BQ176" s="38">
        <v>191158</v>
      </c>
      <c r="BR176" s="38">
        <v>128607</v>
      </c>
      <c r="BS176" s="38">
        <v>163296</v>
      </c>
      <c r="BT176" s="38">
        <v>262593</v>
      </c>
      <c r="BU176" s="38">
        <v>312633</v>
      </c>
      <c r="BV176" s="38">
        <v>0.80701861605231695</v>
      </c>
      <c r="BX176" s="38">
        <v>1</v>
      </c>
    </row>
    <row r="177" spans="2:76">
      <c r="B177" s="38" t="s">
        <v>666</v>
      </c>
      <c r="C177" s="38" t="s">
        <v>577</v>
      </c>
      <c r="D177" s="38" t="s">
        <v>578</v>
      </c>
      <c r="E177" s="38">
        <v>40068</v>
      </c>
      <c r="F177" s="38" t="s">
        <v>163</v>
      </c>
      <c r="G177" s="38">
        <v>100003158</v>
      </c>
      <c r="H177" s="38">
        <v>3005</v>
      </c>
      <c r="I177" s="38">
        <v>247.12885</v>
      </c>
      <c r="J177" s="38" t="s">
        <v>667</v>
      </c>
      <c r="K177" s="38">
        <v>332962</v>
      </c>
      <c r="M177" s="43" t="s">
        <v>668</v>
      </c>
      <c r="N177" s="38">
        <v>38092</v>
      </c>
      <c r="O177" s="38">
        <v>0.325410540702049</v>
      </c>
      <c r="P177" s="38">
        <v>37602</v>
      </c>
      <c r="Q177" s="38">
        <v>0.325410540702049</v>
      </c>
      <c r="R177" s="38">
        <v>55019</v>
      </c>
      <c r="S177" s="38">
        <v>53604</v>
      </c>
      <c r="T177" s="38">
        <v>0.325410540702049</v>
      </c>
      <c r="U177" s="38">
        <v>0.325410540702049</v>
      </c>
      <c r="V177" s="38">
        <v>0.325410540702049</v>
      </c>
      <c r="W177" s="38">
        <v>0.325410540702049</v>
      </c>
      <c r="X177" s="38">
        <v>27868</v>
      </c>
      <c r="Y177" s="38">
        <v>34435</v>
      </c>
      <c r="Z177" s="38">
        <v>0.325410540702049</v>
      </c>
      <c r="AA177" s="38">
        <v>0.325410540702049</v>
      </c>
      <c r="AB177" s="38">
        <v>0.325410540702049</v>
      </c>
      <c r="AC177" s="38">
        <v>0.325410540702049</v>
      </c>
      <c r="AD177" s="38">
        <v>0.325410540702049</v>
      </c>
      <c r="AE177" s="38">
        <v>53762.996099999997</v>
      </c>
      <c r="AF177" s="38">
        <v>41196</v>
      </c>
      <c r="AG177" s="38">
        <v>48390.003900000003</v>
      </c>
      <c r="AH177" s="38">
        <v>0.325410540702049</v>
      </c>
      <c r="AI177" s="38">
        <v>0.325410540702049</v>
      </c>
      <c r="AJ177" s="38">
        <v>44314</v>
      </c>
      <c r="AK177" s="38">
        <v>39676</v>
      </c>
      <c r="AL177" s="38">
        <v>60550</v>
      </c>
      <c r="AM177" s="38">
        <v>0.325410540702049</v>
      </c>
      <c r="AN177" s="38">
        <v>45448</v>
      </c>
      <c r="AO177" s="38">
        <v>37709</v>
      </c>
      <c r="AP177" s="38">
        <v>46884.996099999997</v>
      </c>
      <c r="AQ177" s="38">
        <v>40070</v>
      </c>
      <c r="AR177" s="38">
        <v>63356.996099999997</v>
      </c>
      <c r="AS177" s="38">
        <v>0.325410540702049</v>
      </c>
      <c r="AT177" s="38">
        <v>86420</v>
      </c>
      <c r="AU177" s="38">
        <v>68242</v>
      </c>
      <c r="AV177" s="38">
        <v>0.325410540702049</v>
      </c>
      <c r="AW177" s="38">
        <v>66454</v>
      </c>
      <c r="AX177" s="38">
        <v>58784</v>
      </c>
      <c r="AY177" s="38">
        <v>52686</v>
      </c>
      <c r="AZ177" s="38">
        <v>0.325410540702049</v>
      </c>
      <c r="BA177" s="38">
        <v>0.325410540702049</v>
      </c>
      <c r="BB177" s="38">
        <v>44777</v>
      </c>
      <c r="BC177" s="38">
        <v>0.325410540702049</v>
      </c>
      <c r="BD177" s="38">
        <v>44343</v>
      </c>
      <c r="BE177" s="38">
        <v>94426</v>
      </c>
      <c r="BF177" s="38">
        <v>76399</v>
      </c>
      <c r="BG177" s="38">
        <v>64781.003900000003</v>
      </c>
      <c r="BH177" s="38">
        <v>34986</v>
      </c>
      <c r="BI177" s="38">
        <v>0.325410540702049</v>
      </c>
      <c r="BJ177" s="38">
        <v>44047</v>
      </c>
      <c r="BK177" s="38">
        <v>78477</v>
      </c>
      <c r="BL177" s="38">
        <v>50249</v>
      </c>
      <c r="BM177" s="38">
        <v>46754</v>
      </c>
      <c r="BN177" s="38">
        <v>46488</v>
      </c>
      <c r="BO177" s="38">
        <v>0.325410540702049</v>
      </c>
      <c r="BP177" s="38">
        <v>21446</v>
      </c>
      <c r="BQ177" s="38">
        <v>41577</v>
      </c>
      <c r="BR177" s="38">
        <v>30947</v>
      </c>
      <c r="BS177" s="38">
        <v>46351</v>
      </c>
      <c r="BT177" s="38">
        <v>0.325410540702049</v>
      </c>
      <c r="BU177" s="38">
        <v>0.325410540702049</v>
      </c>
      <c r="BV177" s="38">
        <v>3.2500046863150202E-2</v>
      </c>
      <c r="BX177" s="38">
        <v>0.25122883670125601</v>
      </c>
    </row>
    <row r="178" spans="2:76">
      <c r="B178" s="38" t="s">
        <v>669</v>
      </c>
      <c r="C178" s="38" t="s">
        <v>190</v>
      </c>
      <c r="D178" s="38" t="s">
        <v>342</v>
      </c>
      <c r="E178" s="38">
        <v>57514</v>
      </c>
      <c r="F178" s="38" t="s">
        <v>233</v>
      </c>
      <c r="G178" s="38">
        <v>100015832</v>
      </c>
      <c r="H178" s="38">
        <v>1561</v>
      </c>
      <c r="I178" s="38">
        <v>484.43603999999999</v>
      </c>
      <c r="N178" s="38">
        <v>117164</v>
      </c>
      <c r="O178" s="38">
        <v>197561</v>
      </c>
      <c r="P178" s="38">
        <v>102358</v>
      </c>
      <c r="Q178" s="38">
        <v>120708</v>
      </c>
      <c r="R178" s="38">
        <v>104098</v>
      </c>
      <c r="S178" s="38">
        <v>133337</v>
      </c>
      <c r="T178" s="38">
        <v>99370</v>
      </c>
      <c r="U178" s="38">
        <v>134965</v>
      </c>
      <c r="V178" s="38">
        <v>140028</v>
      </c>
      <c r="W178" s="38">
        <v>119916</v>
      </c>
      <c r="X178" s="38">
        <v>84913</v>
      </c>
      <c r="Y178" s="38">
        <v>139920</v>
      </c>
      <c r="Z178" s="38">
        <v>107825</v>
      </c>
      <c r="AA178" s="38">
        <v>128691</v>
      </c>
      <c r="AB178" s="38">
        <v>72796</v>
      </c>
      <c r="AC178" s="38">
        <v>95680</v>
      </c>
      <c r="AD178" s="38">
        <v>205406</v>
      </c>
      <c r="AE178" s="38">
        <v>160832.98439999999</v>
      </c>
      <c r="AF178" s="38">
        <v>126837</v>
      </c>
      <c r="AG178" s="38">
        <v>117937</v>
      </c>
      <c r="AH178" s="38">
        <v>132039</v>
      </c>
      <c r="AI178" s="38">
        <v>172205</v>
      </c>
      <c r="AJ178" s="38">
        <v>154949</v>
      </c>
      <c r="AK178" s="38">
        <v>98603</v>
      </c>
      <c r="AL178" s="38">
        <v>152773</v>
      </c>
      <c r="AM178" s="38">
        <v>95759</v>
      </c>
      <c r="AN178" s="38">
        <v>0.371018928088582</v>
      </c>
      <c r="AO178" s="38">
        <v>298082</v>
      </c>
      <c r="AP178" s="38">
        <v>100385</v>
      </c>
      <c r="AQ178" s="38">
        <v>197044</v>
      </c>
      <c r="AR178" s="38">
        <v>137180</v>
      </c>
      <c r="AS178" s="38">
        <v>95031</v>
      </c>
      <c r="AT178" s="38">
        <v>142557</v>
      </c>
      <c r="AU178" s="38">
        <v>148225</v>
      </c>
      <c r="AV178" s="38">
        <v>112728</v>
      </c>
      <c r="AW178" s="38">
        <v>164797</v>
      </c>
      <c r="AX178" s="38">
        <v>276388</v>
      </c>
      <c r="AY178" s="38">
        <v>132969</v>
      </c>
      <c r="AZ178" s="38">
        <v>115706</v>
      </c>
      <c r="BA178" s="38">
        <v>208455</v>
      </c>
      <c r="BB178" s="38">
        <v>523002</v>
      </c>
      <c r="BC178" s="38">
        <v>110610</v>
      </c>
      <c r="BD178" s="38">
        <v>217941</v>
      </c>
      <c r="BE178" s="38">
        <v>148763</v>
      </c>
      <c r="BF178" s="38">
        <v>137378</v>
      </c>
      <c r="BG178" s="38">
        <v>118560</v>
      </c>
      <c r="BH178" s="38">
        <v>135918</v>
      </c>
      <c r="BI178" s="38">
        <v>341039</v>
      </c>
      <c r="BJ178" s="38">
        <v>122975</v>
      </c>
      <c r="BK178" s="38">
        <v>265975</v>
      </c>
      <c r="BL178" s="38">
        <v>70384</v>
      </c>
      <c r="BM178" s="38">
        <v>98212</v>
      </c>
      <c r="BN178" s="38">
        <v>75600</v>
      </c>
      <c r="BO178" s="38">
        <v>179292</v>
      </c>
      <c r="BP178" s="38">
        <v>120436</v>
      </c>
      <c r="BQ178" s="38">
        <v>287512</v>
      </c>
      <c r="BR178" s="38">
        <v>137837</v>
      </c>
      <c r="BS178" s="38">
        <v>130397</v>
      </c>
      <c r="BT178" s="38">
        <v>151696</v>
      </c>
      <c r="BU178" s="38">
        <v>139709</v>
      </c>
      <c r="BV178" s="38">
        <v>9.0490360906143999E-2</v>
      </c>
      <c r="BX178" s="38">
        <v>0.94374658656471899</v>
      </c>
    </row>
    <row r="179" spans="2:76">
      <c r="B179" s="38" t="s">
        <v>670</v>
      </c>
      <c r="C179" s="38" t="s">
        <v>143</v>
      </c>
      <c r="D179" s="38" t="s">
        <v>254</v>
      </c>
      <c r="E179" s="38">
        <v>15778</v>
      </c>
      <c r="F179" s="38" t="s">
        <v>145</v>
      </c>
      <c r="G179" s="38">
        <v>100000008</v>
      </c>
      <c r="H179" s="38">
        <v>1750</v>
      </c>
      <c r="I179" s="38">
        <v>121.0295</v>
      </c>
      <c r="J179" s="38" t="s">
        <v>671</v>
      </c>
      <c r="K179" s="38">
        <v>243</v>
      </c>
      <c r="L179" s="43" t="s">
        <v>672</v>
      </c>
      <c r="M179" s="43" t="s">
        <v>673</v>
      </c>
      <c r="N179" s="38">
        <v>732033</v>
      </c>
      <c r="O179" s="38">
        <v>1040910</v>
      </c>
      <c r="P179" s="38">
        <v>915757</v>
      </c>
      <c r="Q179" s="38">
        <v>1280647</v>
      </c>
      <c r="R179" s="38">
        <v>1130426</v>
      </c>
      <c r="S179" s="38">
        <v>1052193</v>
      </c>
      <c r="T179" s="38">
        <v>708176</v>
      </c>
      <c r="U179" s="38">
        <v>653073</v>
      </c>
      <c r="V179" s="38">
        <v>2006123</v>
      </c>
      <c r="W179" s="38">
        <v>982558</v>
      </c>
      <c r="X179" s="38">
        <v>0.37589796487876898</v>
      </c>
      <c r="Y179" s="38">
        <v>0.37589796487876898</v>
      </c>
      <c r="Z179" s="38">
        <v>976235</v>
      </c>
      <c r="AA179" s="38">
        <v>869466</v>
      </c>
      <c r="AB179" s="38">
        <v>887744</v>
      </c>
      <c r="AC179" s="38">
        <v>1654626</v>
      </c>
      <c r="AD179" s="38">
        <v>1120544</v>
      </c>
      <c r="AE179" s="38">
        <v>2417723</v>
      </c>
      <c r="AF179" s="38">
        <v>1021927</v>
      </c>
      <c r="AG179" s="38">
        <v>957571</v>
      </c>
      <c r="AH179" s="38">
        <v>996413</v>
      </c>
      <c r="AI179" s="38">
        <v>0.37589796487876898</v>
      </c>
      <c r="AJ179" s="38">
        <v>912286</v>
      </c>
      <c r="AK179" s="38">
        <v>0.37589796487876898</v>
      </c>
      <c r="AL179" s="38">
        <v>1222049</v>
      </c>
      <c r="AM179" s="38">
        <v>994834</v>
      </c>
      <c r="AN179" s="38">
        <v>1032838</v>
      </c>
      <c r="AO179" s="38">
        <v>1066715</v>
      </c>
      <c r="AP179" s="38">
        <v>902397</v>
      </c>
      <c r="AQ179" s="38">
        <v>0.37589796487876898</v>
      </c>
      <c r="AR179" s="38">
        <v>862008</v>
      </c>
      <c r="AS179" s="38">
        <v>1361214</v>
      </c>
      <c r="AT179" s="38">
        <v>1125783</v>
      </c>
      <c r="AU179" s="38">
        <v>0.37589796487876898</v>
      </c>
      <c r="AV179" s="38">
        <v>3828670</v>
      </c>
      <c r="AW179" s="38">
        <v>1317136</v>
      </c>
      <c r="AX179" s="38">
        <v>1127782</v>
      </c>
      <c r="AY179" s="38">
        <v>3408349</v>
      </c>
      <c r="AZ179" s="38">
        <v>619639</v>
      </c>
      <c r="BA179" s="38">
        <v>1006404</v>
      </c>
      <c r="BB179" s="38">
        <v>556369</v>
      </c>
      <c r="BC179" s="38">
        <v>1333974</v>
      </c>
      <c r="BD179" s="38">
        <v>0.37589796487876898</v>
      </c>
      <c r="BE179" s="38">
        <v>1436501</v>
      </c>
      <c r="BF179" s="38">
        <v>1285281</v>
      </c>
      <c r="BG179" s="38">
        <v>1337407</v>
      </c>
      <c r="BH179" s="38">
        <v>1029479</v>
      </c>
      <c r="BI179" s="38">
        <v>1186733</v>
      </c>
      <c r="BJ179" s="38">
        <v>831959</v>
      </c>
      <c r="BK179" s="38">
        <v>1056730</v>
      </c>
      <c r="BL179" s="38">
        <v>0.37589796487876898</v>
      </c>
      <c r="BM179" s="38">
        <v>0.37589796487876898</v>
      </c>
      <c r="BN179" s="38">
        <v>1107420</v>
      </c>
      <c r="BO179" s="38">
        <v>0.37589796487876898</v>
      </c>
      <c r="BP179" s="38">
        <v>1260418</v>
      </c>
      <c r="BQ179" s="38">
        <v>0.37589796487876898</v>
      </c>
      <c r="BR179" s="38">
        <v>1078542</v>
      </c>
      <c r="BS179" s="38">
        <v>1599196</v>
      </c>
      <c r="BT179" s="38">
        <v>750692</v>
      </c>
      <c r="BU179" s="38">
        <v>765139</v>
      </c>
      <c r="BV179" s="38">
        <v>0.377574407560686</v>
      </c>
      <c r="BX179" s="38">
        <v>1</v>
      </c>
    </row>
    <row r="180" spans="2:76">
      <c r="B180" s="38" t="s">
        <v>674</v>
      </c>
      <c r="C180" s="38" t="s">
        <v>199</v>
      </c>
      <c r="D180" s="38" t="s">
        <v>200</v>
      </c>
      <c r="E180" s="38">
        <v>55</v>
      </c>
      <c r="F180" s="38" t="s">
        <v>163</v>
      </c>
      <c r="G180" s="38">
        <v>244</v>
      </c>
      <c r="H180" s="38">
        <v>1905</v>
      </c>
      <c r="I180" s="38">
        <v>90.054959999999994</v>
      </c>
      <c r="J180" s="38" t="s">
        <v>675</v>
      </c>
      <c r="K180" s="38">
        <v>239</v>
      </c>
      <c r="L180" s="43" t="s">
        <v>676</v>
      </c>
      <c r="M180" s="43" t="s">
        <v>677</v>
      </c>
      <c r="N180" s="38">
        <v>6368028</v>
      </c>
      <c r="O180" s="38">
        <v>6407042.5</v>
      </c>
      <c r="P180" s="38">
        <v>9952256</v>
      </c>
      <c r="Q180" s="38">
        <v>6351781</v>
      </c>
      <c r="R180" s="38">
        <v>7997014</v>
      </c>
      <c r="S180" s="38">
        <v>5876558</v>
      </c>
      <c r="T180" s="38">
        <v>6266446</v>
      </c>
      <c r="U180" s="38">
        <v>5067719</v>
      </c>
      <c r="V180" s="38">
        <v>6967725</v>
      </c>
      <c r="W180" s="38">
        <v>9144687</v>
      </c>
      <c r="X180" s="38">
        <v>6747177</v>
      </c>
      <c r="Y180" s="38">
        <v>6677329.5</v>
      </c>
      <c r="Z180" s="38">
        <v>7501469</v>
      </c>
      <c r="AA180" s="38">
        <v>6015431</v>
      </c>
      <c r="AB180" s="38">
        <v>8467538</v>
      </c>
      <c r="AC180" s="38">
        <v>8299230</v>
      </c>
      <c r="AD180" s="38">
        <v>5392237</v>
      </c>
      <c r="AE180" s="38">
        <v>6248859</v>
      </c>
      <c r="AF180" s="38">
        <v>6650461</v>
      </c>
      <c r="AG180" s="38">
        <v>5925928</v>
      </c>
      <c r="AH180" s="38">
        <v>5403375</v>
      </c>
      <c r="AI180" s="38">
        <v>8361228</v>
      </c>
      <c r="AJ180" s="38">
        <v>5849443</v>
      </c>
      <c r="AK180" s="38">
        <v>6238237</v>
      </c>
      <c r="AL180" s="38">
        <v>6076606</v>
      </c>
      <c r="AM180" s="38">
        <v>6376336</v>
      </c>
      <c r="AN180" s="38">
        <v>7553642.5</v>
      </c>
      <c r="AO180" s="38">
        <v>5430438</v>
      </c>
      <c r="AP180" s="38">
        <v>6091813</v>
      </c>
      <c r="AQ180" s="38">
        <v>5947202</v>
      </c>
      <c r="AR180" s="38">
        <v>7109273</v>
      </c>
      <c r="AS180" s="38">
        <v>8326295</v>
      </c>
      <c r="AT180" s="38">
        <v>6249742</v>
      </c>
      <c r="AU180" s="38">
        <v>6323523</v>
      </c>
      <c r="AV180" s="38">
        <v>5876648</v>
      </c>
      <c r="AW180" s="38">
        <v>7963236.5</v>
      </c>
      <c r="AX180" s="38">
        <v>5493966</v>
      </c>
      <c r="AY180" s="38">
        <v>6309918</v>
      </c>
      <c r="AZ180" s="38">
        <v>7560190</v>
      </c>
      <c r="BA180" s="38">
        <v>5915303</v>
      </c>
      <c r="BB180" s="38">
        <v>5979365</v>
      </c>
      <c r="BC180" s="38">
        <v>9774147</v>
      </c>
      <c r="BD180" s="38">
        <v>6762919</v>
      </c>
      <c r="BE180" s="38">
        <v>4219979</v>
      </c>
      <c r="BF180" s="38">
        <v>8005262.5</v>
      </c>
      <c r="BG180" s="38">
        <v>5756664</v>
      </c>
      <c r="BH180" s="38">
        <v>5906079</v>
      </c>
      <c r="BI180" s="38">
        <v>5026619</v>
      </c>
      <c r="BJ180" s="38">
        <v>6746388</v>
      </c>
      <c r="BK180" s="38">
        <v>6979663.5</v>
      </c>
      <c r="BL180" s="38">
        <v>7019938</v>
      </c>
      <c r="BM180" s="38">
        <v>6236752</v>
      </c>
      <c r="BN180" s="38">
        <v>6334350</v>
      </c>
      <c r="BO180" s="38">
        <v>12953456</v>
      </c>
      <c r="BP180" s="38">
        <v>7918812.5</v>
      </c>
      <c r="BQ180" s="38">
        <v>6106216</v>
      </c>
      <c r="BR180" s="38">
        <v>6142095</v>
      </c>
      <c r="BS180" s="38">
        <v>7173172.5</v>
      </c>
      <c r="BT180" s="38">
        <v>6401978</v>
      </c>
      <c r="BU180" s="38">
        <v>8311276</v>
      </c>
      <c r="BV180" s="38">
        <v>0.70617148828123</v>
      </c>
      <c r="BX180" s="38">
        <v>1</v>
      </c>
    </row>
    <row r="181" spans="2:76">
      <c r="B181" s="38" t="s">
        <v>678</v>
      </c>
      <c r="C181" s="38" t="s">
        <v>161</v>
      </c>
      <c r="D181" s="38" t="s">
        <v>608</v>
      </c>
      <c r="E181" s="38">
        <v>54923</v>
      </c>
      <c r="F181" s="38" t="s">
        <v>145</v>
      </c>
      <c r="G181" s="38">
        <v>100003271</v>
      </c>
      <c r="H181" s="38">
        <v>530</v>
      </c>
      <c r="I181" s="38">
        <v>320.06232</v>
      </c>
      <c r="J181" s="38" t="s">
        <v>679</v>
      </c>
      <c r="K181" s="38">
        <v>72715786</v>
      </c>
      <c r="L181" s="43" t="s">
        <v>680</v>
      </c>
      <c r="N181" s="38">
        <v>831577</v>
      </c>
      <c r="O181" s="38">
        <v>2513728</v>
      </c>
      <c r="P181" s="38">
        <v>2267053</v>
      </c>
      <c r="Q181" s="38">
        <v>2354738</v>
      </c>
      <c r="R181" s="38">
        <v>2270925</v>
      </c>
      <c r="S181" s="38">
        <v>1001156</v>
      </c>
      <c r="T181" s="38">
        <v>1270129</v>
      </c>
      <c r="U181" s="38">
        <v>1342329</v>
      </c>
      <c r="V181" s="38">
        <v>1059001</v>
      </c>
      <c r="W181" s="38">
        <v>2442273</v>
      </c>
      <c r="X181" s="38">
        <v>1313282</v>
      </c>
      <c r="Y181" s="38">
        <v>1546705</v>
      </c>
      <c r="Z181" s="38">
        <v>689272</v>
      </c>
      <c r="AA181" s="38">
        <v>1256751</v>
      </c>
      <c r="AB181" s="38">
        <v>876412</v>
      </c>
      <c r="AC181" s="38">
        <v>1114468</v>
      </c>
      <c r="AD181" s="38">
        <v>2142052</v>
      </c>
      <c r="AE181" s="38">
        <v>2597965</v>
      </c>
      <c r="AF181" s="38">
        <v>1262261</v>
      </c>
      <c r="AG181" s="38">
        <v>1377609</v>
      </c>
      <c r="AH181" s="38">
        <v>1381709</v>
      </c>
      <c r="AI181" s="38">
        <v>1201082</v>
      </c>
      <c r="AJ181" s="38">
        <v>1346147</v>
      </c>
      <c r="AK181" s="38">
        <v>2503500</v>
      </c>
      <c r="AL181" s="38">
        <v>2304369</v>
      </c>
      <c r="AM181" s="38">
        <v>2486398</v>
      </c>
      <c r="AN181" s="38">
        <v>2581748</v>
      </c>
      <c r="AO181" s="38">
        <v>1354124</v>
      </c>
      <c r="AP181" s="38">
        <v>785105</v>
      </c>
      <c r="AQ181" s="38">
        <v>1500030</v>
      </c>
      <c r="AR181" s="38">
        <v>1973508</v>
      </c>
      <c r="AS181" s="38">
        <v>3426924.75</v>
      </c>
      <c r="AT181" s="38">
        <v>2562271</v>
      </c>
      <c r="AU181" s="38">
        <v>1838607</v>
      </c>
      <c r="AV181" s="38">
        <v>1856968</v>
      </c>
      <c r="AW181" s="38">
        <v>1412328</v>
      </c>
      <c r="AX181" s="38">
        <v>1946111.875</v>
      </c>
      <c r="AY181" s="38">
        <v>1262930</v>
      </c>
      <c r="AZ181" s="38">
        <v>1450578</v>
      </c>
      <c r="BA181" s="38">
        <v>590766</v>
      </c>
      <c r="BB181" s="38">
        <v>1001306.0625</v>
      </c>
      <c r="BC181" s="38">
        <v>2537522</v>
      </c>
      <c r="BD181" s="38">
        <v>1630721.875</v>
      </c>
      <c r="BE181" s="38">
        <v>1964604</v>
      </c>
      <c r="BF181" s="38">
        <v>2367880</v>
      </c>
      <c r="BG181" s="38">
        <v>3265577.75</v>
      </c>
      <c r="BH181" s="38">
        <v>1629325</v>
      </c>
      <c r="BI181" s="38">
        <v>1535535</v>
      </c>
      <c r="BJ181" s="38">
        <v>2765568</v>
      </c>
      <c r="BK181" s="38">
        <v>1480997</v>
      </c>
      <c r="BL181" s="38">
        <v>1857514</v>
      </c>
      <c r="BM181" s="38">
        <v>3670126.25</v>
      </c>
      <c r="BN181" s="38">
        <v>1194196</v>
      </c>
      <c r="BO181" s="38">
        <v>855095</v>
      </c>
      <c r="BP181" s="38">
        <v>1908249</v>
      </c>
      <c r="BQ181" s="38">
        <v>2539249</v>
      </c>
      <c r="BR181" s="38">
        <v>1146580</v>
      </c>
      <c r="BS181" s="38">
        <v>2034868</v>
      </c>
      <c r="BT181" s="38">
        <v>1838345</v>
      </c>
      <c r="BU181" s="38">
        <v>680793</v>
      </c>
      <c r="BV181" s="38">
        <v>0.195790758351199</v>
      </c>
      <c r="BX181" s="38">
        <v>1</v>
      </c>
    </row>
    <row r="182" spans="2:76">
      <c r="B182" s="38" t="s">
        <v>681</v>
      </c>
      <c r="C182" s="38" t="s">
        <v>172</v>
      </c>
      <c r="D182" s="38" t="s">
        <v>682</v>
      </c>
      <c r="E182" s="38">
        <v>57591</v>
      </c>
      <c r="F182" s="38" t="s">
        <v>233</v>
      </c>
      <c r="G182" s="38">
        <v>100001977</v>
      </c>
      <c r="H182" s="38">
        <v>2560</v>
      </c>
      <c r="I182" s="38">
        <v>552.43257000000006</v>
      </c>
      <c r="J182" s="38" t="s">
        <v>683</v>
      </c>
      <c r="K182" s="38">
        <v>6384256</v>
      </c>
      <c r="M182" s="43" t="s">
        <v>684</v>
      </c>
      <c r="N182" s="38">
        <v>0.213687669274575</v>
      </c>
      <c r="O182" s="38">
        <v>113737</v>
      </c>
      <c r="P182" s="38">
        <v>96130</v>
      </c>
      <c r="Q182" s="38">
        <v>0.213687669274575</v>
      </c>
      <c r="R182" s="38">
        <v>79369</v>
      </c>
      <c r="S182" s="38">
        <v>0.213687669274575</v>
      </c>
      <c r="T182" s="38">
        <v>182474</v>
      </c>
      <c r="U182" s="38">
        <v>86421</v>
      </c>
      <c r="V182" s="38">
        <v>258629.01560000001</v>
      </c>
      <c r="W182" s="38">
        <v>0.213687669274575</v>
      </c>
      <c r="X182" s="38">
        <v>139019</v>
      </c>
      <c r="Y182" s="38">
        <v>0.213687669274575</v>
      </c>
      <c r="Z182" s="38">
        <v>196237</v>
      </c>
      <c r="AA182" s="38">
        <v>344045</v>
      </c>
      <c r="AB182" s="38">
        <v>0.213687669274575</v>
      </c>
      <c r="AC182" s="38">
        <v>0.213687669274575</v>
      </c>
      <c r="AD182" s="38">
        <v>466811.03129999997</v>
      </c>
      <c r="AE182" s="38">
        <v>83363</v>
      </c>
      <c r="AF182" s="38">
        <v>0.213687669274575</v>
      </c>
      <c r="AG182" s="38">
        <v>74522</v>
      </c>
      <c r="AH182" s="38">
        <v>59496</v>
      </c>
      <c r="AI182" s="38">
        <v>133531</v>
      </c>
      <c r="AJ182" s="38">
        <v>244446</v>
      </c>
      <c r="AK182" s="38">
        <v>0.213687669274575</v>
      </c>
      <c r="AL182" s="38">
        <v>153705</v>
      </c>
      <c r="AM182" s="38">
        <v>0.213687669274575</v>
      </c>
      <c r="AN182" s="38">
        <v>0.213687669274575</v>
      </c>
      <c r="AO182" s="38">
        <v>747960</v>
      </c>
      <c r="AP182" s="38">
        <v>0.213687669274575</v>
      </c>
      <c r="AQ182" s="38">
        <v>68393</v>
      </c>
      <c r="AR182" s="38">
        <v>0.213687669274575</v>
      </c>
      <c r="AS182" s="38">
        <v>433922</v>
      </c>
      <c r="AT182" s="38">
        <v>0.213687669274575</v>
      </c>
      <c r="AU182" s="38">
        <v>196286</v>
      </c>
      <c r="AV182" s="38">
        <v>0.213687669274575</v>
      </c>
      <c r="AW182" s="38">
        <v>120705</v>
      </c>
      <c r="AX182" s="38">
        <v>395650.03129999997</v>
      </c>
      <c r="AY182" s="38">
        <v>0.213687669274575</v>
      </c>
      <c r="AZ182" s="38">
        <v>0.213687669274575</v>
      </c>
      <c r="BA182" s="38">
        <v>0.213687669274575</v>
      </c>
      <c r="BB182" s="38">
        <v>257711.98439999999</v>
      </c>
      <c r="BC182" s="38">
        <v>0.213687669274575</v>
      </c>
      <c r="BD182" s="38">
        <v>87149</v>
      </c>
      <c r="BE182" s="38">
        <v>1794653</v>
      </c>
      <c r="BF182" s="38">
        <v>517506.03129999997</v>
      </c>
      <c r="BG182" s="38">
        <v>866080</v>
      </c>
      <c r="BH182" s="38">
        <v>131462</v>
      </c>
      <c r="BI182" s="38">
        <v>239108</v>
      </c>
      <c r="BJ182" s="38">
        <v>414610</v>
      </c>
      <c r="BK182" s="38">
        <v>0.213687669274575</v>
      </c>
      <c r="BL182" s="38">
        <v>0.213687669274575</v>
      </c>
      <c r="BM182" s="38">
        <v>374512</v>
      </c>
      <c r="BN182" s="38">
        <v>313874</v>
      </c>
      <c r="BO182" s="38">
        <v>559477</v>
      </c>
      <c r="BP182" s="38">
        <v>0.213687669274575</v>
      </c>
      <c r="BQ182" s="38">
        <v>0.213687669274575</v>
      </c>
      <c r="BR182" s="38">
        <v>0.213687669274575</v>
      </c>
      <c r="BS182" s="38">
        <v>385520</v>
      </c>
      <c r="BT182" s="38">
        <v>493738</v>
      </c>
      <c r="BU182" s="38">
        <v>196860</v>
      </c>
      <c r="BV182" s="38">
        <v>0.148730105338755</v>
      </c>
      <c r="BX182" s="38">
        <v>0.86564718732932799</v>
      </c>
    </row>
    <row r="183" spans="2:76">
      <c r="B183" s="38" t="s">
        <v>685</v>
      </c>
      <c r="C183" s="38" t="s">
        <v>161</v>
      </c>
      <c r="D183" s="38" t="s">
        <v>239</v>
      </c>
      <c r="E183" s="38">
        <v>12129</v>
      </c>
      <c r="F183" s="38" t="s">
        <v>145</v>
      </c>
      <c r="G183" s="38">
        <v>1442</v>
      </c>
      <c r="H183" s="38">
        <v>1027</v>
      </c>
      <c r="I183" s="38">
        <v>117.05571999999999</v>
      </c>
      <c r="J183" s="38" t="s">
        <v>686</v>
      </c>
      <c r="K183" s="38">
        <v>69362</v>
      </c>
      <c r="M183" s="43" t="s">
        <v>687</v>
      </c>
      <c r="N183" s="38">
        <v>570004</v>
      </c>
      <c r="O183" s="38">
        <v>725457</v>
      </c>
      <c r="P183" s="38">
        <v>624294</v>
      </c>
      <c r="Q183" s="38">
        <v>855896</v>
      </c>
      <c r="R183" s="38">
        <v>121731</v>
      </c>
      <c r="S183" s="38">
        <v>544142</v>
      </c>
      <c r="T183" s="38">
        <v>483618</v>
      </c>
      <c r="U183" s="38">
        <v>893262</v>
      </c>
      <c r="V183" s="38">
        <v>560806</v>
      </c>
      <c r="W183" s="38">
        <v>972604</v>
      </c>
      <c r="X183" s="38">
        <v>578818</v>
      </c>
      <c r="Y183" s="38">
        <v>1671216.875</v>
      </c>
      <c r="Z183" s="38">
        <v>433280</v>
      </c>
      <c r="AA183" s="38">
        <v>566736</v>
      </c>
      <c r="AB183" s="38">
        <v>648722</v>
      </c>
      <c r="AC183" s="38">
        <v>950746</v>
      </c>
      <c r="AD183" s="38">
        <v>629817</v>
      </c>
      <c r="AE183" s="38">
        <v>647574.9375</v>
      </c>
      <c r="AF183" s="38">
        <v>605232</v>
      </c>
      <c r="AG183" s="38">
        <v>512480</v>
      </c>
      <c r="AH183" s="38">
        <v>863947</v>
      </c>
      <c r="AI183" s="38">
        <v>781849</v>
      </c>
      <c r="AJ183" s="38">
        <v>467135</v>
      </c>
      <c r="AK183" s="38">
        <v>1361912</v>
      </c>
      <c r="AL183" s="38">
        <v>828568</v>
      </c>
      <c r="AM183" s="38">
        <v>340248.03129999997</v>
      </c>
      <c r="AN183" s="38">
        <v>713752</v>
      </c>
      <c r="AO183" s="38">
        <v>969527</v>
      </c>
      <c r="AP183" s="38">
        <v>435047</v>
      </c>
      <c r="AQ183" s="38">
        <v>557027</v>
      </c>
      <c r="AR183" s="38">
        <v>475800</v>
      </c>
      <c r="AS183" s="38">
        <v>677589</v>
      </c>
      <c r="AT183" s="38">
        <v>571968</v>
      </c>
      <c r="AU183" s="38">
        <v>338232</v>
      </c>
      <c r="AV183" s="38">
        <v>718306</v>
      </c>
      <c r="AW183" s="38">
        <v>787462</v>
      </c>
      <c r="AX183" s="38">
        <v>502830</v>
      </c>
      <c r="AY183" s="38">
        <v>779599</v>
      </c>
      <c r="AZ183" s="38">
        <v>705902.9375</v>
      </c>
      <c r="BA183" s="38">
        <v>294862</v>
      </c>
      <c r="BB183" s="38">
        <v>372960</v>
      </c>
      <c r="BC183" s="38">
        <v>766953</v>
      </c>
      <c r="BD183" s="38">
        <v>464550</v>
      </c>
      <c r="BE183" s="38">
        <v>566517</v>
      </c>
      <c r="BF183" s="38">
        <v>539116</v>
      </c>
      <c r="BG183" s="38">
        <v>800631</v>
      </c>
      <c r="BH183" s="38">
        <v>543900</v>
      </c>
      <c r="BI183" s="38">
        <v>460543</v>
      </c>
      <c r="BJ183" s="38">
        <v>730223</v>
      </c>
      <c r="BK183" s="38">
        <v>1018269</v>
      </c>
      <c r="BL183" s="38">
        <v>454267</v>
      </c>
      <c r="BM183" s="38">
        <v>1086186</v>
      </c>
      <c r="BN183" s="38">
        <v>618456</v>
      </c>
      <c r="BO183" s="38">
        <v>475116.96879999997</v>
      </c>
      <c r="BP183" s="38">
        <v>638010</v>
      </c>
      <c r="BQ183" s="38">
        <v>557816</v>
      </c>
      <c r="BR183" s="38">
        <v>580193</v>
      </c>
      <c r="BS183" s="38">
        <v>744011</v>
      </c>
      <c r="BT183" s="38">
        <v>474891</v>
      </c>
      <c r="BU183" s="38">
        <v>618316</v>
      </c>
      <c r="BV183" s="38">
        <v>0.25188082466191197</v>
      </c>
      <c r="BX183" s="38">
        <v>1</v>
      </c>
    </row>
    <row r="184" spans="2:76">
      <c r="B184" s="38" t="s">
        <v>688</v>
      </c>
      <c r="C184" s="38" t="s">
        <v>190</v>
      </c>
      <c r="D184" s="38" t="s">
        <v>419</v>
      </c>
      <c r="E184" s="38">
        <v>27414</v>
      </c>
      <c r="F184" s="38" t="s">
        <v>233</v>
      </c>
      <c r="G184" s="38">
        <v>100001033</v>
      </c>
      <c r="H184" s="38">
        <v>3054</v>
      </c>
      <c r="I184" s="38">
        <v>397.38288999999997</v>
      </c>
      <c r="J184" s="38" t="s">
        <v>689</v>
      </c>
      <c r="K184" s="38">
        <v>222284</v>
      </c>
      <c r="L184" s="43" t="s">
        <v>690</v>
      </c>
      <c r="M184" s="43" t="s">
        <v>691</v>
      </c>
      <c r="N184" s="38">
        <v>97653</v>
      </c>
      <c r="O184" s="38">
        <v>147310</v>
      </c>
      <c r="P184" s="38">
        <v>0.28814601333351803</v>
      </c>
      <c r="Q184" s="38">
        <v>39867</v>
      </c>
      <c r="R184" s="38">
        <v>0.28814601333351803</v>
      </c>
      <c r="S184" s="38">
        <v>0.28814601333351803</v>
      </c>
      <c r="T184" s="38">
        <v>64718.003900000003</v>
      </c>
      <c r="U184" s="38">
        <v>136512</v>
      </c>
      <c r="V184" s="38">
        <v>64903</v>
      </c>
      <c r="W184" s="38">
        <v>0.28814601333351803</v>
      </c>
      <c r="X184" s="38">
        <v>0.28814601333351803</v>
      </c>
      <c r="Y184" s="38">
        <v>67555</v>
      </c>
      <c r="Z184" s="38">
        <v>0.28814601333351803</v>
      </c>
      <c r="AA184" s="38">
        <v>0.28814601333351803</v>
      </c>
      <c r="AB184" s="38">
        <v>0.28814601333351803</v>
      </c>
      <c r="AC184" s="38">
        <v>0.28814601333351803</v>
      </c>
      <c r="AD184" s="38">
        <v>54694</v>
      </c>
      <c r="AE184" s="38">
        <v>0.28814601333351803</v>
      </c>
      <c r="AF184" s="38">
        <v>99164</v>
      </c>
      <c r="AG184" s="38">
        <v>87151</v>
      </c>
      <c r="AH184" s="38">
        <v>34194</v>
      </c>
      <c r="AI184" s="38">
        <v>0.28814601333351803</v>
      </c>
      <c r="AJ184" s="38">
        <v>211676</v>
      </c>
      <c r="AK184" s="38">
        <v>0.28814601333351803</v>
      </c>
      <c r="AL184" s="38">
        <v>83913</v>
      </c>
      <c r="AM184" s="38">
        <v>115785.99219999999</v>
      </c>
      <c r="AN184" s="38">
        <v>0.28814601333351803</v>
      </c>
      <c r="AO184" s="38">
        <v>95476</v>
      </c>
      <c r="AP184" s="38">
        <v>0.28814601333351803</v>
      </c>
      <c r="AQ184" s="38">
        <v>119924</v>
      </c>
      <c r="AR184" s="38">
        <v>0.28814601333351803</v>
      </c>
      <c r="AS184" s="38">
        <v>51474</v>
      </c>
      <c r="AT184" s="38">
        <v>0.28814601333351803</v>
      </c>
      <c r="AU184" s="38">
        <v>0.28814601333351803</v>
      </c>
      <c r="AV184" s="38">
        <v>57139</v>
      </c>
      <c r="AW184" s="38">
        <v>0.28814601333351803</v>
      </c>
      <c r="AX184" s="38">
        <v>137049</v>
      </c>
      <c r="AY184" s="38">
        <v>65573</v>
      </c>
      <c r="AZ184" s="38">
        <v>0.28814601333351803</v>
      </c>
      <c r="BA184" s="38">
        <v>64560</v>
      </c>
      <c r="BB184" s="38">
        <v>41096</v>
      </c>
      <c r="BC184" s="38">
        <v>0.28814601333351803</v>
      </c>
      <c r="BD184" s="38">
        <v>36520</v>
      </c>
      <c r="BE184" s="38">
        <v>176181</v>
      </c>
      <c r="BF184" s="38">
        <v>240874</v>
      </c>
      <c r="BG184" s="38">
        <v>355938</v>
      </c>
      <c r="BH184" s="38">
        <v>0.28814601333351803</v>
      </c>
      <c r="BI184" s="38">
        <v>78988</v>
      </c>
      <c r="BJ184" s="38">
        <v>69654</v>
      </c>
      <c r="BK184" s="38">
        <v>104008</v>
      </c>
      <c r="BL184" s="38">
        <v>0.28814601333351803</v>
      </c>
      <c r="BM184" s="38">
        <v>0.28814601333351803</v>
      </c>
      <c r="BN184" s="38">
        <v>50858</v>
      </c>
      <c r="BO184" s="38">
        <v>96181.992199999993</v>
      </c>
      <c r="BP184" s="38">
        <v>131405</v>
      </c>
      <c r="BQ184" s="38">
        <v>43489</v>
      </c>
      <c r="BR184" s="38">
        <v>0.28814601333351803</v>
      </c>
      <c r="BS184" s="38">
        <v>0.28814601333351803</v>
      </c>
      <c r="BT184" s="38">
        <v>0.28814601333351803</v>
      </c>
      <c r="BU184" s="38">
        <v>0.28814601333351803</v>
      </c>
      <c r="BV184" s="38">
        <v>0.94436747461426396</v>
      </c>
      <c r="BX184" s="38">
        <v>1</v>
      </c>
    </row>
    <row r="185" spans="2:76">
      <c r="B185" s="38" t="s">
        <v>692</v>
      </c>
      <c r="C185" s="38" t="s">
        <v>161</v>
      </c>
      <c r="D185" s="38" t="s">
        <v>587</v>
      </c>
      <c r="E185" s="38">
        <v>3141</v>
      </c>
      <c r="F185" s="38" t="s">
        <v>163</v>
      </c>
      <c r="G185" s="38">
        <v>799</v>
      </c>
      <c r="H185" s="38">
        <v>1064</v>
      </c>
      <c r="I185" s="38">
        <v>118.08626</v>
      </c>
      <c r="J185" s="38" t="s">
        <v>693</v>
      </c>
      <c r="K185" s="38">
        <v>247</v>
      </c>
      <c r="L185" s="43" t="s">
        <v>694</v>
      </c>
      <c r="M185" s="43" t="s">
        <v>695</v>
      </c>
      <c r="N185" s="38">
        <v>125123688</v>
      </c>
      <c r="O185" s="38">
        <v>220650608</v>
      </c>
      <c r="P185" s="38">
        <v>93860112</v>
      </c>
      <c r="Q185" s="38">
        <v>51982704</v>
      </c>
      <c r="R185" s="38">
        <v>244133232</v>
      </c>
      <c r="S185" s="38">
        <v>138502080</v>
      </c>
      <c r="T185" s="38">
        <v>58599604</v>
      </c>
      <c r="U185" s="38">
        <v>78487472</v>
      </c>
      <c r="V185" s="38">
        <v>115671088</v>
      </c>
      <c r="W185" s="38">
        <v>134962848</v>
      </c>
      <c r="X185" s="38">
        <v>57113640</v>
      </c>
      <c r="Y185" s="38">
        <v>121713592</v>
      </c>
      <c r="Z185" s="38">
        <v>97486312</v>
      </c>
      <c r="AA185" s="38">
        <v>139466512</v>
      </c>
      <c r="AB185" s="38">
        <v>67303640</v>
      </c>
      <c r="AC185" s="38">
        <v>81972592</v>
      </c>
      <c r="AD185" s="38">
        <v>110491440</v>
      </c>
      <c r="AE185" s="38">
        <v>129389128</v>
      </c>
      <c r="AF185" s="38">
        <v>92526576</v>
      </c>
      <c r="AG185" s="38">
        <v>110855936</v>
      </c>
      <c r="AH185" s="38">
        <v>155148880</v>
      </c>
      <c r="AI185" s="38">
        <v>112815632</v>
      </c>
      <c r="AJ185" s="38">
        <v>119343080</v>
      </c>
      <c r="AK185" s="38">
        <v>48649592</v>
      </c>
      <c r="AL185" s="38">
        <v>120894192</v>
      </c>
      <c r="AM185" s="38">
        <v>59723152</v>
      </c>
      <c r="AN185" s="38">
        <v>79688672</v>
      </c>
      <c r="AO185" s="38">
        <v>98364984</v>
      </c>
      <c r="AP185" s="38">
        <v>107837648</v>
      </c>
      <c r="AQ185" s="38">
        <v>172176608</v>
      </c>
      <c r="AR185" s="38">
        <v>184636816</v>
      </c>
      <c r="AS185" s="38">
        <v>135967552</v>
      </c>
      <c r="AT185" s="38">
        <v>186286912</v>
      </c>
      <c r="AU185" s="38">
        <v>124840808</v>
      </c>
      <c r="AV185" s="38">
        <v>90520096</v>
      </c>
      <c r="AW185" s="38">
        <v>129198984</v>
      </c>
      <c r="AX185" s="38">
        <v>94825848</v>
      </c>
      <c r="AY185" s="38">
        <v>149339344</v>
      </c>
      <c r="AZ185" s="38">
        <v>136917552</v>
      </c>
      <c r="BA185" s="38">
        <v>122149456</v>
      </c>
      <c r="BB185" s="38">
        <v>91273624</v>
      </c>
      <c r="BC185" s="38">
        <v>87877056</v>
      </c>
      <c r="BD185" s="38">
        <v>143720368</v>
      </c>
      <c r="BE185" s="38">
        <v>157351424</v>
      </c>
      <c r="BF185" s="38">
        <v>130956152</v>
      </c>
      <c r="BG185" s="38">
        <v>150051440</v>
      </c>
      <c r="BH185" s="38">
        <v>91709456</v>
      </c>
      <c r="BI185" s="38">
        <v>123192360</v>
      </c>
      <c r="BJ185" s="38">
        <v>176738768</v>
      </c>
      <c r="BK185" s="38">
        <v>105089208</v>
      </c>
      <c r="BL185" s="38">
        <v>104394264</v>
      </c>
      <c r="BM185" s="38">
        <v>114034592</v>
      </c>
      <c r="BN185" s="38">
        <v>175419488</v>
      </c>
      <c r="BO185" s="38">
        <v>86585240</v>
      </c>
      <c r="BP185" s="38">
        <v>167870080</v>
      </c>
      <c r="BQ185" s="38">
        <v>121594624</v>
      </c>
      <c r="BR185" s="38">
        <v>116888584</v>
      </c>
      <c r="BS185" s="38">
        <v>89582672</v>
      </c>
      <c r="BT185" s="38">
        <v>88241232</v>
      </c>
      <c r="BU185" s="38">
        <v>133486824</v>
      </c>
      <c r="BV185" s="38">
        <v>0.12791796504456601</v>
      </c>
      <c r="BX185" s="38">
        <v>0.73511742217367604</v>
      </c>
    </row>
    <row r="186" spans="2:76">
      <c r="B186" s="38" t="s">
        <v>696</v>
      </c>
      <c r="C186" s="38" t="s">
        <v>143</v>
      </c>
      <c r="D186" s="38" t="s">
        <v>210</v>
      </c>
      <c r="E186" s="38">
        <v>38100</v>
      </c>
      <c r="F186" s="38" t="s">
        <v>163</v>
      </c>
      <c r="G186" s="38">
        <v>100002153</v>
      </c>
      <c r="H186" s="38">
        <v>1012</v>
      </c>
      <c r="I186" s="38">
        <v>160.09682000000001</v>
      </c>
      <c r="J186" s="38" t="s">
        <v>697</v>
      </c>
      <c r="K186" s="38">
        <v>164642</v>
      </c>
      <c r="L186" s="43" t="s">
        <v>698</v>
      </c>
      <c r="M186" s="43" t="s">
        <v>699</v>
      </c>
      <c r="N186" s="38">
        <v>698438</v>
      </c>
      <c r="O186" s="38">
        <v>1.8950461735799499E-2</v>
      </c>
      <c r="P186" s="38">
        <v>86001</v>
      </c>
      <c r="Q186" s="38">
        <v>1.8950461735799499E-2</v>
      </c>
      <c r="R186" s="38">
        <v>1132672</v>
      </c>
      <c r="S186" s="38">
        <v>51220.898399999998</v>
      </c>
      <c r="T186" s="38">
        <v>120987.7031</v>
      </c>
      <c r="U186" s="38">
        <v>1.8950461735799499E-2</v>
      </c>
      <c r="V186" s="38">
        <v>273650</v>
      </c>
      <c r="W186" s="38">
        <v>30861.002</v>
      </c>
      <c r="X186" s="38">
        <v>214272.4063</v>
      </c>
      <c r="Y186" s="38">
        <v>1096024</v>
      </c>
      <c r="Z186" s="38">
        <v>171854.29689999999</v>
      </c>
      <c r="AA186" s="38">
        <v>249035.0938</v>
      </c>
      <c r="AB186" s="38">
        <v>1027414</v>
      </c>
      <c r="AC186" s="38">
        <v>1.8950461735799499E-2</v>
      </c>
      <c r="AD186" s="38">
        <v>1968697.875</v>
      </c>
      <c r="AE186" s="38">
        <v>314546.90629999997</v>
      </c>
      <c r="AF186" s="38">
        <v>362266</v>
      </c>
      <c r="AG186" s="38">
        <v>171864.79689999999</v>
      </c>
      <c r="AH186" s="38">
        <v>1.8950461735799499E-2</v>
      </c>
      <c r="AI186" s="38">
        <v>790345.1875</v>
      </c>
      <c r="AJ186" s="38">
        <v>388186.90629999997</v>
      </c>
      <c r="AK186" s="38">
        <v>82011.5</v>
      </c>
      <c r="AL186" s="38">
        <v>234022</v>
      </c>
      <c r="AM186" s="38">
        <v>1.8950461735799499E-2</v>
      </c>
      <c r="AN186" s="38">
        <v>6280.7997999999998</v>
      </c>
      <c r="AO186" s="38">
        <v>1.8950461735799499E-2</v>
      </c>
      <c r="AP186" s="38">
        <v>230610</v>
      </c>
      <c r="AQ186" s="38">
        <v>258392</v>
      </c>
      <c r="AR186" s="38">
        <v>54022</v>
      </c>
      <c r="AS186" s="38">
        <v>1.8950461735799499E-2</v>
      </c>
      <c r="AT186" s="38">
        <v>277504.5</v>
      </c>
      <c r="AU186" s="38">
        <v>221364</v>
      </c>
      <c r="AV186" s="38">
        <v>135607.0938</v>
      </c>
      <c r="AW186" s="38">
        <v>236331</v>
      </c>
      <c r="AX186" s="38">
        <v>2410910</v>
      </c>
      <c r="AY186" s="38">
        <v>62340.304700000001</v>
      </c>
      <c r="AZ186" s="38">
        <v>114413</v>
      </c>
      <c r="BA186" s="38">
        <v>126303.39840000001</v>
      </c>
      <c r="BB186" s="38">
        <v>204076</v>
      </c>
      <c r="BC186" s="38">
        <v>87739</v>
      </c>
      <c r="BD186" s="38">
        <v>762233</v>
      </c>
      <c r="BE186" s="38">
        <v>218918.0938</v>
      </c>
      <c r="BF186" s="38">
        <v>1.8950461735799499E-2</v>
      </c>
      <c r="BG186" s="38">
        <v>72509.101599999995</v>
      </c>
      <c r="BH186" s="38">
        <v>1.8950461735799499E-2</v>
      </c>
      <c r="BI186" s="38">
        <v>163169.0938</v>
      </c>
      <c r="BJ186" s="38">
        <v>3889270.75</v>
      </c>
      <c r="BK186" s="38">
        <v>68445.101599999995</v>
      </c>
      <c r="BL186" s="38">
        <v>4154241.75</v>
      </c>
      <c r="BM186" s="38">
        <v>51599.898399999998</v>
      </c>
      <c r="BN186" s="38">
        <v>1.8950461735799499E-2</v>
      </c>
      <c r="BO186" s="38">
        <v>1.8950461735799499E-2</v>
      </c>
      <c r="BP186" s="38">
        <v>760370</v>
      </c>
      <c r="BQ186" s="38">
        <v>220542.29689999999</v>
      </c>
      <c r="BR186" s="38">
        <v>378077</v>
      </c>
      <c r="BS186" s="38">
        <v>397757.59379999997</v>
      </c>
      <c r="BT186" s="38">
        <v>282128.5</v>
      </c>
      <c r="BU186" s="38">
        <v>605907.3125</v>
      </c>
      <c r="BV186" s="38">
        <v>0.83537787323721702</v>
      </c>
      <c r="BX186" s="38">
        <v>1</v>
      </c>
    </row>
    <row r="187" spans="2:76">
      <c r="B187" s="38" t="s">
        <v>700</v>
      </c>
      <c r="C187" s="38" t="s">
        <v>172</v>
      </c>
      <c r="D187" s="38" t="s">
        <v>701</v>
      </c>
      <c r="E187" s="38">
        <v>32586</v>
      </c>
      <c r="F187" s="38" t="s">
        <v>233</v>
      </c>
      <c r="G187" s="38">
        <v>100001950</v>
      </c>
      <c r="H187" s="38">
        <v>1045</v>
      </c>
      <c r="I187" s="38">
        <v>585.27076</v>
      </c>
      <c r="J187" s="38" t="s">
        <v>702</v>
      </c>
      <c r="K187" s="38">
        <v>5315454</v>
      </c>
      <c r="N187" s="38">
        <v>0.12487505755754399</v>
      </c>
      <c r="O187" s="38">
        <v>112211.00780000001</v>
      </c>
      <c r="P187" s="38">
        <v>78244</v>
      </c>
      <c r="Q187" s="38">
        <v>218622</v>
      </c>
      <c r="R187" s="38">
        <v>385741</v>
      </c>
      <c r="S187" s="38">
        <v>133030</v>
      </c>
      <c r="T187" s="38">
        <v>60060</v>
      </c>
      <c r="U187" s="38">
        <v>0.12487505755754399</v>
      </c>
      <c r="V187" s="38">
        <v>161659</v>
      </c>
      <c r="W187" s="38">
        <v>87633</v>
      </c>
      <c r="X187" s="38">
        <v>102783</v>
      </c>
      <c r="Y187" s="38">
        <v>211487</v>
      </c>
      <c r="Z187" s="38">
        <v>414652.03129999997</v>
      </c>
      <c r="AA187" s="38">
        <v>420716</v>
      </c>
      <c r="AB187" s="38">
        <v>99812</v>
      </c>
      <c r="AC187" s="38">
        <v>207389.01560000001</v>
      </c>
      <c r="AD187" s="38">
        <v>0.12487505755754399</v>
      </c>
      <c r="AE187" s="38">
        <v>849120</v>
      </c>
      <c r="AF187" s="38">
        <v>0.12487505755754399</v>
      </c>
      <c r="AG187" s="38">
        <v>74565</v>
      </c>
      <c r="AH187" s="38">
        <v>118135.00780000001</v>
      </c>
      <c r="AI187" s="38">
        <v>158580</v>
      </c>
      <c r="AJ187" s="38">
        <v>26227.002</v>
      </c>
      <c r="AK187" s="38">
        <v>0.12487505755754399</v>
      </c>
      <c r="AL187" s="38">
        <v>185342</v>
      </c>
      <c r="AM187" s="38">
        <v>267876</v>
      </c>
      <c r="AN187" s="38">
        <v>35997</v>
      </c>
      <c r="AO187" s="38">
        <v>208048</v>
      </c>
      <c r="AP187" s="38">
        <v>107703</v>
      </c>
      <c r="AQ187" s="38">
        <v>222246</v>
      </c>
      <c r="AR187" s="38">
        <v>115745</v>
      </c>
      <c r="AS187" s="38">
        <v>138180</v>
      </c>
      <c r="AT187" s="38">
        <v>0.12487505755754399</v>
      </c>
      <c r="AU187" s="38">
        <v>134127</v>
      </c>
      <c r="AV187" s="38">
        <v>199300</v>
      </c>
      <c r="AW187" s="38">
        <v>125558</v>
      </c>
      <c r="AX187" s="38">
        <v>328367</v>
      </c>
      <c r="AY187" s="38">
        <v>145238</v>
      </c>
      <c r="AZ187" s="38">
        <v>160228</v>
      </c>
      <c r="BA187" s="38">
        <v>87087</v>
      </c>
      <c r="BB187" s="38">
        <v>117916</v>
      </c>
      <c r="BC187" s="38">
        <v>120129</v>
      </c>
      <c r="BD187" s="38">
        <v>241846</v>
      </c>
      <c r="BE187" s="38">
        <v>585521</v>
      </c>
      <c r="BF187" s="38">
        <v>125725</v>
      </c>
      <c r="BG187" s="38">
        <v>274698</v>
      </c>
      <c r="BH187" s="38">
        <v>105667</v>
      </c>
      <c r="BI187" s="38">
        <v>209173</v>
      </c>
      <c r="BJ187" s="38">
        <v>226929</v>
      </c>
      <c r="BK187" s="38">
        <v>134159</v>
      </c>
      <c r="BL187" s="38">
        <v>51554</v>
      </c>
      <c r="BM187" s="38">
        <v>146718</v>
      </c>
      <c r="BN187" s="38">
        <v>189347</v>
      </c>
      <c r="BO187" s="38">
        <v>133881</v>
      </c>
      <c r="BP187" s="38">
        <v>361398</v>
      </c>
      <c r="BQ187" s="38">
        <v>150266</v>
      </c>
      <c r="BR187" s="38">
        <v>0.12487505755754399</v>
      </c>
      <c r="BS187" s="38">
        <v>484548</v>
      </c>
      <c r="BT187" s="38">
        <v>179099</v>
      </c>
      <c r="BU187" s="38">
        <v>226514</v>
      </c>
      <c r="BV187" s="38">
        <v>0.17579106494115801</v>
      </c>
      <c r="BX187" s="38">
        <v>1</v>
      </c>
    </row>
    <row r="188" spans="2:76">
      <c r="B188" s="38" t="s">
        <v>703</v>
      </c>
      <c r="C188" s="38" t="s">
        <v>172</v>
      </c>
      <c r="D188" s="38" t="s">
        <v>701</v>
      </c>
      <c r="E188" s="38">
        <v>43807</v>
      </c>
      <c r="F188" s="38" t="s">
        <v>233</v>
      </c>
      <c r="G188" s="38">
        <v>1090</v>
      </c>
      <c r="H188" s="38">
        <v>1840</v>
      </c>
      <c r="I188" s="38">
        <v>585.27076</v>
      </c>
      <c r="J188" s="38" t="s">
        <v>704</v>
      </c>
      <c r="K188" s="38">
        <v>5280352</v>
      </c>
      <c r="L188" s="43" t="s">
        <v>705</v>
      </c>
      <c r="M188" s="43" t="s">
        <v>706</v>
      </c>
      <c r="N188" s="38">
        <v>1914646</v>
      </c>
      <c r="O188" s="38">
        <v>953543</v>
      </c>
      <c r="P188" s="38">
        <v>1864992</v>
      </c>
      <c r="Q188" s="38">
        <v>3351833</v>
      </c>
      <c r="R188" s="38">
        <v>8497158</v>
      </c>
      <c r="S188" s="38">
        <v>2517743</v>
      </c>
      <c r="T188" s="38">
        <v>1651562.875</v>
      </c>
      <c r="U188" s="38">
        <v>1116403</v>
      </c>
      <c r="V188" s="38">
        <v>2981465</v>
      </c>
      <c r="W188" s="38">
        <v>1897158</v>
      </c>
      <c r="X188" s="38">
        <v>1884051</v>
      </c>
      <c r="Y188" s="38">
        <v>2387348</v>
      </c>
      <c r="Z188" s="38">
        <v>8659932</v>
      </c>
      <c r="AA188" s="38">
        <v>5975233.5</v>
      </c>
      <c r="AB188" s="38">
        <v>2850110</v>
      </c>
      <c r="AC188" s="38">
        <v>1644303.875</v>
      </c>
      <c r="AD188" s="38">
        <v>1061263</v>
      </c>
      <c r="AE188" s="38">
        <v>13672967</v>
      </c>
      <c r="AF188" s="38">
        <v>559633</v>
      </c>
      <c r="AG188" s="38">
        <v>2473705</v>
      </c>
      <c r="AH188" s="38">
        <v>2110297</v>
      </c>
      <c r="AI188" s="38">
        <v>2606696</v>
      </c>
      <c r="AJ188" s="38">
        <v>526321</v>
      </c>
      <c r="AK188" s="38">
        <v>1301763</v>
      </c>
      <c r="AL188" s="38">
        <v>3476160</v>
      </c>
      <c r="AM188" s="38">
        <v>6302569</v>
      </c>
      <c r="AN188" s="38">
        <v>1030646.0625</v>
      </c>
      <c r="AO188" s="38">
        <v>3936471</v>
      </c>
      <c r="AP188" s="38">
        <v>1685123</v>
      </c>
      <c r="AQ188" s="38">
        <v>3391620</v>
      </c>
      <c r="AR188" s="38">
        <v>1059164</v>
      </c>
      <c r="AS188" s="38">
        <v>3133867</v>
      </c>
      <c r="AT188" s="38">
        <v>397639</v>
      </c>
      <c r="AU188" s="38">
        <v>2378262</v>
      </c>
      <c r="AV188" s="38">
        <v>3401435</v>
      </c>
      <c r="AW188" s="38">
        <v>2850281</v>
      </c>
      <c r="AX188" s="38">
        <v>5444267</v>
      </c>
      <c r="AY188" s="38">
        <v>2527278</v>
      </c>
      <c r="AZ188" s="38">
        <v>3299063.25</v>
      </c>
      <c r="BA188" s="38">
        <v>1121736</v>
      </c>
      <c r="BB188" s="38">
        <v>1531286</v>
      </c>
      <c r="BC188" s="38">
        <v>2669190</v>
      </c>
      <c r="BD188" s="38">
        <v>3559275</v>
      </c>
      <c r="BE188" s="38">
        <v>18073372</v>
      </c>
      <c r="BF188" s="38">
        <v>1036439</v>
      </c>
      <c r="BG188" s="38">
        <v>5284757</v>
      </c>
      <c r="BH188" s="38">
        <v>1181804</v>
      </c>
      <c r="BI188" s="38">
        <v>3823511</v>
      </c>
      <c r="BJ188" s="38">
        <v>2457444</v>
      </c>
      <c r="BK188" s="38">
        <v>2581961</v>
      </c>
      <c r="BL188" s="38">
        <v>1288921</v>
      </c>
      <c r="BM188" s="38">
        <v>2223070</v>
      </c>
      <c r="BN188" s="38">
        <v>2800250</v>
      </c>
      <c r="BO188" s="38">
        <v>3687117</v>
      </c>
      <c r="BP188" s="38">
        <v>4158162</v>
      </c>
      <c r="BQ188" s="38">
        <v>2739553</v>
      </c>
      <c r="BR188" s="38">
        <v>144828</v>
      </c>
      <c r="BS188" s="38">
        <v>8762324</v>
      </c>
      <c r="BT188" s="38">
        <v>3044946</v>
      </c>
      <c r="BU188" s="38">
        <v>3716685</v>
      </c>
      <c r="BV188" s="38">
        <v>0.39526701133311698</v>
      </c>
      <c r="BX188" s="38">
        <v>1</v>
      </c>
    </row>
    <row r="189" spans="2:76">
      <c r="B189" s="38" t="s">
        <v>707</v>
      </c>
      <c r="C189" s="38" t="s">
        <v>172</v>
      </c>
      <c r="D189" s="38" t="s">
        <v>701</v>
      </c>
      <c r="E189" s="38">
        <v>2137</v>
      </c>
      <c r="F189" s="38" t="s">
        <v>233</v>
      </c>
      <c r="G189" s="38">
        <v>250</v>
      </c>
      <c r="H189" s="38">
        <v>1016</v>
      </c>
      <c r="I189" s="38">
        <v>583.25512000000003</v>
      </c>
      <c r="J189" s="38" t="s">
        <v>708</v>
      </c>
      <c r="K189" s="38">
        <v>5353439</v>
      </c>
      <c r="L189" s="43" t="s">
        <v>709</v>
      </c>
      <c r="M189" s="43" t="s">
        <v>710</v>
      </c>
      <c r="N189" s="38">
        <v>1812050</v>
      </c>
      <c r="O189" s="38">
        <v>4585453</v>
      </c>
      <c r="P189" s="38">
        <v>797984</v>
      </c>
      <c r="Q189" s="38">
        <v>6661852</v>
      </c>
      <c r="R189" s="38">
        <v>5117378</v>
      </c>
      <c r="S189" s="38">
        <v>2371246</v>
      </c>
      <c r="T189" s="38">
        <v>825400</v>
      </c>
      <c r="U189" s="38">
        <v>1348667</v>
      </c>
      <c r="V189" s="38">
        <v>1490265</v>
      </c>
      <c r="W189" s="38">
        <v>1565749</v>
      </c>
      <c r="X189" s="38">
        <v>1185441</v>
      </c>
      <c r="Y189" s="38">
        <v>4976702</v>
      </c>
      <c r="Z189" s="38">
        <v>5355674</v>
      </c>
      <c r="AA189" s="38">
        <v>10618933</v>
      </c>
      <c r="AB189" s="38">
        <v>1186315</v>
      </c>
      <c r="AC189" s="38">
        <v>2783892</v>
      </c>
      <c r="AD189" s="38">
        <v>1503764</v>
      </c>
      <c r="AE189" s="38">
        <v>13958291</v>
      </c>
      <c r="AF189" s="38">
        <v>2682450</v>
      </c>
      <c r="AG189" s="38">
        <v>1218135.125</v>
      </c>
      <c r="AH189" s="38">
        <v>3843473</v>
      </c>
      <c r="AI189" s="38">
        <v>1160663</v>
      </c>
      <c r="AJ189" s="38">
        <v>1109542</v>
      </c>
      <c r="AK189" s="38">
        <v>636943</v>
      </c>
      <c r="AL189" s="38">
        <v>2534529</v>
      </c>
      <c r="AM189" s="38">
        <v>2018190</v>
      </c>
      <c r="AN189" s="38">
        <v>1359560</v>
      </c>
      <c r="AO189" s="38">
        <v>2480681</v>
      </c>
      <c r="AP189" s="38">
        <v>2546835</v>
      </c>
      <c r="AQ189" s="38">
        <v>2367261</v>
      </c>
      <c r="AR189" s="38">
        <v>2186424</v>
      </c>
      <c r="AS189" s="38">
        <v>1385428</v>
      </c>
      <c r="AT189" s="38">
        <v>757963</v>
      </c>
      <c r="AU189" s="38">
        <v>1012002</v>
      </c>
      <c r="AV189" s="38">
        <v>2445582</v>
      </c>
      <c r="AW189" s="38">
        <v>1386066</v>
      </c>
      <c r="AX189" s="38">
        <v>4139771</v>
      </c>
      <c r="AY189" s="38">
        <v>1604746</v>
      </c>
      <c r="AZ189" s="38">
        <v>2583543</v>
      </c>
      <c r="BA189" s="38">
        <v>1029034</v>
      </c>
      <c r="BB189" s="38">
        <v>2211575</v>
      </c>
      <c r="BC189" s="38">
        <v>1524623</v>
      </c>
      <c r="BD189" s="38">
        <v>2790169</v>
      </c>
      <c r="BE189" s="38">
        <v>3662887</v>
      </c>
      <c r="BF189" s="38">
        <v>2863645</v>
      </c>
      <c r="BG189" s="38">
        <v>2121656</v>
      </c>
      <c r="BH189" s="38">
        <v>2112340</v>
      </c>
      <c r="BI189" s="38">
        <v>3032724</v>
      </c>
      <c r="BJ189" s="38">
        <v>3401956</v>
      </c>
      <c r="BK189" s="38">
        <v>1323123</v>
      </c>
      <c r="BL189" s="38">
        <v>1341751</v>
      </c>
      <c r="BM189" s="38">
        <v>1099961</v>
      </c>
      <c r="BN189" s="38">
        <v>1676605</v>
      </c>
      <c r="BO189" s="38">
        <v>2278899</v>
      </c>
      <c r="BP189" s="38">
        <v>5647622</v>
      </c>
      <c r="BQ189" s="38">
        <v>2132498</v>
      </c>
      <c r="BR189" s="38">
        <v>1000900</v>
      </c>
      <c r="BS189" s="38">
        <v>4259938</v>
      </c>
      <c r="BT189" s="38">
        <v>1542853</v>
      </c>
      <c r="BU189" s="38">
        <v>2344707</v>
      </c>
      <c r="BV189" s="38">
        <v>0.70617148828123</v>
      </c>
      <c r="BX189" s="38">
        <v>1</v>
      </c>
    </row>
    <row r="190" spans="2:76">
      <c r="B190" s="38" t="s">
        <v>711</v>
      </c>
      <c r="C190" s="38" t="s">
        <v>190</v>
      </c>
      <c r="D190" s="38" t="s">
        <v>712</v>
      </c>
      <c r="E190" s="38">
        <v>32412</v>
      </c>
      <c r="F190" s="38" t="s">
        <v>163</v>
      </c>
      <c r="G190" s="38">
        <v>100001054</v>
      </c>
      <c r="H190" s="38">
        <v>2860</v>
      </c>
      <c r="I190" s="38">
        <v>232.15433999999999</v>
      </c>
      <c r="J190" s="38" t="s">
        <v>713</v>
      </c>
      <c r="K190" s="38">
        <v>439829</v>
      </c>
      <c r="L190" s="43" t="s">
        <v>714</v>
      </c>
      <c r="M190" s="43" t="s">
        <v>715</v>
      </c>
      <c r="N190" s="38">
        <v>91791</v>
      </c>
      <c r="O190" s="38">
        <v>236924</v>
      </c>
      <c r="P190" s="38">
        <v>436585</v>
      </c>
      <c r="Q190" s="38">
        <v>134223</v>
      </c>
      <c r="R190" s="38">
        <v>261613</v>
      </c>
      <c r="S190" s="38">
        <v>242138</v>
      </c>
      <c r="T190" s="38">
        <v>221427</v>
      </c>
      <c r="U190" s="38">
        <v>658591</v>
      </c>
      <c r="V190" s="38">
        <v>110815</v>
      </c>
      <c r="W190" s="38">
        <v>302741</v>
      </c>
      <c r="X190" s="38">
        <v>100269</v>
      </c>
      <c r="Y190" s="38">
        <v>183794</v>
      </c>
      <c r="Z190" s="38">
        <v>887376</v>
      </c>
      <c r="AA190" s="38">
        <v>669751</v>
      </c>
      <c r="AB190" s="38">
        <v>156750</v>
      </c>
      <c r="AC190" s="38">
        <v>447131</v>
      </c>
      <c r="AD190" s="38">
        <v>207168</v>
      </c>
      <c r="AE190" s="38">
        <v>1310628</v>
      </c>
      <c r="AF190" s="38">
        <v>175933</v>
      </c>
      <c r="AG190" s="38">
        <v>258585</v>
      </c>
      <c r="AH190" s="38">
        <v>55536</v>
      </c>
      <c r="AI190" s="38">
        <v>212117</v>
      </c>
      <c r="AJ190" s="38">
        <v>684735</v>
      </c>
      <c r="AK190" s="38">
        <v>4070170.25</v>
      </c>
      <c r="AL190" s="38">
        <v>92643</v>
      </c>
      <c r="AM190" s="38">
        <v>148449</v>
      </c>
      <c r="AN190" s="38">
        <v>104945</v>
      </c>
      <c r="AO190" s="38">
        <v>7.5731136265079199E-2</v>
      </c>
      <c r="AP190" s="38">
        <v>189357</v>
      </c>
      <c r="AQ190" s="38">
        <v>283796</v>
      </c>
      <c r="AR190" s="38">
        <v>7.5731136265079199E-2</v>
      </c>
      <c r="AS190" s="38">
        <v>252788.98439999999</v>
      </c>
      <c r="AT190" s="38">
        <v>521858.03129999997</v>
      </c>
      <c r="AU190" s="38">
        <v>242449</v>
      </c>
      <c r="AV190" s="38">
        <v>297620</v>
      </c>
      <c r="AW190" s="38">
        <v>115214</v>
      </c>
      <c r="AX190" s="38">
        <v>311120</v>
      </c>
      <c r="AY190" s="38">
        <v>7.5731136265079199E-2</v>
      </c>
      <c r="AZ190" s="38">
        <v>313415</v>
      </c>
      <c r="BA190" s="38">
        <v>118520</v>
      </c>
      <c r="BB190" s="38">
        <v>7.5731136265079199E-2</v>
      </c>
      <c r="BC190" s="38">
        <v>7.5731136265079199E-2</v>
      </c>
      <c r="BD190" s="38">
        <v>291083</v>
      </c>
      <c r="BE190" s="38">
        <v>130793</v>
      </c>
      <c r="BF190" s="38">
        <v>181844</v>
      </c>
      <c r="BG190" s="38">
        <v>7.5731136265079199E-2</v>
      </c>
      <c r="BH190" s="38">
        <v>25821</v>
      </c>
      <c r="BI190" s="38">
        <v>924686</v>
      </c>
      <c r="BJ190" s="38">
        <v>241205</v>
      </c>
      <c r="BK190" s="38">
        <v>178096</v>
      </c>
      <c r="BL190" s="38">
        <v>2278544</v>
      </c>
      <c r="BM190" s="38">
        <v>134884</v>
      </c>
      <c r="BN190" s="38">
        <v>7.5731136265079199E-2</v>
      </c>
      <c r="BO190" s="38">
        <v>267906</v>
      </c>
      <c r="BP190" s="38">
        <v>7.5731136265079199E-2</v>
      </c>
      <c r="BQ190" s="38">
        <v>194295</v>
      </c>
      <c r="BR190" s="38">
        <v>307118</v>
      </c>
      <c r="BS190" s="38">
        <v>764477</v>
      </c>
      <c r="BT190" s="38">
        <v>130324</v>
      </c>
      <c r="BU190" s="38">
        <v>2211532</v>
      </c>
      <c r="BV190" s="38">
        <v>0.40716342751832901</v>
      </c>
      <c r="BX190" s="38">
        <v>1</v>
      </c>
    </row>
    <row r="191" spans="2:76">
      <c r="B191" s="38" t="s">
        <v>716</v>
      </c>
      <c r="C191" s="38" t="s">
        <v>190</v>
      </c>
      <c r="D191" s="38" t="s">
        <v>712</v>
      </c>
      <c r="E191" s="38">
        <v>31850</v>
      </c>
      <c r="F191" s="38" t="s">
        <v>145</v>
      </c>
      <c r="G191" s="38">
        <v>100001151</v>
      </c>
      <c r="H191" s="38">
        <v>1470</v>
      </c>
      <c r="I191" s="38">
        <v>144.06661</v>
      </c>
      <c r="J191" s="38" t="s">
        <v>717</v>
      </c>
      <c r="K191" s="38">
        <v>88412</v>
      </c>
      <c r="M191" s="43" t="s">
        <v>718</v>
      </c>
      <c r="N191" s="38">
        <v>0.178615172927722</v>
      </c>
      <c r="O191" s="38">
        <v>37953</v>
      </c>
      <c r="P191" s="38">
        <v>47859</v>
      </c>
      <c r="Q191" s="38">
        <v>0.178615172927722</v>
      </c>
      <c r="R191" s="38">
        <v>26593</v>
      </c>
      <c r="S191" s="38">
        <v>80322</v>
      </c>
      <c r="T191" s="38">
        <v>23836</v>
      </c>
      <c r="U191" s="38">
        <v>56736</v>
      </c>
      <c r="V191" s="38">
        <v>0.178615172927722</v>
      </c>
      <c r="W191" s="38">
        <v>31465</v>
      </c>
      <c r="X191" s="38">
        <v>0.178615172927722</v>
      </c>
      <c r="Y191" s="38">
        <v>37045</v>
      </c>
      <c r="Z191" s="38">
        <v>20142</v>
      </c>
      <c r="AA191" s="38">
        <v>0.178615172927722</v>
      </c>
      <c r="AB191" s="38">
        <v>26158.998</v>
      </c>
      <c r="AC191" s="38">
        <v>63102.003900000003</v>
      </c>
      <c r="AD191" s="38">
        <v>70645</v>
      </c>
      <c r="AE191" s="38">
        <v>43562</v>
      </c>
      <c r="AF191" s="38">
        <v>28321</v>
      </c>
      <c r="AG191" s="38">
        <v>47351.003900000003</v>
      </c>
      <c r="AH191" s="38">
        <v>0.178615172927722</v>
      </c>
      <c r="AI191" s="38">
        <v>0.178615172927722</v>
      </c>
      <c r="AJ191" s="38">
        <v>53496</v>
      </c>
      <c r="AK191" s="38">
        <v>257888</v>
      </c>
      <c r="AL191" s="38">
        <v>82336</v>
      </c>
      <c r="AM191" s="38">
        <v>37246</v>
      </c>
      <c r="AN191" s="38">
        <v>0.178615172927722</v>
      </c>
      <c r="AO191" s="38">
        <v>0.178615172927722</v>
      </c>
      <c r="AP191" s="38">
        <v>0.178615172927722</v>
      </c>
      <c r="AQ191" s="38">
        <v>0.178615172927722</v>
      </c>
      <c r="AR191" s="38">
        <v>0.178615172927722</v>
      </c>
      <c r="AS191" s="38">
        <v>48373</v>
      </c>
      <c r="AT191" s="38">
        <v>102517</v>
      </c>
      <c r="AU191" s="38">
        <v>0.178615172927722</v>
      </c>
      <c r="AV191" s="38">
        <v>35852</v>
      </c>
      <c r="AW191" s="38">
        <v>53700</v>
      </c>
      <c r="AX191" s="38">
        <v>0.178615172927722</v>
      </c>
      <c r="AY191" s="38">
        <v>33827</v>
      </c>
      <c r="AZ191" s="38">
        <v>39479</v>
      </c>
      <c r="BA191" s="38">
        <v>11859</v>
      </c>
      <c r="BB191" s="38">
        <v>21745</v>
      </c>
      <c r="BC191" s="38">
        <v>78270</v>
      </c>
      <c r="BD191" s="38">
        <v>0.178615172927722</v>
      </c>
      <c r="BE191" s="38">
        <v>42695</v>
      </c>
      <c r="BF191" s="38">
        <v>70847</v>
      </c>
      <c r="BG191" s="38">
        <v>46528</v>
      </c>
      <c r="BH191" s="38">
        <v>55903.003900000003</v>
      </c>
      <c r="BI191" s="38">
        <v>97912</v>
      </c>
      <c r="BJ191" s="38">
        <v>84390</v>
      </c>
      <c r="BK191" s="38">
        <v>96865.007800000007</v>
      </c>
      <c r="BL191" s="38">
        <v>129896</v>
      </c>
      <c r="BM191" s="38">
        <v>34379</v>
      </c>
      <c r="BN191" s="38">
        <v>36507</v>
      </c>
      <c r="BO191" s="38">
        <v>58807.003900000003</v>
      </c>
      <c r="BP191" s="38">
        <v>36685</v>
      </c>
      <c r="BQ191" s="38">
        <v>0.178615172927722</v>
      </c>
      <c r="BR191" s="38">
        <v>55482</v>
      </c>
      <c r="BS191" s="38">
        <v>50202</v>
      </c>
      <c r="BT191" s="38">
        <v>30384.998</v>
      </c>
      <c r="BU191" s="38">
        <v>26535</v>
      </c>
      <c r="BV191" s="38">
        <v>7.81909417125638E-2</v>
      </c>
      <c r="BX191" s="38">
        <v>0.87820862916439102</v>
      </c>
    </row>
    <row r="192" spans="2:76">
      <c r="B192" s="38" t="s">
        <v>719</v>
      </c>
      <c r="C192" s="38" t="s">
        <v>161</v>
      </c>
      <c r="D192" s="38" t="s">
        <v>373</v>
      </c>
      <c r="E192" s="38">
        <v>48782</v>
      </c>
      <c r="F192" s="38" t="s">
        <v>145</v>
      </c>
      <c r="G192" s="38">
        <v>100006379</v>
      </c>
      <c r="H192" s="38">
        <v>1777</v>
      </c>
      <c r="I192" s="38">
        <v>365.13542000000001</v>
      </c>
      <c r="J192" s="38" t="s">
        <v>720</v>
      </c>
      <c r="K192" s="38">
        <v>10981970</v>
      </c>
      <c r="N192" s="38">
        <v>176831</v>
      </c>
      <c r="O192" s="38">
        <v>163722</v>
      </c>
      <c r="P192" s="38">
        <v>150226</v>
      </c>
      <c r="Q192" s="38">
        <v>193391</v>
      </c>
      <c r="R192" s="38">
        <v>237076</v>
      </c>
      <c r="S192" s="38">
        <v>145316</v>
      </c>
      <c r="T192" s="38">
        <v>88503</v>
      </c>
      <c r="U192" s="38">
        <v>96752</v>
      </c>
      <c r="V192" s="38">
        <v>196702</v>
      </c>
      <c r="W192" s="38">
        <v>280869</v>
      </c>
      <c r="X192" s="38">
        <v>198989</v>
      </c>
      <c r="Y192" s="38">
        <v>160867</v>
      </c>
      <c r="Z192" s="38">
        <v>97304</v>
      </c>
      <c r="AA192" s="38">
        <v>199182</v>
      </c>
      <c r="AB192" s="38">
        <v>102662.99219999999</v>
      </c>
      <c r="AC192" s="38">
        <v>233052</v>
      </c>
      <c r="AD192" s="38">
        <v>207589.98439999999</v>
      </c>
      <c r="AE192" s="38">
        <v>100795.00780000001</v>
      </c>
      <c r="AF192" s="38">
        <v>167262</v>
      </c>
      <c r="AG192" s="38">
        <v>179207</v>
      </c>
      <c r="AH192" s="38">
        <v>215694</v>
      </c>
      <c r="AI192" s="38">
        <v>172298</v>
      </c>
      <c r="AJ192" s="38">
        <v>105646.99219999999</v>
      </c>
      <c r="AK192" s="38">
        <v>192186</v>
      </c>
      <c r="AL192" s="38">
        <v>221792</v>
      </c>
      <c r="AM192" s="38">
        <v>265456</v>
      </c>
      <c r="AN192" s="38">
        <v>203389</v>
      </c>
      <c r="AO192" s="38">
        <v>132598</v>
      </c>
      <c r="AP192" s="38">
        <v>139454</v>
      </c>
      <c r="AQ192" s="38">
        <v>284327</v>
      </c>
      <c r="AR192" s="38">
        <v>107789</v>
      </c>
      <c r="AS192" s="38">
        <v>275644</v>
      </c>
      <c r="AT192" s="38">
        <v>277215</v>
      </c>
      <c r="AU192" s="38">
        <v>205765</v>
      </c>
      <c r="AV192" s="38">
        <v>222042.01560000001</v>
      </c>
      <c r="AW192" s="38">
        <v>243263</v>
      </c>
      <c r="AX192" s="38">
        <v>196123</v>
      </c>
      <c r="AY192" s="38">
        <v>170187</v>
      </c>
      <c r="AZ192" s="38">
        <v>266626</v>
      </c>
      <c r="BA192" s="38">
        <v>87448</v>
      </c>
      <c r="BB192" s="38">
        <v>147231</v>
      </c>
      <c r="BC192" s="38">
        <v>203850</v>
      </c>
      <c r="BD192" s="38">
        <v>203458</v>
      </c>
      <c r="BE192" s="38">
        <v>200472</v>
      </c>
      <c r="BF192" s="38">
        <v>280443</v>
      </c>
      <c r="BG192" s="38">
        <v>214708</v>
      </c>
      <c r="BH192" s="38">
        <v>202914</v>
      </c>
      <c r="BI192" s="38">
        <v>98874</v>
      </c>
      <c r="BJ192" s="38">
        <v>241174</v>
      </c>
      <c r="BK192" s="38">
        <v>232792</v>
      </c>
      <c r="BL192" s="38">
        <v>293497</v>
      </c>
      <c r="BM192" s="38">
        <v>200364.98439999999</v>
      </c>
      <c r="BN192" s="38">
        <v>223270</v>
      </c>
      <c r="BO192" s="38">
        <v>284607</v>
      </c>
      <c r="BP192" s="38">
        <v>231994</v>
      </c>
      <c r="BQ192" s="38">
        <v>210818.01560000001</v>
      </c>
      <c r="BR192" s="38">
        <v>108769</v>
      </c>
      <c r="BS192" s="38">
        <v>240527</v>
      </c>
      <c r="BT192" s="38">
        <v>135199</v>
      </c>
      <c r="BU192" s="38">
        <v>119482.00780000001</v>
      </c>
      <c r="BV192" s="38">
        <v>6.8451046941683996E-2</v>
      </c>
      <c r="BX192" s="38">
        <v>0.23812124522119099</v>
      </c>
    </row>
    <row r="193" spans="2:76">
      <c r="B193" s="38" t="s">
        <v>721</v>
      </c>
      <c r="C193" s="38" t="s">
        <v>143</v>
      </c>
      <c r="D193" s="38" t="s">
        <v>147</v>
      </c>
      <c r="E193" s="38">
        <v>569</v>
      </c>
      <c r="F193" s="38" t="s">
        <v>163</v>
      </c>
      <c r="G193" s="38">
        <v>849</v>
      </c>
      <c r="H193" s="38">
        <v>2106</v>
      </c>
      <c r="I193" s="38">
        <v>195.08766</v>
      </c>
      <c r="J193" s="38" t="s">
        <v>722</v>
      </c>
      <c r="K193" s="38">
        <v>2519</v>
      </c>
      <c r="L193" s="43" t="s">
        <v>723</v>
      </c>
      <c r="M193" s="43" t="s">
        <v>724</v>
      </c>
      <c r="N193" s="38">
        <v>1.6617009357883902E-2</v>
      </c>
      <c r="O193" s="38">
        <v>4609907</v>
      </c>
      <c r="P193" s="38">
        <v>1923442</v>
      </c>
      <c r="Q193" s="38">
        <v>3400251</v>
      </c>
      <c r="R193" s="38">
        <v>49728692</v>
      </c>
      <c r="S193" s="38">
        <v>3850360.25</v>
      </c>
      <c r="T193" s="38">
        <v>11002612</v>
      </c>
      <c r="U193" s="38">
        <v>3564850.75</v>
      </c>
      <c r="V193" s="38">
        <v>1732967</v>
      </c>
      <c r="W193" s="38">
        <v>1310307</v>
      </c>
      <c r="X193" s="38">
        <v>2083735.125</v>
      </c>
      <c r="Y193" s="38">
        <v>10933528</v>
      </c>
      <c r="Z193" s="38">
        <v>4059898</v>
      </c>
      <c r="AA193" s="38">
        <v>11416523</v>
      </c>
      <c r="AB193" s="38">
        <v>4610082</v>
      </c>
      <c r="AC193" s="38">
        <v>1201729</v>
      </c>
      <c r="AD193" s="38">
        <v>382589</v>
      </c>
      <c r="AE193" s="38">
        <v>1.6617009357883902E-2</v>
      </c>
      <c r="AF193" s="38">
        <v>5091059</v>
      </c>
      <c r="AG193" s="38">
        <v>253238.98439999999</v>
      </c>
      <c r="AH193" s="38">
        <v>3547530</v>
      </c>
      <c r="AI193" s="38">
        <v>37085328</v>
      </c>
      <c r="AJ193" s="38">
        <v>1751856</v>
      </c>
      <c r="AK193" s="38">
        <v>16929364</v>
      </c>
      <c r="AL193" s="38">
        <v>1176125</v>
      </c>
      <c r="AM193" s="38">
        <v>15582265</v>
      </c>
      <c r="AN193" s="38">
        <v>32748246</v>
      </c>
      <c r="AO193" s="38">
        <v>617375</v>
      </c>
      <c r="AP193" s="38">
        <v>3537901.75</v>
      </c>
      <c r="AQ193" s="38">
        <v>4710214</v>
      </c>
      <c r="AR193" s="38">
        <v>1439288</v>
      </c>
      <c r="AS193" s="38">
        <v>482111</v>
      </c>
      <c r="AT193" s="38">
        <v>450505</v>
      </c>
      <c r="AU193" s="38">
        <v>5619818</v>
      </c>
      <c r="AV193" s="38">
        <v>9272861</v>
      </c>
      <c r="AW193" s="38">
        <v>22107612</v>
      </c>
      <c r="AX193" s="38">
        <v>1639220</v>
      </c>
      <c r="AY193" s="38">
        <v>12277559</v>
      </c>
      <c r="AZ193" s="38">
        <v>590357</v>
      </c>
      <c r="BA193" s="38">
        <v>9995150</v>
      </c>
      <c r="BB193" s="38">
        <v>3089923</v>
      </c>
      <c r="BC193" s="38">
        <v>449422.03129999997</v>
      </c>
      <c r="BD193" s="38">
        <v>3412713</v>
      </c>
      <c r="BE193" s="38">
        <v>1592216</v>
      </c>
      <c r="BF193" s="38">
        <v>2181763</v>
      </c>
      <c r="BG193" s="38">
        <v>496090</v>
      </c>
      <c r="BH193" s="38">
        <v>6008602</v>
      </c>
      <c r="BI193" s="38">
        <v>294390</v>
      </c>
      <c r="BJ193" s="38">
        <v>768377</v>
      </c>
      <c r="BK193" s="38">
        <v>1.6617009357883902E-2</v>
      </c>
      <c r="BL193" s="38">
        <v>8836712</v>
      </c>
      <c r="BM193" s="38">
        <v>277792</v>
      </c>
      <c r="BN193" s="38">
        <v>373179</v>
      </c>
      <c r="BO193" s="38">
        <v>7396615</v>
      </c>
      <c r="BP193" s="38">
        <v>1460073</v>
      </c>
      <c r="BQ193" s="38">
        <v>1864926.875</v>
      </c>
      <c r="BR193" s="38">
        <v>7630268</v>
      </c>
      <c r="BS193" s="38">
        <v>2901474</v>
      </c>
      <c r="BT193" s="38">
        <v>10663996</v>
      </c>
      <c r="BU193" s="38">
        <v>18108220</v>
      </c>
      <c r="BV193" s="38">
        <v>0.31116075317031699</v>
      </c>
      <c r="BX193" s="38">
        <v>1</v>
      </c>
    </row>
    <row r="194" spans="2:76">
      <c r="B194" s="38" t="s">
        <v>725</v>
      </c>
      <c r="C194" s="38" t="s">
        <v>190</v>
      </c>
      <c r="D194" s="38" t="s">
        <v>419</v>
      </c>
      <c r="E194" s="38">
        <v>33997</v>
      </c>
      <c r="F194" s="38" t="s">
        <v>233</v>
      </c>
      <c r="G194" s="38">
        <v>100001269</v>
      </c>
      <c r="H194" s="38">
        <v>2873</v>
      </c>
      <c r="I194" s="38">
        <v>383.36723999999998</v>
      </c>
      <c r="J194" s="38" t="s">
        <v>726</v>
      </c>
      <c r="K194" s="38">
        <v>173183</v>
      </c>
      <c r="L194" s="43" t="s">
        <v>727</v>
      </c>
      <c r="M194" s="43" t="s">
        <v>728</v>
      </c>
      <c r="N194" s="38">
        <v>213834</v>
      </c>
      <c r="O194" s="38">
        <v>273452</v>
      </c>
      <c r="P194" s="38">
        <v>0.20081832585697901</v>
      </c>
      <c r="Q194" s="38">
        <v>160805</v>
      </c>
      <c r="R194" s="38">
        <v>121880</v>
      </c>
      <c r="S194" s="38">
        <v>98162</v>
      </c>
      <c r="T194" s="38">
        <v>140795</v>
      </c>
      <c r="U194" s="38">
        <v>226421</v>
      </c>
      <c r="V194" s="38">
        <v>211833.01560000001</v>
      </c>
      <c r="W194" s="38">
        <v>46041</v>
      </c>
      <c r="X194" s="38">
        <v>130125</v>
      </c>
      <c r="Y194" s="38">
        <v>167537</v>
      </c>
      <c r="Z194" s="38">
        <v>103190</v>
      </c>
      <c r="AA194" s="38">
        <v>0.20081832585697901</v>
      </c>
      <c r="AB194" s="38">
        <v>0.20081832585697901</v>
      </c>
      <c r="AC194" s="38">
        <v>118896.99219999999</v>
      </c>
      <c r="AD194" s="38">
        <v>157141</v>
      </c>
      <c r="AE194" s="38">
        <v>107299</v>
      </c>
      <c r="AF194" s="38">
        <v>206502</v>
      </c>
      <c r="AG194" s="38">
        <v>194043</v>
      </c>
      <c r="AH194" s="38">
        <v>120309.99219999999</v>
      </c>
      <c r="AI194" s="38">
        <v>0.20081832585697901</v>
      </c>
      <c r="AJ194" s="38">
        <v>314410.03129999997</v>
      </c>
      <c r="AK194" s="38">
        <v>218441</v>
      </c>
      <c r="AL194" s="38">
        <v>132450</v>
      </c>
      <c r="AM194" s="38">
        <v>241876</v>
      </c>
      <c r="AN194" s="38">
        <v>59842</v>
      </c>
      <c r="AO194" s="38">
        <v>290219</v>
      </c>
      <c r="AP194" s="38">
        <v>81976.992199999993</v>
      </c>
      <c r="AQ194" s="38">
        <v>329687</v>
      </c>
      <c r="AR194" s="38">
        <v>0.20081832585697901</v>
      </c>
      <c r="AS194" s="38">
        <v>0.20081832585697901</v>
      </c>
      <c r="AT194" s="38">
        <v>0.20081832585697901</v>
      </c>
      <c r="AU194" s="38">
        <v>0.20081832585697901</v>
      </c>
      <c r="AV194" s="38">
        <v>231059</v>
      </c>
      <c r="AW194" s="38">
        <v>63287</v>
      </c>
      <c r="AX194" s="38">
        <v>182712</v>
      </c>
      <c r="AY194" s="38">
        <v>223772</v>
      </c>
      <c r="AZ194" s="38">
        <v>74258</v>
      </c>
      <c r="BA194" s="38">
        <v>153688</v>
      </c>
      <c r="BB194" s="38">
        <v>111096</v>
      </c>
      <c r="BC194" s="38">
        <v>57455</v>
      </c>
      <c r="BD194" s="38">
        <v>0.20081832585697901</v>
      </c>
      <c r="BE194" s="38">
        <v>254476</v>
      </c>
      <c r="BF194" s="38">
        <v>346677</v>
      </c>
      <c r="BG194" s="38">
        <v>683236</v>
      </c>
      <c r="BH194" s="38">
        <v>108655</v>
      </c>
      <c r="BI194" s="38">
        <v>191138</v>
      </c>
      <c r="BJ194" s="38">
        <v>145351</v>
      </c>
      <c r="BK194" s="38">
        <v>154565</v>
      </c>
      <c r="BL194" s="38">
        <v>42054</v>
      </c>
      <c r="BM194" s="38">
        <v>0.20081832585697901</v>
      </c>
      <c r="BN194" s="38">
        <v>112893</v>
      </c>
      <c r="BO194" s="38">
        <v>148900</v>
      </c>
      <c r="BP194" s="38">
        <v>202526</v>
      </c>
      <c r="BQ194" s="38">
        <v>147261</v>
      </c>
      <c r="BR194" s="38">
        <v>45698</v>
      </c>
      <c r="BS194" s="38">
        <v>71397</v>
      </c>
      <c r="BT194" s="38">
        <v>129056</v>
      </c>
      <c r="BU194" s="38">
        <v>73760</v>
      </c>
      <c r="BV194" s="38">
        <v>0.21051245328969401</v>
      </c>
      <c r="BX194" s="38">
        <v>1</v>
      </c>
    </row>
    <row r="195" spans="2:76">
      <c r="B195" s="38" t="s">
        <v>729</v>
      </c>
      <c r="C195" s="38" t="s">
        <v>190</v>
      </c>
      <c r="D195" s="38" t="s">
        <v>730</v>
      </c>
      <c r="E195" s="38">
        <v>1642</v>
      </c>
      <c r="F195" s="38" t="s">
        <v>145</v>
      </c>
      <c r="G195" s="38">
        <v>888</v>
      </c>
      <c r="H195" s="38">
        <v>5090.7</v>
      </c>
      <c r="I195" s="38">
        <v>171.13905</v>
      </c>
      <c r="J195" s="38" t="s">
        <v>731</v>
      </c>
      <c r="K195" s="38">
        <v>2969</v>
      </c>
      <c r="L195" s="43" t="s">
        <v>732</v>
      </c>
      <c r="M195" s="43" t="s">
        <v>733</v>
      </c>
      <c r="N195" s="38">
        <v>1007579.9375</v>
      </c>
      <c r="O195" s="38">
        <v>1797211</v>
      </c>
      <c r="P195" s="38">
        <v>5630996</v>
      </c>
      <c r="Q195" s="38">
        <v>1207561</v>
      </c>
      <c r="R195" s="38">
        <v>1506959.875</v>
      </c>
      <c r="S195" s="38">
        <v>3425422</v>
      </c>
      <c r="T195" s="38">
        <v>5996654</v>
      </c>
      <c r="U195" s="38">
        <v>5915601</v>
      </c>
      <c r="V195" s="38">
        <v>0.23327452711344199</v>
      </c>
      <c r="W195" s="38">
        <v>1721764</v>
      </c>
      <c r="X195" s="38">
        <v>3365410</v>
      </c>
      <c r="Y195" s="38">
        <v>1318574</v>
      </c>
      <c r="Z195" s="38">
        <v>4164410</v>
      </c>
      <c r="AA195" s="38">
        <v>1038322</v>
      </c>
      <c r="AB195" s="38">
        <v>3205361</v>
      </c>
      <c r="AC195" s="38">
        <v>2215343</v>
      </c>
      <c r="AD195" s="38">
        <v>1954416</v>
      </c>
      <c r="AE195" s="38">
        <v>4032450</v>
      </c>
      <c r="AF195" s="38">
        <v>3063592</v>
      </c>
      <c r="AG195" s="38">
        <v>5612750</v>
      </c>
      <c r="AH195" s="38">
        <v>1946337</v>
      </c>
      <c r="AI195" s="38">
        <v>0.23327452711344199</v>
      </c>
      <c r="AJ195" s="38">
        <v>3186331.75</v>
      </c>
      <c r="AK195" s="38">
        <v>2476244</v>
      </c>
      <c r="AL195" s="38">
        <v>2492695</v>
      </c>
      <c r="AM195" s="38">
        <v>1538461</v>
      </c>
      <c r="AN195" s="38">
        <v>2025994.875</v>
      </c>
      <c r="AO195" s="38">
        <v>2773429</v>
      </c>
      <c r="AP195" s="38">
        <v>3175893</v>
      </c>
      <c r="AQ195" s="38">
        <v>2749221</v>
      </c>
      <c r="AR195" s="38">
        <v>7367208</v>
      </c>
      <c r="AS195" s="38">
        <v>1129509</v>
      </c>
      <c r="AT195" s="38">
        <v>2696469</v>
      </c>
      <c r="AU195" s="38">
        <v>0.23327452711344199</v>
      </c>
      <c r="AV195" s="38">
        <v>1140312</v>
      </c>
      <c r="AW195" s="38">
        <v>1164373</v>
      </c>
      <c r="AX195" s="38">
        <v>0.23327452711344199</v>
      </c>
      <c r="AY195" s="38">
        <v>907071</v>
      </c>
      <c r="AZ195" s="38">
        <v>1679460.125</v>
      </c>
      <c r="BA195" s="38">
        <v>4636972</v>
      </c>
      <c r="BB195" s="38">
        <v>0.23327452711344199</v>
      </c>
      <c r="BC195" s="38">
        <v>5107358</v>
      </c>
      <c r="BD195" s="38">
        <v>0.23327452711344199</v>
      </c>
      <c r="BE195" s="38">
        <v>2854046</v>
      </c>
      <c r="BF195" s="38">
        <v>0.23327452711344199</v>
      </c>
      <c r="BG195" s="38">
        <v>2935205</v>
      </c>
      <c r="BH195" s="38">
        <v>1718250</v>
      </c>
      <c r="BI195" s="38">
        <v>3788543</v>
      </c>
      <c r="BJ195" s="38">
        <v>0.23327452711344199</v>
      </c>
      <c r="BK195" s="38">
        <v>2258050</v>
      </c>
      <c r="BL195" s="38">
        <v>0.23327452711344199</v>
      </c>
      <c r="BM195" s="38">
        <v>0.23327452711344199</v>
      </c>
      <c r="BN195" s="38">
        <v>3385198</v>
      </c>
      <c r="BO195" s="38">
        <v>0.23327452711344199</v>
      </c>
      <c r="BP195" s="38">
        <v>1690123</v>
      </c>
      <c r="BQ195" s="38">
        <v>3506315</v>
      </c>
      <c r="BR195" s="38">
        <v>0.23327452711344199</v>
      </c>
      <c r="BS195" s="38">
        <v>2282780</v>
      </c>
      <c r="BT195" s="38">
        <v>5823627</v>
      </c>
      <c r="BU195" s="38">
        <v>8123525.5</v>
      </c>
      <c r="BV195" s="38">
        <v>0.100961699312115</v>
      </c>
      <c r="BX195" s="38">
        <v>0.96340797378481702</v>
      </c>
    </row>
    <row r="196" spans="2:76">
      <c r="B196" s="38" t="s">
        <v>734</v>
      </c>
      <c r="C196" s="38" t="s">
        <v>161</v>
      </c>
      <c r="D196" s="38" t="s">
        <v>608</v>
      </c>
      <c r="E196" s="38">
        <v>40007</v>
      </c>
      <c r="F196" s="38" t="s">
        <v>163</v>
      </c>
      <c r="G196" s="38">
        <v>100003260</v>
      </c>
      <c r="H196" s="38">
        <v>2085</v>
      </c>
      <c r="I196" s="38">
        <v>176.09173999999999</v>
      </c>
      <c r="J196" s="44">
        <v>908055</v>
      </c>
      <c r="K196" s="38">
        <v>2572</v>
      </c>
      <c r="M196" s="43" t="s">
        <v>735</v>
      </c>
      <c r="N196" s="38">
        <v>0.25045722189627501</v>
      </c>
      <c r="O196" s="38">
        <v>48143</v>
      </c>
      <c r="P196" s="38">
        <v>0.25045722189627501</v>
      </c>
      <c r="Q196" s="38">
        <v>48645</v>
      </c>
      <c r="R196" s="38">
        <v>50282</v>
      </c>
      <c r="S196" s="38">
        <v>0.25045722189627501</v>
      </c>
      <c r="T196" s="38">
        <v>0.25045722189627501</v>
      </c>
      <c r="U196" s="38">
        <v>0.25045722189627501</v>
      </c>
      <c r="V196" s="38">
        <v>0.25045722189627501</v>
      </c>
      <c r="W196" s="38">
        <v>68822</v>
      </c>
      <c r="X196" s="38">
        <v>0.25045722189627501</v>
      </c>
      <c r="Y196" s="38">
        <v>67705</v>
      </c>
      <c r="Z196" s="38">
        <v>46077</v>
      </c>
      <c r="AA196" s="38">
        <v>0.25045722189627501</v>
      </c>
      <c r="AB196" s="38">
        <v>0.25045722189627501</v>
      </c>
      <c r="AC196" s="38">
        <v>0.25045722189627501</v>
      </c>
      <c r="AD196" s="38">
        <v>0.25045722189627501</v>
      </c>
      <c r="AE196" s="38">
        <v>60227</v>
      </c>
      <c r="AF196" s="38">
        <v>42150</v>
      </c>
      <c r="AG196" s="38">
        <v>0.25045722189627501</v>
      </c>
      <c r="AH196" s="38">
        <v>48558</v>
      </c>
      <c r="AI196" s="38">
        <v>0.25045722189627501</v>
      </c>
      <c r="AJ196" s="38">
        <v>49590.003900000003</v>
      </c>
      <c r="AK196" s="38">
        <v>0.25045722189627501</v>
      </c>
      <c r="AL196" s="38">
        <v>0.25045722189627501</v>
      </c>
      <c r="AM196" s="38">
        <v>37525</v>
      </c>
      <c r="AN196" s="38">
        <v>0.25045722189627501</v>
      </c>
      <c r="AO196" s="38">
        <v>0.25045722189627501</v>
      </c>
      <c r="AP196" s="38">
        <v>17396</v>
      </c>
      <c r="AQ196" s="38">
        <v>0.25045722189627501</v>
      </c>
      <c r="AR196" s="38">
        <v>61998</v>
      </c>
      <c r="AS196" s="38">
        <v>31094.002</v>
      </c>
      <c r="AT196" s="38">
        <v>50258</v>
      </c>
      <c r="AU196" s="38">
        <v>0.25045722189627501</v>
      </c>
      <c r="AV196" s="38">
        <v>68228</v>
      </c>
      <c r="AW196" s="38">
        <v>41876</v>
      </c>
      <c r="AX196" s="38">
        <v>0.25045722189627501</v>
      </c>
      <c r="AY196" s="38">
        <v>0.25045722189627501</v>
      </c>
      <c r="AZ196" s="38">
        <v>33648</v>
      </c>
      <c r="BA196" s="38">
        <v>0.25045722189627501</v>
      </c>
      <c r="BB196" s="38">
        <v>0.25045722189627501</v>
      </c>
      <c r="BC196" s="38">
        <v>43520</v>
      </c>
      <c r="BD196" s="38">
        <v>36375</v>
      </c>
      <c r="BE196" s="38">
        <v>85614</v>
      </c>
      <c r="BF196" s="38">
        <v>0.25045722189627501</v>
      </c>
      <c r="BG196" s="38">
        <v>0.25045722189627501</v>
      </c>
      <c r="BH196" s="38">
        <v>0.25045722189627501</v>
      </c>
      <c r="BI196" s="38">
        <v>78895</v>
      </c>
      <c r="BJ196" s="38">
        <v>49951.003900000003</v>
      </c>
      <c r="BK196" s="38">
        <v>0.25045722189627501</v>
      </c>
      <c r="BL196" s="38">
        <v>0.25045722189627501</v>
      </c>
      <c r="BM196" s="38">
        <v>72278</v>
      </c>
      <c r="BN196" s="38">
        <v>0.25045722189627501</v>
      </c>
      <c r="BO196" s="38">
        <v>50862</v>
      </c>
      <c r="BP196" s="38">
        <v>0.25045722189627501</v>
      </c>
      <c r="BQ196" s="38">
        <v>39095</v>
      </c>
      <c r="BR196" s="38">
        <v>0.25045722189627501</v>
      </c>
      <c r="BS196" s="38">
        <v>57342</v>
      </c>
      <c r="BT196" s="38">
        <v>0.25045722189627501</v>
      </c>
      <c r="BU196" s="38">
        <v>34921</v>
      </c>
      <c r="BV196" s="38">
        <v>0.293100644492167</v>
      </c>
      <c r="BX196" s="38">
        <v>1</v>
      </c>
    </row>
    <row r="197" spans="2:76">
      <c r="B197" s="38" t="s">
        <v>736</v>
      </c>
      <c r="C197" s="38" t="s">
        <v>143</v>
      </c>
      <c r="D197" s="38" t="s">
        <v>243</v>
      </c>
      <c r="E197" s="38">
        <v>43333</v>
      </c>
      <c r="F197" s="38" t="s">
        <v>145</v>
      </c>
      <c r="G197" s="38">
        <v>100004171</v>
      </c>
      <c r="H197" s="38">
        <v>1920</v>
      </c>
      <c r="I197" s="38">
        <v>235.09757999999999</v>
      </c>
      <c r="J197" s="38" t="s">
        <v>737</v>
      </c>
      <c r="K197" s="38">
        <v>10444113</v>
      </c>
      <c r="M197" s="43" t="s">
        <v>738</v>
      </c>
      <c r="N197" s="38">
        <v>0.248548033587071</v>
      </c>
      <c r="O197" s="38">
        <v>0.248548033587071</v>
      </c>
      <c r="P197" s="38">
        <v>0.248548033587071</v>
      </c>
      <c r="Q197" s="38">
        <v>0.248548033587071</v>
      </c>
      <c r="R197" s="38">
        <v>0.248548033587071</v>
      </c>
      <c r="S197" s="38">
        <v>0.248548033587071</v>
      </c>
      <c r="T197" s="38">
        <v>0.248548033587071</v>
      </c>
      <c r="U197" s="38">
        <v>0.248548033587071</v>
      </c>
      <c r="V197" s="38">
        <v>0.248548033587071</v>
      </c>
      <c r="W197" s="38">
        <v>0.248548033587071</v>
      </c>
      <c r="X197" s="38">
        <v>0.248548033587071</v>
      </c>
      <c r="Y197" s="38">
        <v>0.248548033587071</v>
      </c>
      <c r="Z197" s="38">
        <v>0.248548033587071</v>
      </c>
      <c r="AA197" s="38">
        <v>67175</v>
      </c>
      <c r="AB197" s="38">
        <v>0.248548033587071</v>
      </c>
      <c r="AC197" s="38">
        <v>0.248548033587071</v>
      </c>
      <c r="AD197" s="38">
        <v>0.248548033587071</v>
      </c>
      <c r="AE197" s="38">
        <v>0.248548033587071</v>
      </c>
      <c r="AF197" s="38">
        <v>0.248548033587071</v>
      </c>
      <c r="AG197" s="38">
        <v>0.248548033587071</v>
      </c>
      <c r="AH197" s="38">
        <v>0.248548033587071</v>
      </c>
      <c r="AI197" s="38">
        <v>0.248548033587071</v>
      </c>
      <c r="AJ197" s="38">
        <v>0.248548033587071</v>
      </c>
      <c r="AK197" s="38">
        <v>0.248548033587071</v>
      </c>
      <c r="AL197" s="38">
        <v>0.248548033587071</v>
      </c>
      <c r="AM197" s="38">
        <v>0.248548033587071</v>
      </c>
      <c r="AN197" s="38">
        <v>26853</v>
      </c>
      <c r="AO197" s="38">
        <v>0.248548033587071</v>
      </c>
      <c r="AP197" s="38">
        <v>0.248548033587071</v>
      </c>
      <c r="AQ197" s="38">
        <v>0.248548033587071</v>
      </c>
      <c r="AR197" s="38">
        <v>0.248548033587071</v>
      </c>
      <c r="AS197" s="38">
        <v>0.248548033587071</v>
      </c>
      <c r="AT197" s="38">
        <v>29733</v>
      </c>
      <c r="AU197" s="38">
        <v>116884</v>
      </c>
      <c r="AV197" s="38">
        <v>0.248548033587071</v>
      </c>
      <c r="AW197" s="38">
        <v>0.248548033587071</v>
      </c>
      <c r="AX197" s="38">
        <v>0.248548033587071</v>
      </c>
      <c r="AY197" s="38">
        <v>0.248548033587071</v>
      </c>
      <c r="AZ197" s="38">
        <v>0.248548033587071</v>
      </c>
      <c r="BA197" s="38">
        <v>7003844.5</v>
      </c>
      <c r="BB197" s="38">
        <v>0.248548033587071</v>
      </c>
      <c r="BC197" s="38">
        <v>0.248548033587071</v>
      </c>
      <c r="BD197" s="38">
        <v>0.248548033587071</v>
      </c>
      <c r="BE197" s="38">
        <v>0.248548033587071</v>
      </c>
      <c r="BF197" s="38">
        <v>0.248548033587071</v>
      </c>
      <c r="BG197" s="38">
        <v>0.248548033587071</v>
      </c>
      <c r="BH197" s="38">
        <v>0.248548033587071</v>
      </c>
      <c r="BI197" s="38">
        <v>0.248548033587071</v>
      </c>
      <c r="BJ197" s="38">
        <v>0.248548033587071</v>
      </c>
      <c r="BK197" s="38">
        <v>0.248548033587071</v>
      </c>
      <c r="BL197" s="38">
        <v>0.248548033587071</v>
      </c>
      <c r="BM197" s="38">
        <v>0.248548033587071</v>
      </c>
      <c r="BN197" s="38">
        <v>0.248548033587071</v>
      </c>
      <c r="BO197" s="38">
        <v>0.248548033587071</v>
      </c>
      <c r="BP197" s="38">
        <v>0.248548033587071</v>
      </c>
      <c r="BQ197" s="38">
        <v>0.248548033587071</v>
      </c>
      <c r="BR197" s="38">
        <v>0.248548033587071</v>
      </c>
      <c r="BS197" s="38">
        <v>0.248548033587071</v>
      </c>
      <c r="BT197" s="38">
        <v>85628</v>
      </c>
      <c r="BU197" s="38">
        <v>0.248548033587071</v>
      </c>
      <c r="BV197" s="38">
        <v>0.35604774440060299</v>
      </c>
      <c r="BX197" s="38">
        <v>0.99945385035499701</v>
      </c>
    </row>
    <row r="198" spans="2:76">
      <c r="B198" s="38" t="s">
        <v>739</v>
      </c>
      <c r="C198" s="38" t="s">
        <v>143</v>
      </c>
      <c r="D198" s="38" t="s">
        <v>243</v>
      </c>
      <c r="E198" s="38">
        <v>62067</v>
      </c>
      <c r="F198" s="38" t="s">
        <v>163</v>
      </c>
      <c r="G198" s="38">
        <v>100020212</v>
      </c>
      <c r="H198" s="38">
        <v>2995</v>
      </c>
      <c r="I198" s="38">
        <v>430.17075999999997</v>
      </c>
      <c r="M198" s="43" t="s">
        <v>738</v>
      </c>
      <c r="N198" s="38">
        <v>0.70710678118654802</v>
      </c>
      <c r="O198" s="38">
        <v>0.70710678118654802</v>
      </c>
      <c r="P198" s="38">
        <v>0.70710678118654802</v>
      </c>
      <c r="Q198" s="38">
        <v>0.70710678118654802</v>
      </c>
      <c r="R198" s="38">
        <v>0.70710678118654802</v>
      </c>
      <c r="S198" s="38">
        <v>0.70710678118654802</v>
      </c>
      <c r="T198" s="38">
        <v>0.70710678118654802</v>
      </c>
      <c r="U198" s="38">
        <v>0.70710678118654802</v>
      </c>
      <c r="V198" s="38">
        <v>0.70710678118654802</v>
      </c>
      <c r="W198" s="38">
        <v>0.70710678118654802</v>
      </c>
      <c r="X198" s="38">
        <v>0.70710678118654802</v>
      </c>
      <c r="Y198" s="38">
        <v>0.70710678118654802</v>
      </c>
      <c r="Z198" s="38">
        <v>0.70710678118654802</v>
      </c>
      <c r="AA198" s="38">
        <v>0.70710678118654802</v>
      </c>
      <c r="AB198" s="38">
        <v>0.70710678118654802</v>
      </c>
      <c r="AC198" s="38">
        <v>0.70710678118654802</v>
      </c>
      <c r="AD198" s="38">
        <v>0.70710678118654802</v>
      </c>
      <c r="AE198" s="38">
        <v>0.70710678118654802</v>
      </c>
      <c r="AF198" s="38">
        <v>0.70710678118654802</v>
      </c>
      <c r="AG198" s="38">
        <v>0.70710678118654802</v>
      </c>
      <c r="AH198" s="38">
        <v>0.70710678118654802</v>
      </c>
      <c r="AI198" s="38">
        <v>0.70710678118654802</v>
      </c>
      <c r="AJ198" s="38">
        <v>0.70710678118654802</v>
      </c>
      <c r="AK198" s="38">
        <v>0.70710678118654802</v>
      </c>
      <c r="AL198" s="38">
        <v>0.70710678118654802</v>
      </c>
      <c r="AM198" s="38">
        <v>0.70710678118654802</v>
      </c>
      <c r="AN198" s="38">
        <v>0.70710678118654802</v>
      </c>
      <c r="AO198" s="38">
        <v>0.70710678118654802</v>
      </c>
      <c r="AP198" s="38">
        <v>0.70710678118654802</v>
      </c>
      <c r="AQ198" s="38">
        <v>0.70710678118654802</v>
      </c>
      <c r="AR198" s="38">
        <v>0.70710678118654802</v>
      </c>
      <c r="AS198" s="38">
        <v>0.70710678118654802</v>
      </c>
      <c r="AT198" s="38">
        <v>0.70710678118654802</v>
      </c>
      <c r="AU198" s="38">
        <v>0.70710678118654802</v>
      </c>
      <c r="AV198" s="38">
        <v>0.70710678118654802</v>
      </c>
      <c r="AW198" s="38">
        <v>0.70710678118654802</v>
      </c>
      <c r="AX198" s="38">
        <v>0.70710678118654802</v>
      </c>
      <c r="AY198" s="38">
        <v>0.70710678118654802</v>
      </c>
      <c r="AZ198" s="38">
        <v>0.70710678118654802</v>
      </c>
      <c r="BA198" s="38">
        <v>175730</v>
      </c>
      <c r="BB198" s="38">
        <v>0.70710678118654802</v>
      </c>
      <c r="BC198" s="38">
        <v>0.70710678118654802</v>
      </c>
      <c r="BD198" s="38">
        <v>0.70710678118654802</v>
      </c>
      <c r="BE198" s="38">
        <v>0.70710678118654802</v>
      </c>
      <c r="BF198" s="38">
        <v>0.70710678118654802</v>
      </c>
      <c r="BG198" s="38">
        <v>0.70710678118654802</v>
      </c>
      <c r="BH198" s="38">
        <v>0.70710678118654802</v>
      </c>
      <c r="BI198" s="38">
        <v>0.70710678118654802</v>
      </c>
      <c r="BJ198" s="38">
        <v>0.70710678118654802</v>
      </c>
      <c r="BK198" s="38">
        <v>0.70710678118654802</v>
      </c>
      <c r="BL198" s="38">
        <v>0.70710678118654802</v>
      </c>
      <c r="BM198" s="38">
        <v>0.70710678118654802</v>
      </c>
      <c r="BN198" s="38">
        <v>0.70710678118654802</v>
      </c>
      <c r="BO198" s="38">
        <v>0.70710678118654802</v>
      </c>
      <c r="BP198" s="38">
        <v>0.70710678118654802</v>
      </c>
      <c r="BQ198" s="38">
        <v>0.70710678118654802</v>
      </c>
      <c r="BR198" s="38">
        <v>0.70710678118654802</v>
      </c>
      <c r="BS198" s="38">
        <v>0.70710678118654802</v>
      </c>
      <c r="BT198" s="38">
        <v>0.70710678118654802</v>
      </c>
      <c r="BU198" s="38">
        <v>0.70710678118654802</v>
      </c>
      <c r="BV198" s="38">
        <v>0.33371069574356599</v>
      </c>
      <c r="BX198" s="38">
        <v>0.96723102129983596</v>
      </c>
    </row>
    <row r="199" spans="2:76">
      <c r="B199" s="38" t="s">
        <v>740</v>
      </c>
      <c r="C199" s="38" t="s">
        <v>190</v>
      </c>
      <c r="D199" s="38" t="s">
        <v>741</v>
      </c>
      <c r="E199" s="38">
        <v>15500</v>
      </c>
      <c r="F199" s="38" t="s">
        <v>163</v>
      </c>
      <c r="G199" s="38">
        <v>100000007</v>
      </c>
      <c r="H199" s="38">
        <v>1978</v>
      </c>
      <c r="I199" s="38">
        <v>162.11247</v>
      </c>
      <c r="J199" s="38" t="s">
        <v>742</v>
      </c>
      <c r="K199" s="38">
        <v>10917</v>
      </c>
      <c r="L199" s="43" t="s">
        <v>743</v>
      </c>
      <c r="M199" s="43" t="s">
        <v>744</v>
      </c>
      <c r="N199" s="38">
        <v>112297928</v>
      </c>
      <c r="O199" s="38">
        <v>111502344</v>
      </c>
      <c r="P199" s="38">
        <v>96180104</v>
      </c>
      <c r="Q199" s="38">
        <v>77918832</v>
      </c>
      <c r="R199" s="38">
        <v>125724128</v>
      </c>
      <c r="S199" s="38">
        <v>95625776</v>
      </c>
      <c r="T199" s="38">
        <v>84415264</v>
      </c>
      <c r="U199" s="38">
        <v>97983840</v>
      </c>
      <c r="V199" s="38">
        <v>109041984</v>
      </c>
      <c r="W199" s="38">
        <v>116080344</v>
      </c>
      <c r="X199" s="38">
        <v>94895760</v>
      </c>
      <c r="Y199" s="38">
        <v>77846912</v>
      </c>
      <c r="Z199" s="38">
        <v>138401872</v>
      </c>
      <c r="AA199" s="38">
        <v>78964288</v>
      </c>
      <c r="AB199" s="38">
        <v>124113520</v>
      </c>
      <c r="AC199" s="38">
        <v>85651264</v>
      </c>
      <c r="AD199" s="38">
        <v>92019736</v>
      </c>
      <c r="AE199" s="38">
        <v>111545056</v>
      </c>
      <c r="AF199" s="38">
        <v>84639416</v>
      </c>
      <c r="AG199" s="38">
        <v>116642272</v>
      </c>
      <c r="AH199" s="38">
        <v>111173256</v>
      </c>
      <c r="AI199" s="38">
        <v>84326912</v>
      </c>
      <c r="AJ199" s="38">
        <v>131063848</v>
      </c>
      <c r="AK199" s="38">
        <v>58535828</v>
      </c>
      <c r="AL199" s="38">
        <v>122427488</v>
      </c>
      <c r="AM199" s="38">
        <v>82487568</v>
      </c>
      <c r="AN199" s="38">
        <v>68190440</v>
      </c>
      <c r="AO199" s="38">
        <v>87581696</v>
      </c>
      <c r="AP199" s="38">
        <v>112450904</v>
      </c>
      <c r="AQ199" s="38">
        <v>163569248</v>
      </c>
      <c r="AR199" s="38">
        <v>150256000</v>
      </c>
      <c r="AS199" s="38">
        <v>127242112</v>
      </c>
      <c r="AT199" s="38">
        <v>124890312</v>
      </c>
      <c r="AU199" s="38">
        <v>118767144</v>
      </c>
      <c r="AV199" s="38">
        <v>202959904</v>
      </c>
      <c r="AW199" s="38">
        <v>104753056</v>
      </c>
      <c r="AX199" s="38">
        <v>75860672</v>
      </c>
      <c r="AY199" s="38">
        <v>67363152</v>
      </c>
      <c r="AZ199" s="38">
        <v>110910768</v>
      </c>
      <c r="BA199" s="38">
        <v>103661808</v>
      </c>
      <c r="BB199" s="38">
        <v>117434224</v>
      </c>
      <c r="BC199" s="38">
        <v>90488680</v>
      </c>
      <c r="BD199" s="38">
        <v>144584208</v>
      </c>
      <c r="BE199" s="38">
        <v>140579856</v>
      </c>
      <c r="BF199" s="38">
        <v>94061240</v>
      </c>
      <c r="BG199" s="38">
        <v>79032464</v>
      </c>
      <c r="BH199" s="38">
        <v>79664816</v>
      </c>
      <c r="BI199" s="38">
        <v>106247504</v>
      </c>
      <c r="BJ199" s="38">
        <v>95644176</v>
      </c>
      <c r="BK199" s="38">
        <v>93457704</v>
      </c>
      <c r="BL199" s="38">
        <v>163447760</v>
      </c>
      <c r="BM199" s="38">
        <v>83195216</v>
      </c>
      <c r="BN199" s="38">
        <v>101853272</v>
      </c>
      <c r="BO199" s="38">
        <v>135664720</v>
      </c>
      <c r="BP199" s="38">
        <v>179858080</v>
      </c>
      <c r="BQ199" s="38">
        <v>97276808</v>
      </c>
      <c r="BR199" s="38">
        <v>100159848</v>
      </c>
      <c r="BS199" s="38">
        <v>109816672</v>
      </c>
      <c r="BT199" s="38">
        <v>165743584</v>
      </c>
      <c r="BU199" s="38">
        <v>214476448</v>
      </c>
      <c r="BV199" s="38">
        <v>9.9257608239825795E-2</v>
      </c>
      <c r="BX199" s="38">
        <v>0.97323866739486597</v>
      </c>
    </row>
    <row r="200" spans="2:76">
      <c r="B200" s="38" t="s">
        <v>745</v>
      </c>
      <c r="C200" s="38" t="s">
        <v>172</v>
      </c>
      <c r="D200" s="38" t="s">
        <v>682</v>
      </c>
      <c r="E200" s="38">
        <v>57635</v>
      </c>
      <c r="F200" s="38" t="s">
        <v>233</v>
      </c>
      <c r="G200" s="38">
        <v>100015966</v>
      </c>
      <c r="H200" s="38">
        <v>1720</v>
      </c>
      <c r="I200" s="38">
        <v>568.42759000000001</v>
      </c>
      <c r="N200" s="38">
        <v>228837</v>
      </c>
      <c r="O200" s="38">
        <v>546116</v>
      </c>
      <c r="P200" s="38">
        <v>81588</v>
      </c>
      <c r="Q200" s="38">
        <v>203034</v>
      </c>
      <c r="R200" s="38">
        <v>231164</v>
      </c>
      <c r="S200" s="38">
        <v>106304</v>
      </c>
      <c r="T200" s="38">
        <v>232375</v>
      </c>
      <c r="U200" s="38">
        <v>276422</v>
      </c>
      <c r="V200" s="38">
        <v>372808</v>
      </c>
      <c r="W200" s="38">
        <v>145871</v>
      </c>
      <c r="X200" s="38">
        <v>375184</v>
      </c>
      <c r="Y200" s="38">
        <v>100799</v>
      </c>
      <c r="Z200" s="38">
        <v>225882</v>
      </c>
      <c r="AA200" s="38">
        <v>361938</v>
      </c>
      <c r="AB200" s="38">
        <v>131786</v>
      </c>
      <c r="AC200" s="38">
        <v>113114</v>
      </c>
      <c r="AD200" s="38">
        <v>372211</v>
      </c>
      <c r="AE200" s="38">
        <v>315031</v>
      </c>
      <c r="AF200" s="38">
        <v>271239</v>
      </c>
      <c r="AG200" s="38">
        <v>418155</v>
      </c>
      <c r="AH200" s="38">
        <v>393679</v>
      </c>
      <c r="AI200" s="38">
        <v>77225</v>
      </c>
      <c r="AJ200" s="38">
        <v>558139</v>
      </c>
      <c r="AK200" s="38">
        <v>88029</v>
      </c>
      <c r="AL200" s="38">
        <v>210700</v>
      </c>
      <c r="AM200" s="38">
        <v>198708</v>
      </c>
      <c r="AN200" s="38">
        <v>228088</v>
      </c>
      <c r="AO200" s="38">
        <v>65580</v>
      </c>
      <c r="AP200" s="38">
        <v>302809</v>
      </c>
      <c r="AQ200" s="38">
        <v>256096.98439999999</v>
      </c>
      <c r="AR200" s="38">
        <v>97173</v>
      </c>
      <c r="AS200" s="38">
        <v>812513</v>
      </c>
      <c r="AT200" s="38">
        <v>0.15429069965490499</v>
      </c>
      <c r="AU200" s="38">
        <v>187391</v>
      </c>
      <c r="AV200" s="38">
        <v>251583</v>
      </c>
      <c r="AW200" s="38">
        <v>280220</v>
      </c>
      <c r="AX200" s="38">
        <v>1278149</v>
      </c>
      <c r="AY200" s="38">
        <v>91491</v>
      </c>
      <c r="AZ200" s="38">
        <v>98435</v>
      </c>
      <c r="BA200" s="38">
        <v>58891</v>
      </c>
      <c r="BB200" s="38">
        <v>785869</v>
      </c>
      <c r="BC200" s="38">
        <v>258952.01560000001</v>
      </c>
      <c r="BD200" s="38">
        <v>120558</v>
      </c>
      <c r="BE200" s="38">
        <v>247595</v>
      </c>
      <c r="BF200" s="38">
        <v>257542.98439999999</v>
      </c>
      <c r="BG200" s="38">
        <v>1713460</v>
      </c>
      <c r="BH200" s="38">
        <v>0.15429069965490499</v>
      </c>
      <c r="BI200" s="38">
        <v>97731</v>
      </c>
      <c r="BJ200" s="38">
        <v>469802</v>
      </c>
      <c r="BK200" s="38">
        <v>244255</v>
      </c>
      <c r="BL200" s="38">
        <v>109437</v>
      </c>
      <c r="BM200" s="38">
        <v>272102</v>
      </c>
      <c r="BN200" s="38">
        <v>337235</v>
      </c>
      <c r="BO200" s="38">
        <v>53307</v>
      </c>
      <c r="BP200" s="38">
        <v>106163</v>
      </c>
      <c r="BQ200" s="38">
        <v>168188</v>
      </c>
      <c r="BR200" s="38">
        <v>220363</v>
      </c>
      <c r="BS200" s="38">
        <v>383889</v>
      </c>
      <c r="BT200" s="38">
        <v>531465</v>
      </c>
      <c r="BU200" s="38">
        <v>497259.96879999997</v>
      </c>
      <c r="BV200" s="38">
        <v>0.91170775370795298</v>
      </c>
      <c r="BX200" s="38">
        <v>1</v>
      </c>
    </row>
    <row r="201" spans="2:76">
      <c r="B201" s="38" t="s">
        <v>746</v>
      </c>
      <c r="C201" s="38" t="s">
        <v>172</v>
      </c>
      <c r="D201" s="38" t="s">
        <v>682</v>
      </c>
      <c r="E201" s="38">
        <v>57636</v>
      </c>
      <c r="F201" s="38" t="s">
        <v>233</v>
      </c>
      <c r="G201" s="38">
        <v>100015967</v>
      </c>
      <c r="H201" s="38">
        <v>1904</v>
      </c>
      <c r="I201" s="38">
        <v>568.42792999999995</v>
      </c>
      <c r="N201" s="38">
        <v>400311</v>
      </c>
      <c r="O201" s="38">
        <v>467418</v>
      </c>
      <c r="P201" s="38">
        <v>116405</v>
      </c>
      <c r="Q201" s="38">
        <v>281062</v>
      </c>
      <c r="R201" s="38">
        <v>273020</v>
      </c>
      <c r="S201" s="38">
        <v>0.224506403026729</v>
      </c>
      <c r="T201" s="38">
        <v>223430</v>
      </c>
      <c r="U201" s="38">
        <v>327546</v>
      </c>
      <c r="V201" s="38">
        <v>354454</v>
      </c>
      <c r="W201" s="38">
        <v>203560.01560000001</v>
      </c>
      <c r="X201" s="38">
        <v>456464</v>
      </c>
      <c r="Y201" s="38">
        <v>137761</v>
      </c>
      <c r="Z201" s="38">
        <v>337322</v>
      </c>
      <c r="AA201" s="38">
        <v>450069.96879999997</v>
      </c>
      <c r="AB201" s="38">
        <v>187976.01560000001</v>
      </c>
      <c r="AC201" s="38">
        <v>170208</v>
      </c>
      <c r="AD201" s="38">
        <v>431376</v>
      </c>
      <c r="AE201" s="38">
        <v>359602</v>
      </c>
      <c r="AF201" s="38">
        <v>306315</v>
      </c>
      <c r="AG201" s="38">
        <v>349816</v>
      </c>
      <c r="AH201" s="38">
        <v>570715</v>
      </c>
      <c r="AI201" s="38">
        <v>111416.99219999999</v>
      </c>
      <c r="AJ201" s="38">
        <v>432658</v>
      </c>
      <c r="AK201" s="38">
        <v>149465</v>
      </c>
      <c r="AL201" s="38">
        <v>319056</v>
      </c>
      <c r="AM201" s="38">
        <v>460347</v>
      </c>
      <c r="AN201" s="38">
        <v>368494</v>
      </c>
      <c r="AO201" s="38">
        <v>161826</v>
      </c>
      <c r="AP201" s="38">
        <v>387268</v>
      </c>
      <c r="AQ201" s="38">
        <v>577941</v>
      </c>
      <c r="AR201" s="38">
        <v>140792</v>
      </c>
      <c r="AS201" s="38">
        <v>860198</v>
      </c>
      <c r="AT201" s="38">
        <v>0.224506403026729</v>
      </c>
      <c r="AU201" s="38">
        <v>256815</v>
      </c>
      <c r="AV201" s="38">
        <v>191086</v>
      </c>
      <c r="AW201" s="38">
        <v>639686</v>
      </c>
      <c r="AX201" s="38">
        <v>808284</v>
      </c>
      <c r="AY201" s="38">
        <v>145084</v>
      </c>
      <c r="AZ201" s="38">
        <v>158040</v>
      </c>
      <c r="BA201" s="38">
        <v>175261</v>
      </c>
      <c r="BB201" s="38">
        <v>816903.9375</v>
      </c>
      <c r="BC201" s="38">
        <v>329652</v>
      </c>
      <c r="BD201" s="38">
        <v>349077</v>
      </c>
      <c r="BE201" s="38">
        <v>768763</v>
      </c>
      <c r="BF201" s="38">
        <v>422893.96879999997</v>
      </c>
      <c r="BG201" s="38">
        <v>1100629</v>
      </c>
      <c r="BH201" s="38">
        <v>0.224506403026729</v>
      </c>
      <c r="BI201" s="38">
        <v>148316</v>
      </c>
      <c r="BJ201" s="38">
        <v>452733</v>
      </c>
      <c r="BK201" s="38">
        <v>352025.03129999997</v>
      </c>
      <c r="BL201" s="38">
        <v>226998</v>
      </c>
      <c r="BM201" s="38">
        <v>482532</v>
      </c>
      <c r="BN201" s="38">
        <v>546465</v>
      </c>
      <c r="BO201" s="38">
        <v>431554</v>
      </c>
      <c r="BP201" s="38">
        <v>204704</v>
      </c>
      <c r="BQ201" s="38">
        <v>224817</v>
      </c>
      <c r="BR201" s="38">
        <v>219815.01560000001</v>
      </c>
      <c r="BS201" s="38">
        <v>853510</v>
      </c>
      <c r="BT201" s="38">
        <v>689368</v>
      </c>
      <c r="BU201" s="38">
        <v>676540</v>
      </c>
      <c r="BV201" s="38">
        <v>0.27067870999673199</v>
      </c>
      <c r="BX201" s="38">
        <v>0.98470780993992402</v>
      </c>
    </row>
    <row r="202" spans="2:76">
      <c r="B202" s="38" t="s">
        <v>747</v>
      </c>
      <c r="C202" s="38" t="s">
        <v>172</v>
      </c>
      <c r="D202" s="38" t="s">
        <v>682</v>
      </c>
      <c r="E202" s="38">
        <v>57637</v>
      </c>
      <c r="F202" s="38" t="s">
        <v>233</v>
      </c>
      <c r="G202" s="38">
        <v>100015968</v>
      </c>
      <c r="H202" s="38">
        <v>1948</v>
      </c>
      <c r="I202" s="38">
        <v>568.42786000000001</v>
      </c>
      <c r="N202" s="38">
        <v>0.23511300474452701</v>
      </c>
      <c r="O202" s="38">
        <v>201335</v>
      </c>
      <c r="P202" s="38">
        <v>0.23511300474452701</v>
      </c>
      <c r="Q202" s="38">
        <v>0.23511300474452701</v>
      </c>
      <c r="R202" s="38">
        <v>48610</v>
      </c>
      <c r="S202" s="38">
        <v>0.23511300474452701</v>
      </c>
      <c r="T202" s="38">
        <v>0.23511300474452701</v>
      </c>
      <c r="U202" s="38">
        <v>151568</v>
      </c>
      <c r="V202" s="38">
        <v>205408</v>
      </c>
      <c r="W202" s="38">
        <v>0.23511300474452701</v>
      </c>
      <c r="X202" s="38">
        <v>115549</v>
      </c>
      <c r="Y202" s="38">
        <v>0.23511300474452701</v>
      </c>
      <c r="Z202" s="38">
        <v>88700</v>
      </c>
      <c r="AA202" s="38">
        <v>85782</v>
      </c>
      <c r="AB202" s="38">
        <v>0.23511300474452701</v>
      </c>
      <c r="AC202" s="38">
        <v>46704</v>
      </c>
      <c r="AD202" s="38">
        <v>114021</v>
      </c>
      <c r="AE202" s="38">
        <v>62047</v>
      </c>
      <c r="AF202" s="38">
        <v>82478</v>
      </c>
      <c r="AG202" s="38">
        <v>85059</v>
      </c>
      <c r="AH202" s="38">
        <v>153968</v>
      </c>
      <c r="AI202" s="38">
        <v>0.23511300474452701</v>
      </c>
      <c r="AJ202" s="38">
        <v>68185</v>
      </c>
      <c r="AK202" s="38">
        <v>0.23511300474452701</v>
      </c>
      <c r="AL202" s="38">
        <v>162337</v>
      </c>
      <c r="AM202" s="38">
        <v>161886</v>
      </c>
      <c r="AN202" s="38">
        <v>0.23511300474452701</v>
      </c>
      <c r="AO202" s="38">
        <v>88749</v>
      </c>
      <c r="AP202" s="38">
        <v>83537</v>
      </c>
      <c r="AQ202" s="38">
        <v>0.23511300474452701</v>
      </c>
      <c r="AR202" s="38">
        <v>0.23511300474452701</v>
      </c>
      <c r="AS202" s="38">
        <v>307424</v>
      </c>
      <c r="AT202" s="38">
        <v>0.23511300474452701</v>
      </c>
      <c r="AU202" s="38">
        <v>0.23511300474452701</v>
      </c>
      <c r="AV202" s="38">
        <v>127665</v>
      </c>
      <c r="AW202" s="38">
        <v>145605</v>
      </c>
      <c r="AX202" s="38">
        <v>0.23511300474452701</v>
      </c>
      <c r="AY202" s="38">
        <v>71388</v>
      </c>
      <c r="AZ202" s="38">
        <v>0.23511300474452701</v>
      </c>
      <c r="BA202" s="38">
        <v>0.23511300474452701</v>
      </c>
      <c r="BB202" s="38">
        <v>209465.01560000001</v>
      </c>
      <c r="BC202" s="38">
        <v>0.23511300474452701</v>
      </c>
      <c r="BD202" s="38">
        <v>138775</v>
      </c>
      <c r="BE202" s="38">
        <v>187841</v>
      </c>
      <c r="BF202" s="38">
        <v>191110</v>
      </c>
      <c r="BG202" s="38">
        <v>404743.03129999997</v>
      </c>
      <c r="BH202" s="38">
        <v>0.23511300474452701</v>
      </c>
      <c r="BI202" s="38">
        <v>0.23511300474452701</v>
      </c>
      <c r="BJ202" s="38">
        <v>0.23511300474452701</v>
      </c>
      <c r="BK202" s="38">
        <v>90761</v>
      </c>
      <c r="BL202" s="38">
        <v>0.23511300474452701</v>
      </c>
      <c r="BM202" s="38">
        <v>142188</v>
      </c>
      <c r="BN202" s="38">
        <v>0.23511300474452701</v>
      </c>
      <c r="BO202" s="38">
        <v>110521</v>
      </c>
      <c r="BP202" s="38">
        <v>0.23511300474452701</v>
      </c>
      <c r="BQ202" s="38">
        <v>0.23511300474452701</v>
      </c>
      <c r="BR202" s="38">
        <v>0.23511300474452701</v>
      </c>
      <c r="BS202" s="38">
        <v>264335</v>
      </c>
      <c r="BT202" s="38">
        <v>234799</v>
      </c>
      <c r="BU202" s="38">
        <v>213518</v>
      </c>
      <c r="BV202" s="38">
        <v>0.625216008748542</v>
      </c>
      <c r="BX202" s="38">
        <v>1</v>
      </c>
    </row>
    <row r="203" spans="2:76">
      <c r="B203" s="38" t="s">
        <v>748</v>
      </c>
      <c r="C203" s="38" t="s">
        <v>143</v>
      </c>
      <c r="D203" s="38" t="s">
        <v>254</v>
      </c>
      <c r="E203" s="38">
        <v>35320</v>
      </c>
      <c r="F203" s="38" t="s">
        <v>145</v>
      </c>
      <c r="G203" s="38">
        <v>100001605</v>
      </c>
      <c r="H203" s="38">
        <v>1906</v>
      </c>
      <c r="I203" s="38">
        <v>188.98631</v>
      </c>
      <c r="J203" s="38" t="s">
        <v>749</v>
      </c>
      <c r="K203" s="38">
        <v>3083879</v>
      </c>
      <c r="M203" s="43" t="s">
        <v>750</v>
      </c>
      <c r="N203" s="38">
        <v>1230645</v>
      </c>
      <c r="O203" s="38">
        <v>4124248.25</v>
      </c>
      <c r="P203" s="38">
        <v>472905.96879999997</v>
      </c>
      <c r="Q203" s="38">
        <v>767655</v>
      </c>
      <c r="R203" s="38">
        <v>2549974</v>
      </c>
      <c r="S203" s="38">
        <v>1389112</v>
      </c>
      <c r="T203" s="38">
        <v>2609036</v>
      </c>
      <c r="U203" s="38">
        <v>2691912.75</v>
      </c>
      <c r="V203" s="38">
        <v>1089145</v>
      </c>
      <c r="W203" s="38">
        <v>2766896</v>
      </c>
      <c r="X203" s="38">
        <v>1315628</v>
      </c>
      <c r="Y203" s="38">
        <v>5107762.5</v>
      </c>
      <c r="Z203" s="38">
        <v>1424445</v>
      </c>
      <c r="AA203" s="38">
        <v>814116</v>
      </c>
      <c r="AB203" s="38">
        <v>2705812</v>
      </c>
      <c r="AC203" s="38">
        <v>995745.0625</v>
      </c>
      <c r="AD203" s="38">
        <v>3633122</v>
      </c>
      <c r="AE203" s="38">
        <v>1167921</v>
      </c>
      <c r="AF203" s="38">
        <v>838040</v>
      </c>
      <c r="AG203" s="38">
        <v>1289154.875</v>
      </c>
      <c r="AH203" s="38">
        <v>5052537</v>
      </c>
      <c r="AI203" s="38">
        <v>1264476</v>
      </c>
      <c r="AJ203" s="38">
        <v>2996306</v>
      </c>
      <c r="AK203" s="38">
        <v>1231297</v>
      </c>
      <c r="AL203" s="38">
        <v>1779109.875</v>
      </c>
      <c r="AM203" s="38">
        <v>954503</v>
      </c>
      <c r="AN203" s="38">
        <v>1817989</v>
      </c>
      <c r="AO203" s="38">
        <v>777903</v>
      </c>
      <c r="AP203" s="38">
        <v>1120304</v>
      </c>
      <c r="AQ203" s="38">
        <v>6896878</v>
      </c>
      <c r="AR203" s="38">
        <v>2784482.75</v>
      </c>
      <c r="AS203" s="38">
        <v>1046706</v>
      </c>
      <c r="AT203" s="38">
        <v>2395931</v>
      </c>
      <c r="AU203" s="38">
        <v>1405679</v>
      </c>
      <c r="AV203" s="38">
        <v>2404185</v>
      </c>
      <c r="AW203" s="38">
        <v>6769641</v>
      </c>
      <c r="AX203" s="38">
        <v>3704522</v>
      </c>
      <c r="AY203" s="38">
        <v>5743971</v>
      </c>
      <c r="AZ203" s="38">
        <v>3651239.25</v>
      </c>
      <c r="BA203" s="38">
        <v>848793</v>
      </c>
      <c r="BB203" s="38">
        <v>3890675</v>
      </c>
      <c r="BC203" s="38">
        <v>2752336</v>
      </c>
      <c r="BD203" s="38">
        <v>4387095</v>
      </c>
      <c r="BE203" s="38">
        <v>7860283.5</v>
      </c>
      <c r="BF203" s="38">
        <v>3257990</v>
      </c>
      <c r="BG203" s="38">
        <v>3335775</v>
      </c>
      <c r="BH203" s="38">
        <v>2849735</v>
      </c>
      <c r="BI203" s="38">
        <v>869104</v>
      </c>
      <c r="BJ203" s="38">
        <v>670203</v>
      </c>
      <c r="BK203" s="38">
        <v>3609519</v>
      </c>
      <c r="BL203" s="38">
        <v>6485071</v>
      </c>
      <c r="BM203" s="38">
        <v>3028693</v>
      </c>
      <c r="BN203" s="38">
        <v>1132955</v>
      </c>
      <c r="BO203" s="38">
        <v>1947578</v>
      </c>
      <c r="BP203" s="38">
        <v>1987555</v>
      </c>
      <c r="BQ203" s="38">
        <v>3264232</v>
      </c>
      <c r="BR203" s="38">
        <v>2740400</v>
      </c>
      <c r="BS203" s="38">
        <v>3992112</v>
      </c>
      <c r="BT203" s="38">
        <v>5042877</v>
      </c>
      <c r="BU203" s="38">
        <v>2347513</v>
      </c>
      <c r="BV203" s="38">
        <v>7.2883604650340996E-3</v>
      </c>
      <c r="BX203" s="38">
        <v>0</v>
      </c>
    </row>
    <row r="204" spans="2:76">
      <c r="B204" s="38" t="s">
        <v>751</v>
      </c>
      <c r="C204" s="38" t="s">
        <v>190</v>
      </c>
      <c r="D204" s="38" t="s">
        <v>342</v>
      </c>
      <c r="E204" s="38">
        <v>57516</v>
      </c>
      <c r="F204" s="38" t="s">
        <v>233</v>
      </c>
      <c r="G204" s="38">
        <v>100015835</v>
      </c>
      <c r="H204" s="38">
        <v>1649</v>
      </c>
      <c r="I204" s="38">
        <v>540.49864000000002</v>
      </c>
      <c r="M204" s="43" t="s">
        <v>752</v>
      </c>
      <c r="N204" s="38">
        <v>763292</v>
      </c>
      <c r="O204" s="38">
        <v>1210242</v>
      </c>
      <c r="P204" s="38">
        <v>586040</v>
      </c>
      <c r="Q204" s="38">
        <v>627843</v>
      </c>
      <c r="R204" s="38">
        <v>1384461</v>
      </c>
      <c r="S204" s="38">
        <v>1104685</v>
      </c>
      <c r="T204" s="38">
        <v>823272</v>
      </c>
      <c r="U204" s="38">
        <v>629656</v>
      </c>
      <c r="V204" s="38">
        <v>880992</v>
      </c>
      <c r="W204" s="38">
        <v>1061292</v>
      </c>
      <c r="X204" s="38">
        <v>855249</v>
      </c>
      <c r="Y204" s="38">
        <v>1049849</v>
      </c>
      <c r="Z204" s="38">
        <v>801438</v>
      </c>
      <c r="AA204" s="38">
        <v>780448</v>
      </c>
      <c r="AB204" s="38">
        <v>564383</v>
      </c>
      <c r="AC204" s="38">
        <v>671584</v>
      </c>
      <c r="AD204" s="38">
        <v>1131518</v>
      </c>
      <c r="AE204" s="38">
        <v>925710.9375</v>
      </c>
      <c r="AF204" s="38">
        <v>798692</v>
      </c>
      <c r="AG204" s="38">
        <v>746243</v>
      </c>
      <c r="AH204" s="38">
        <v>643222</v>
      </c>
      <c r="AI204" s="38">
        <v>885085</v>
      </c>
      <c r="AJ204" s="38">
        <v>862793</v>
      </c>
      <c r="AK204" s="38">
        <v>604233</v>
      </c>
      <c r="AL204" s="38">
        <v>521613.96879999997</v>
      </c>
      <c r="AM204" s="38">
        <v>570337</v>
      </c>
      <c r="AN204" s="38">
        <v>659579</v>
      </c>
      <c r="AO204" s="38">
        <v>905672.0625</v>
      </c>
      <c r="AP204" s="38">
        <v>1091559</v>
      </c>
      <c r="AQ204" s="38">
        <v>1200520</v>
      </c>
      <c r="AR204" s="38">
        <v>1375612</v>
      </c>
      <c r="AS204" s="38">
        <v>896622.0625</v>
      </c>
      <c r="AT204" s="38">
        <v>880643</v>
      </c>
      <c r="AU204" s="38">
        <v>889571</v>
      </c>
      <c r="AV204" s="38">
        <v>1042029.9375</v>
      </c>
      <c r="AW204" s="38">
        <v>1161549</v>
      </c>
      <c r="AX204" s="38">
        <v>1073680</v>
      </c>
      <c r="AY204" s="38">
        <v>835588</v>
      </c>
      <c r="AZ204" s="38">
        <v>700308</v>
      </c>
      <c r="BA204" s="38">
        <v>747971</v>
      </c>
      <c r="BB204" s="38">
        <v>1333249</v>
      </c>
      <c r="BC204" s="38">
        <v>979978</v>
      </c>
      <c r="BD204" s="38">
        <v>1040598</v>
      </c>
      <c r="BE204" s="38">
        <v>1146829</v>
      </c>
      <c r="BF204" s="38">
        <v>599934</v>
      </c>
      <c r="BG204" s="38">
        <v>1370237</v>
      </c>
      <c r="BH204" s="38">
        <v>1034855.0625</v>
      </c>
      <c r="BI204" s="38">
        <v>923343</v>
      </c>
      <c r="BJ204" s="38">
        <v>1029757.0625</v>
      </c>
      <c r="BK204" s="38">
        <v>897237</v>
      </c>
      <c r="BL204" s="38">
        <v>343467</v>
      </c>
      <c r="BM204" s="38">
        <v>635852</v>
      </c>
      <c r="BN204" s="38">
        <v>393855</v>
      </c>
      <c r="BO204" s="38">
        <v>2363182</v>
      </c>
      <c r="BP204" s="38">
        <v>801902</v>
      </c>
      <c r="BQ204" s="38">
        <v>1202782</v>
      </c>
      <c r="BR204" s="38">
        <v>893962</v>
      </c>
      <c r="BS204" s="38">
        <v>1005319.0625</v>
      </c>
      <c r="BT204" s="38">
        <v>1024725</v>
      </c>
      <c r="BU204" s="38">
        <v>1202764</v>
      </c>
      <c r="BV204" s="38">
        <v>4.3583547775818299E-2</v>
      </c>
      <c r="BX204" s="38">
        <v>0.51611141452758102</v>
      </c>
    </row>
    <row r="205" spans="2:76">
      <c r="B205" s="38" t="s">
        <v>753</v>
      </c>
      <c r="C205" s="38" t="s">
        <v>143</v>
      </c>
      <c r="D205" s="38" t="s">
        <v>754</v>
      </c>
      <c r="E205" s="38">
        <v>54745</v>
      </c>
      <c r="F205" s="38" t="s">
        <v>233</v>
      </c>
      <c r="G205" s="38">
        <v>100009034</v>
      </c>
      <c r="H205" s="38">
        <v>1052</v>
      </c>
      <c r="I205" s="38">
        <v>389.16264999999999</v>
      </c>
      <c r="J205" s="38" t="s">
        <v>755</v>
      </c>
      <c r="K205" s="38">
        <v>2678</v>
      </c>
      <c r="L205" s="43" t="s">
        <v>756</v>
      </c>
      <c r="M205" s="43" t="s">
        <v>757</v>
      </c>
      <c r="N205" s="38">
        <v>510716.96879999997</v>
      </c>
      <c r="O205" s="38">
        <v>0.15047232303649699</v>
      </c>
      <c r="P205" s="38">
        <v>0.15047232303649699</v>
      </c>
      <c r="Q205" s="38">
        <v>0.15047232303649699</v>
      </c>
      <c r="R205" s="38">
        <v>0.15047232303649699</v>
      </c>
      <c r="S205" s="38">
        <v>0.15047232303649699</v>
      </c>
      <c r="T205" s="38">
        <v>0.15047232303649699</v>
      </c>
      <c r="U205" s="38">
        <v>0.15047232303649699</v>
      </c>
      <c r="V205" s="38">
        <v>0.15047232303649699</v>
      </c>
      <c r="W205" s="38">
        <v>0.15047232303649699</v>
      </c>
      <c r="X205" s="38">
        <v>0.15047232303649699</v>
      </c>
      <c r="Y205" s="38">
        <v>0.15047232303649699</v>
      </c>
      <c r="Z205" s="38">
        <v>0.15047232303649699</v>
      </c>
      <c r="AA205" s="38">
        <v>0.15047232303649699</v>
      </c>
      <c r="AB205" s="38">
        <v>0.15047232303649699</v>
      </c>
      <c r="AC205" s="38">
        <v>4907969</v>
      </c>
      <c r="AD205" s="38">
        <v>0.15047232303649699</v>
      </c>
      <c r="AE205" s="38">
        <v>0.15047232303649699</v>
      </c>
      <c r="AF205" s="38">
        <v>0.15047232303649699</v>
      </c>
      <c r="AG205" s="38">
        <v>0.15047232303649699</v>
      </c>
      <c r="AH205" s="38">
        <v>0.15047232303649699</v>
      </c>
      <c r="AI205" s="38">
        <v>0.15047232303649699</v>
      </c>
      <c r="AJ205" s="38">
        <v>0.15047232303649699</v>
      </c>
      <c r="AK205" s="38">
        <v>0.15047232303649699</v>
      </c>
      <c r="AL205" s="38">
        <v>1640210</v>
      </c>
      <c r="AM205" s="38">
        <v>5796167</v>
      </c>
      <c r="AN205" s="38">
        <v>0.15047232303649699</v>
      </c>
      <c r="AO205" s="38">
        <v>0.15047232303649699</v>
      </c>
      <c r="AP205" s="38">
        <v>0.15047232303649699</v>
      </c>
      <c r="AQ205" s="38">
        <v>0.15047232303649699</v>
      </c>
      <c r="AR205" s="38">
        <v>0.15047232303649699</v>
      </c>
      <c r="AS205" s="38">
        <v>0.15047232303649699</v>
      </c>
      <c r="AT205" s="38">
        <v>0.15047232303649699</v>
      </c>
      <c r="AU205" s="38">
        <v>0.15047232303649699</v>
      </c>
      <c r="AV205" s="38">
        <v>0.15047232303649699</v>
      </c>
      <c r="AW205" s="38">
        <v>0.15047232303649699</v>
      </c>
      <c r="AX205" s="38">
        <v>1011153</v>
      </c>
      <c r="AY205" s="38">
        <v>0.15047232303649699</v>
      </c>
      <c r="AZ205" s="38">
        <v>0.15047232303649699</v>
      </c>
      <c r="BA205" s="38">
        <v>0.15047232303649699</v>
      </c>
      <c r="BB205" s="38">
        <v>0.15047232303649699</v>
      </c>
      <c r="BC205" s="38">
        <v>0.15047232303649699</v>
      </c>
      <c r="BD205" s="38">
        <v>0.15047232303649699</v>
      </c>
      <c r="BE205" s="38">
        <v>0.15047232303649699</v>
      </c>
      <c r="BF205" s="38">
        <v>0.15047232303649699</v>
      </c>
      <c r="BG205" s="38">
        <v>0.15047232303649699</v>
      </c>
      <c r="BH205" s="38">
        <v>0.15047232303649699</v>
      </c>
      <c r="BI205" s="38">
        <v>0.15047232303649699</v>
      </c>
      <c r="BJ205" s="38">
        <v>0.15047232303649699</v>
      </c>
      <c r="BK205" s="38">
        <v>0.15047232303649699</v>
      </c>
      <c r="BL205" s="38">
        <v>0.15047232303649699</v>
      </c>
      <c r="BM205" s="38">
        <v>0.15047232303649699</v>
      </c>
      <c r="BN205" s="38">
        <v>0.15047232303649699</v>
      </c>
      <c r="BO205" s="38">
        <v>0.15047232303649699</v>
      </c>
      <c r="BP205" s="38">
        <v>0.15047232303649699</v>
      </c>
      <c r="BQ205" s="38">
        <v>0.15047232303649699</v>
      </c>
      <c r="BR205" s="38">
        <v>0.15047232303649699</v>
      </c>
      <c r="BS205" s="38">
        <v>0.15047232303649699</v>
      </c>
      <c r="BT205" s="38">
        <v>282154</v>
      </c>
      <c r="BU205" s="38">
        <v>0.15047232303649699</v>
      </c>
      <c r="BV205" s="38">
        <v>0.35604774440060299</v>
      </c>
      <c r="BX205" s="38">
        <v>0.99945385035499701</v>
      </c>
    </row>
    <row r="206" spans="2:76">
      <c r="B206" s="38" t="s">
        <v>758</v>
      </c>
      <c r="C206" s="38" t="s">
        <v>190</v>
      </c>
      <c r="D206" s="38" t="s">
        <v>759</v>
      </c>
      <c r="E206" s="38">
        <v>1563</v>
      </c>
      <c r="F206" s="38" t="s">
        <v>145</v>
      </c>
      <c r="G206" s="38">
        <v>1123</v>
      </c>
      <c r="H206" s="38">
        <v>5264</v>
      </c>
      <c r="I206" s="38">
        <v>391.28537999999998</v>
      </c>
      <c r="J206" s="38" t="s">
        <v>760</v>
      </c>
      <c r="K206" s="38">
        <v>10133</v>
      </c>
      <c r="L206" s="43" t="s">
        <v>761</v>
      </c>
      <c r="M206" s="43" t="s">
        <v>762</v>
      </c>
      <c r="N206" s="38">
        <v>1221137</v>
      </c>
      <c r="O206" s="38">
        <v>670614</v>
      </c>
      <c r="P206" s="38">
        <v>1513249</v>
      </c>
      <c r="Q206" s="38">
        <v>635326</v>
      </c>
      <c r="R206" s="38">
        <v>580121</v>
      </c>
      <c r="S206" s="38">
        <v>264935.09379999997</v>
      </c>
      <c r="T206" s="38">
        <v>94449</v>
      </c>
      <c r="U206" s="38">
        <v>1521226</v>
      </c>
      <c r="V206" s="38">
        <v>1340801.875</v>
      </c>
      <c r="W206" s="38">
        <v>499159</v>
      </c>
      <c r="X206" s="38">
        <v>412958.96879999997</v>
      </c>
      <c r="Y206" s="38">
        <v>1019030</v>
      </c>
      <c r="Z206" s="38">
        <v>452868</v>
      </c>
      <c r="AA206" s="38">
        <v>717942</v>
      </c>
      <c r="AB206" s="38">
        <v>475804</v>
      </c>
      <c r="AC206" s="38">
        <v>572538</v>
      </c>
      <c r="AD206" s="38">
        <v>717343</v>
      </c>
      <c r="AE206" s="38">
        <v>562551</v>
      </c>
      <c r="AF206" s="38">
        <v>0.11151073939311899</v>
      </c>
      <c r="AG206" s="38">
        <v>642071</v>
      </c>
      <c r="AH206" s="38">
        <v>685955.0625</v>
      </c>
      <c r="AI206" s="38">
        <v>569363</v>
      </c>
      <c r="AJ206" s="38">
        <v>504581</v>
      </c>
      <c r="AK206" s="38">
        <v>489529</v>
      </c>
      <c r="AL206" s="38">
        <v>908376</v>
      </c>
      <c r="AM206" s="38">
        <v>1075311</v>
      </c>
      <c r="AN206" s="38">
        <v>441168</v>
      </c>
      <c r="AO206" s="38">
        <v>0.11151073939311899</v>
      </c>
      <c r="AP206" s="38">
        <v>392456.90629999997</v>
      </c>
      <c r="AQ206" s="38">
        <v>747312</v>
      </c>
      <c r="AR206" s="38">
        <v>365942</v>
      </c>
      <c r="AS206" s="38">
        <v>526965</v>
      </c>
      <c r="AT206" s="38">
        <v>3167706</v>
      </c>
      <c r="AU206" s="38">
        <v>731576</v>
      </c>
      <c r="AV206" s="38">
        <v>1196946</v>
      </c>
      <c r="AW206" s="38">
        <v>775365</v>
      </c>
      <c r="AX206" s="38">
        <v>672736</v>
      </c>
      <c r="AY206" s="38">
        <v>1128264</v>
      </c>
      <c r="AZ206" s="38">
        <v>430178.96879999997</v>
      </c>
      <c r="BA206" s="38">
        <v>722643</v>
      </c>
      <c r="BB206" s="38">
        <v>366733.59379999997</v>
      </c>
      <c r="BC206" s="38">
        <v>710372</v>
      </c>
      <c r="BD206" s="38">
        <v>4598058</v>
      </c>
      <c r="BE206" s="38">
        <v>503827.03129999997</v>
      </c>
      <c r="BF206" s="38">
        <v>746373</v>
      </c>
      <c r="BG206" s="38">
        <v>395887</v>
      </c>
      <c r="BH206" s="38">
        <v>767163</v>
      </c>
      <c r="BI206" s="38">
        <v>440740</v>
      </c>
      <c r="BJ206" s="38">
        <v>515024</v>
      </c>
      <c r="BK206" s="38">
        <v>599057</v>
      </c>
      <c r="BL206" s="38">
        <v>889533</v>
      </c>
      <c r="BM206" s="38">
        <v>983359</v>
      </c>
      <c r="BN206" s="38">
        <v>554976.3125</v>
      </c>
      <c r="BO206" s="38">
        <v>1353424</v>
      </c>
      <c r="BP206" s="38">
        <v>826140</v>
      </c>
      <c r="BQ206" s="38">
        <v>585558.8125</v>
      </c>
      <c r="BR206" s="38">
        <v>170687.70310000001</v>
      </c>
      <c r="BS206" s="38">
        <v>593196</v>
      </c>
      <c r="BT206" s="38">
        <v>285669</v>
      </c>
      <c r="BU206" s="38">
        <v>536365</v>
      </c>
      <c r="BV206" s="38">
        <v>0.464266704119082</v>
      </c>
      <c r="BX206" s="38">
        <v>1</v>
      </c>
    </row>
    <row r="207" spans="2:76">
      <c r="B207" s="38" t="s">
        <v>763</v>
      </c>
      <c r="C207" s="38" t="s">
        <v>190</v>
      </c>
      <c r="D207" s="38" t="s">
        <v>764</v>
      </c>
      <c r="E207" s="38">
        <v>37112</v>
      </c>
      <c r="F207" s="38" t="s">
        <v>211</v>
      </c>
      <c r="G207" s="38">
        <v>100001859</v>
      </c>
      <c r="H207" s="38">
        <v>3191.2</v>
      </c>
      <c r="I207" s="38">
        <v>225.06159</v>
      </c>
      <c r="J207" s="38" t="s">
        <v>765</v>
      </c>
      <c r="L207" s="43" t="s">
        <v>766</v>
      </c>
      <c r="M207" s="43" t="s">
        <v>767</v>
      </c>
      <c r="N207" s="38">
        <v>141988</v>
      </c>
      <c r="O207" s="38">
        <v>0.150825876427091</v>
      </c>
      <c r="P207" s="38">
        <v>0.150825876427091</v>
      </c>
      <c r="Q207" s="38">
        <v>0.150825876427091</v>
      </c>
      <c r="R207" s="38">
        <v>0.150825876427091</v>
      </c>
      <c r="S207" s="38">
        <v>0.150825876427091</v>
      </c>
      <c r="T207" s="38">
        <v>685991.9375</v>
      </c>
      <c r="U207" s="38">
        <v>150152</v>
      </c>
      <c r="V207" s="38">
        <v>0.150825876427091</v>
      </c>
      <c r="W207" s="38">
        <v>0.150825876427091</v>
      </c>
      <c r="X207" s="38">
        <v>0.150825876427091</v>
      </c>
      <c r="Y207" s="38">
        <v>0.150825876427091</v>
      </c>
      <c r="Z207" s="38">
        <v>453479</v>
      </c>
      <c r="AA207" s="38">
        <v>286243</v>
      </c>
      <c r="AB207" s="38">
        <v>0.150825876427091</v>
      </c>
      <c r="AC207" s="38">
        <v>1780403</v>
      </c>
      <c r="AD207" s="38">
        <v>409540</v>
      </c>
      <c r="AE207" s="38">
        <v>0.150825876427091</v>
      </c>
      <c r="AF207" s="38">
        <v>342633</v>
      </c>
      <c r="AG207" s="38">
        <v>337394</v>
      </c>
      <c r="AH207" s="38">
        <v>72536</v>
      </c>
      <c r="AI207" s="38">
        <v>0.150825876427091</v>
      </c>
      <c r="AJ207" s="38">
        <v>1990778.125</v>
      </c>
      <c r="AK207" s="38">
        <v>0.150825876427091</v>
      </c>
      <c r="AL207" s="38">
        <v>0.150825876427091</v>
      </c>
      <c r="AM207" s="38">
        <v>295327</v>
      </c>
      <c r="AN207" s="38">
        <v>0.150825876427091</v>
      </c>
      <c r="AO207" s="38">
        <v>826433</v>
      </c>
      <c r="AP207" s="38">
        <v>92553</v>
      </c>
      <c r="AQ207" s="38">
        <v>0.150825876427091</v>
      </c>
      <c r="AR207" s="38">
        <v>0.150825876427091</v>
      </c>
      <c r="AS207" s="38">
        <v>427588</v>
      </c>
      <c r="AT207" s="38">
        <v>0.150825876427091</v>
      </c>
      <c r="AU207" s="38">
        <v>0.150825876427091</v>
      </c>
      <c r="AV207" s="38">
        <v>0.150825876427091</v>
      </c>
      <c r="AW207" s="38">
        <v>0.150825876427091</v>
      </c>
      <c r="AX207" s="38">
        <v>488578</v>
      </c>
      <c r="AY207" s="38">
        <v>0.150825876427091</v>
      </c>
      <c r="AZ207" s="38">
        <v>0.150825876427091</v>
      </c>
      <c r="BA207" s="38">
        <v>110715</v>
      </c>
      <c r="BB207" s="38">
        <v>0.150825876427091</v>
      </c>
      <c r="BC207" s="38">
        <v>0.150825876427091</v>
      </c>
      <c r="BD207" s="38">
        <v>0.150825876427091</v>
      </c>
      <c r="BE207" s="38">
        <v>0.150825876427091</v>
      </c>
      <c r="BF207" s="38">
        <v>359156</v>
      </c>
      <c r="BG207" s="38">
        <v>152116</v>
      </c>
      <c r="BH207" s="38">
        <v>0.150825876427091</v>
      </c>
      <c r="BI207" s="38">
        <v>0.150825876427091</v>
      </c>
      <c r="BJ207" s="38">
        <v>207551</v>
      </c>
      <c r="BK207" s="38">
        <v>0.150825876427091</v>
      </c>
      <c r="BL207" s="38">
        <v>0.150825876427091</v>
      </c>
      <c r="BM207" s="38">
        <v>0.150825876427091</v>
      </c>
      <c r="BN207" s="38">
        <v>570165</v>
      </c>
      <c r="BO207" s="38">
        <v>0.150825876427091</v>
      </c>
      <c r="BP207" s="38">
        <v>0.150825876427091</v>
      </c>
      <c r="BQ207" s="38">
        <v>1608391</v>
      </c>
      <c r="BR207" s="38">
        <v>0.150825876427091</v>
      </c>
      <c r="BS207" s="38">
        <v>188630</v>
      </c>
      <c r="BT207" s="38">
        <v>0.150825876427091</v>
      </c>
      <c r="BU207" s="38">
        <v>0.150825876427091</v>
      </c>
      <c r="BV207" s="38">
        <v>0.20809987275191899</v>
      </c>
      <c r="BX207" s="38">
        <v>1</v>
      </c>
    </row>
    <row r="208" spans="2:76">
      <c r="B208" s="38" t="s">
        <v>768</v>
      </c>
      <c r="C208" s="38" t="s">
        <v>190</v>
      </c>
      <c r="D208" s="38" t="s">
        <v>759</v>
      </c>
      <c r="E208" s="38">
        <v>22842</v>
      </c>
      <c r="F208" s="38" t="s">
        <v>145</v>
      </c>
      <c r="G208" s="38">
        <v>136</v>
      </c>
      <c r="H208" s="38">
        <v>5165</v>
      </c>
      <c r="I208" s="38">
        <v>407.28028999999998</v>
      </c>
      <c r="J208" s="38" t="s">
        <v>769</v>
      </c>
      <c r="K208" s="38">
        <v>221493</v>
      </c>
      <c r="L208" s="43" t="s">
        <v>770</v>
      </c>
      <c r="M208" s="43" t="s">
        <v>771</v>
      </c>
      <c r="N208" s="38">
        <v>209247</v>
      </c>
      <c r="O208" s="38">
        <v>138994</v>
      </c>
      <c r="P208" s="38">
        <v>142385</v>
      </c>
      <c r="Q208" s="38">
        <v>140681</v>
      </c>
      <c r="R208" s="38">
        <v>0.22542564184227101</v>
      </c>
      <c r="S208" s="38">
        <v>0.22542564184227101</v>
      </c>
      <c r="T208" s="38">
        <v>29821.998</v>
      </c>
      <c r="U208" s="38">
        <v>515247.03129999997</v>
      </c>
      <c r="V208" s="38">
        <v>765848</v>
      </c>
      <c r="W208" s="38">
        <v>237369</v>
      </c>
      <c r="X208" s="38">
        <v>51240</v>
      </c>
      <c r="Y208" s="38">
        <v>93554</v>
      </c>
      <c r="Z208" s="38">
        <v>40735</v>
      </c>
      <c r="AA208" s="38">
        <v>80074</v>
      </c>
      <c r="AB208" s="38">
        <v>0.22542564184227101</v>
      </c>
      <c r="AC208" s="38">
        <v>79470</v>
      </c>
      <c r="AD208" s="38">
        <v>45732</v>
      </c>
      <c r="AE208" s="38">
        <v>0.22542564184227101</v>
      </c>
      <c r="AF208" s="38">
        <v>0.22542564184227101</v>
      </c>
      <c r="AG208" s="38">
        <v>0.22542564184227101</v>
      </c>
      <c r="AH208" s="38">
        <v>105715.00780000001</v>
      </c>
      <c r="AI208" s="38">
        <v>41534</v>
      </c>
      <c r="AJ208" s="38">
        <v>39735</v>
      </c>
      <c r="AK208" s="38">
        <v>42224</v>
      </c>
      <c r="AL208" s="38">
        <v>54542</v>
      </c>
      <c r="AM208" s="38">
        <v>326174</v>
      </c>
      <c r="AN208" s="38">
        <v>84086</v>
      </c>
      <c r="AO208" s="38">
        <v>33949</v>
      </c>
      <c r="AP208" s="38">
        <v>0.22542564184227101</v>
      </c>
      <c r="AQ208" s="38">
        <v>114755</v>
      </c>
      <c r="AR208" s="38">
        <v>102769</v>
      </c>
      <c r="AS208" s="38">
        <v>43689</v>
      </c>
      <c r="AT208" s="38">
        <v>5315154</v>
      </c>
      <c r="AU208" s="38">
        <v>0.22542564184227101</v>
      </c>
      <c r="AV208" s="38">
        <v>136796</v>
      </c>
      <c r="AW208" s="38">
        <v>0.22542564184227101</v>
      </c>
      <c r="AX208" s="38">
        <v>194798.98439999999</v>
      </c>
      <c r="AY208" s="38">
        <v>1179734</v>
      </c>
      <c r="AZ208" s="38">
        <v>55514</v>
      </c>
      <c r="BA208" s="38">
        <v>40934</v>
      </c>
      <c r="BB208" s="38">
        <v>0.22542564184227101</v>
      </c>
      <c r="BC208" s="38">
        <v>46783</v>
      </c>
      <c r="BD208" s="38">
        <v>4067002</v>
      </c>
      <c r="BE208" s="38">
        <v>167446</v>
      </c>
      <c r="BF208" s="38">
        <v>318219</v>
      </c>
      <c r="BG208" s="38">
        <v>0.22542564184227101</v>
      </c>
      <c r="BH208" s="38">
        <v>86299</v>
      </c>
      <c r="BI208" s="38">
        <v>0.22542564184227101</v>
      </c>
      <c r="BJ208" s="38">
        <v>35712</v>
      </c>
      <c r="BK208" s="38">
        <v>144244</v>
      </c>
      <c r="BL208" s="38">
        <v>57931</v>
      </c>
      <c r="BM208" s="38">
        <v>131774</v>
      </c>
      <c r="BN208" s="38">
        <v>50770</v>
      </c>
      <c r="BO208" s="38">
        <v>232244</v>
      </c>
      <c r="BP208" s="38">
        <v>59188.996099999997</v>
      </c>
      <c r="BQ208" s="38">
        <v>103846</v>
      </c>
      <c r="BR208" s="38">
        <v>0.22542564184227101</v>
      </c>
      <c r="BS208" s="38">
        <v>79058</v>
      </c>
      <c r="BT208" s="38">
        <v>0.22542564184227101</v>
      </c>
      <c r="BU208" s="38">
        <v>157838</v>
      </c>
      <c r="BV208" s="38">
        <v>0.50314792763405702</v>
      </c>
      <c r="BX208" s="38">
        <v>1</v>
      </c>
    </row>
    <row r="209" spans="2:76">
      <c r="B209" s="38" t="s">
        <v>772</v>
      </c>
      <c r="C209" s="38" t="s">
        <v>190</v>
      </c>
      <c r="D209" s="38" t="s">
        <v>419</v>
      </c>
      <c r="E209" s="38">
        <v>63</v>
      </c>
      <c r="F209" s="38" t="s">
        <v>233</v>
      </c>
      <c r="G209" s="38">
        <v>266</v>
      </c>
      <c r="H209" s="38">
        <v>2707</v>
      </c>
      <c r="I209" s="38">
        <v>369.35158999999999</v>
      </c>
      <c r="J209" s="38" t="s">
        <v>773</v>
      </c>
      <c r="K209" s="38">
        <v>11025495</v>
      </c>
      <c r="L209" s="43" t="s">
        <v>774</v>
      </c>
      <c r="M209" s="43" t="s">
        <v>775</v>
      </c>
      <c r="N209" s="38">
        <v>98600400</v>
      </c>
      <c r="O209" s="38">
        <v>126774584</v>
      </c>
      <c r="P209" s="38">
        <v>110454928</v>
      </c>
      <c r="Q209" s="38">
        <v>131257768</v>
      </c>
      <c r="R209" s="38">
        <v>119657728</v>
      </c>
      <c r="S209" s="38">
        <v>107276800</v>
      </c>
      <c r="T209" s="38">
        <v>116497432</v>
      </c>
      <c r="U209" s="38">
        <v>115112248</v>
      </c>
      <c r="V209" s="38">
        <v>119220912</v>
      </c>
      <c r="W209" s="38">
        <v>122512944</v>
      </c>
      <c r="X209" s="38">
        <v>106896208</v>
      </c>
      <c r="Y209" s="38">
        <v>127138504</v>
      </c>
      <c r="Z209" s="38">
        <v>102741208</v>
      </c>
      <c r="AA209" s="38">
        <v>135519616</v>
      </c>
      <c r="AB209" s="38">
        <v>104790224</v>
      </c>
      <c r="AC209" s="38">
        <v>140184064</v>
      </c>
      <c r="AD209" s="38">
        <v>121364456</v>
      </c>
      <c r="AE209" s="38">
        <v>110897048</v>
      </c>
      <c r="AF209" s="38">
        <v>128492376</v>
      </c>
      <c r="AG209" s="38">
        <v>109390784</v>
      </c>
      <c r="AH209" s="38">
        <v>142516704</v>
      </c>
      <c r="AI209" s="38">
        <v>108995376</v>
      </c>
      <c r="AJ209" s="38">
        <v>117250848</v>
      </c>
      <c r="AK209" s="38">
        <v>106351816</v>
      </c>
      <c r="AL209" s="38">
        <v>118486504</v>
      </c>
      <c r="AM209" s="38">
        <v>128752232</v>
      </c>
      <c r="AN209" s="38">
        <v>136736128</v>
      </c>
      <c r="AO209" s="38">
        <v>132647600</v>
      </c>
      <c r="AP209" s="38">
        <v>145827744</v>
      </c>
      <c r="AQ209" s="38">
        <v>119468736</v>
      </c>
      <c r="AR209" s="38">
        <v>101625072</v>
      </c>
      <c r="AS209" s="38">
        <v>118732904</v>
      </c>
      <c r="AT209" s="38">
        <v>105580280</v>
      </c>
      <c r="AU209" s="38">
        <v>139270304</v>
      </c>
      <c r="AV209" s="38">
        <v>132991040</v>
      </c>
      <c r="AW209" s="38">
        <v>124387752</v>
      </c>
      <c r="AX209" s="38">
        <v>125196112</v>
      </c>
      <c r="AY209" s="38">
        <v>97759848</v>
      </c>
      <c r="AZ209" s="38">
        <v>124966960</v>
      </c>
      <c r="BA209" s="38">
        <v>116231816</v>
      </c>
      <c r="BB209" s="38">
        <v>139297168</v>
      </c>
      <c r="BC209" s="38">
        <v>108323272</v>
      </c>
      <c r="BD209" s="38">
        <v>117612576</v>
      </c>
      <c r="BE209" s="38">
        <v>134389120</v>
      </c>
      <c r="BF209" s="38">
        <v>144716496</v>
      </c>
      <c r="BG209" s="38">
        <v>140027264</v>
      </c>
      <c r="BH209" s="38">
        <v>164112448</v>
      </c>
      <c r="BI209" s="38">
        <v>125830344</v>
      </c>
      <c r="BJ209" s="38">
        <v>145320576</v>
      </c>
      <c r="BK209" s="38">
        <v>106326584</v>
      </c>
      <c r="BL209" s="38">
        <v>98326264</v>
      </c>
      <c r="BM209" s="38">
        <v>105127632</v>
      </c>
      <c r="BN209" s="38">
        <v>124875512</v>
      </c>
      <c r="BO209" s="38">
        <v>115139840</v>
      </c>
      <c r="BP209" s="38">
        <v>116487928</v>
      </c>
      <c r="BQ209" s="38">
        <v>115746928</v>
      </c>
      <c r="BR209" s="38">
        <v>107826936</v>
      </c>
      <c r="BS209" s="38">
        <v>122741352</v>
      </c>
      <c r="BT209" s="38">
        <v>133025336</v>
      </c>
      <c r="BU209" s="38">
        <v>135775120</v>
      </c>
      <c r="BV209" s="38">
        <v>0.49622962587436398</v>
      </c>
      <c r="BX209" s="38">
        <v>1</v>
      </c>
    </row>
    <row r="210" spans="2:76">
      <c r="B210" s="38" t="s">
        <v>776</v>
      </c>
      <c r="C210" s="38" t="s">
        <v>190</v>
      </c>
      <c r="D210" s="38" t="s">
        <v>777</v>
      </c>
      <c r="E210" s="38">
        <v>15506</v>
      </c>
      <c r="F210" s="38" t="s">
        <v>163</v>
      </c>
      <c r="G210" s="38">
        <v>1256</v>
      </c>
      <c r="H210" s="38">
        <v>1961</v>
      </c>
      <c r="I210" s="38">
        <v>104.10699</v>
      </c>
      <c r="J210" s="38" t="s">
        <v>778</v>
      </c>
      <c r="K210" s="38">
        <v>305</v>
      </c>
      <c r="L210" s="43" t="s">
        <v>779</v>
      </c>
      <c r="M210" s="43" t="s">
        <v>780</v>
      </c>
      <c r="N210" s="38">
        <v>49476352</v>
      </c>
      <c r="O210" s="38">
        <v>33300100</v>
      </c>
      <c r="P210" s="38">
        <v>29552472</v>
      </c>
      <c r="Q210" s="38">
        <v>29286696</v>
      </c>
      <c r="R210" s="38">
        <v>21740776</v>
      </c>
      <c r="S210" s="38">
        <v>28099924</v>
      </c>
      <c r="T210" s="38">
        <v>16118393</v>
      </c>
      <c r="U210" s="38">
        <v>12510834</v>
      </c>
      <c r="V210" s="38">
        <v>70271232</v>
      </c>
      <c r="W210" s="38">
        <v>19587260</v>
      </c>
      <c r="X210" s="38">
        <v>15797620</v>
      </c>
      <c r="Y210" s="38">
        <v>7886192</v>
      </c>
      <c r="Z210" s="38">
        <v>16368563</v>
      </c>
      <c r="AA210" s="38">
        <v>33397454</v>
      </c>
      <c r="AB210" s="38">
        <v>16700570</v>
      </c>
      <c r="AC210" s="38">
        <v>23462340</v>
      </c>
      <c r="AD210" s="38">
        <v>14197646</v>
      </c>
      <c r="AE210" s="38">
        <v>13356094</v>
      </c>
      <c r="AF210" s="38">
        <v>11368711</v>
      </c>
      <c r="AG210" s="38">
        <v>15069115</v>
      </c>
      <c r="AH210" s="38">
        <v>15052657</v>
      </c>
      <c r="AI210" s="38">
        <v>11945436</v>
      </c>
      <c r="AJ210" s="38">
        <v>13774699</v>
      </c>
      <c r="AK210" s="38">
        <v>12485865</v>
      </c>
      <c r="AL210" s="38">
        <v>15608620</v>
      </c>
      <c r="AM210" s="38">
        <v>24118908</v>
      </c>
      <c r="AN210" s="38">
        <v>14890196</v>
      </c>
      <c r="AO210" s="38">
        <v>47474292</v>
      </c>
      <c r="AP210" s="38">
        <v>72341360</v>
      </c>
      <c r="AQ210" s="38">
        <v>12936663</v>
      </c>
      <c r="AR210" s="38">
        <v>11236805</v>
      </c>
      <c r="AS210" s="38">
        <v>15808478</v>
      </c>
      <c r="AT210" s="38">
        <v>9908138</v>
      </c>
      <c r="AU210" s="38">
        <v>10031628</v>
      </c>
      <c r="AV210" s="38">
        <v>15968736</v>
      </c>
      <c r="AW210" s="38">
        <v>48141996</v>
      </c>
      <c r="AX210" s="38">
        <v>14650662</v>
      </c>
      <c r="AY210" s="38">
        <v>15788891</v>
      </c>
      <c r="AZ210" s="38">
        <v>17967856</v>
      </c>
      <c r="BA210" s="38">
        <v>11352778</v>
      </c>
      <c r="BB210" s="38">
        <v>14032827</v>
      </c>
      <c r="BC210" s="38">
        <v>9100878</v>
      </c>
      <c r="BD210" s="38">
        <v>62265708</v>
      </c>
      <c r="BE210" s="38">
        <v>12567564</v>
      </c>
      <c r="BF210" s="38">
        <v>40351804</v>
      </c>
      <c r="BG210" s="38">
        <v>35561864</v>
      </c>
      <c r="BH210" s="38">
        <v>14607850</v>
      </c>
      <c r="BI210" s="38">
        <v>12775032</v>
      </c>
      <c r="BJ210" s="38">
        <v>15074555</v>
      </c>
      <c r="BK210" s="38">
        <v>127386912</v>
      </c>
      <c r="BL210" s="38">
        <v>34460680</v>
      </c>
      <c r="BM210" s="38">
        <v>35465584</v>
      </c>
      <c r="BN210" s="38">
        <v>14818097</v>
      </c>
      <c r="BO210" s="38">
        <v>30457374</v>
      </c>
      <c r="BP210" s="38">
        <v>21320162</v>
      </c>
      <c r="BQ210" s="38">
        <v>50382236</v>
      </c>
      <c r="BR210" s="38">
        <v>15228848</v>
      </c>
      <c r="BS210" s="38">
        <v>75036792</v>
      </c>
      <c r="BT210" s="38">
        <v>32075108</v>
      </c>
      <c r="BU210" s="38">
        <v>23020220</v>
      </c>
      <c r="BV210" s="38">
        <v>0.84180145015812802</v>
      </c>
      <c r="BX210" s="38">
        <v>1</v>
      </c>
    </row>
    <row r="211" spans="2:76">
      <c r="B211" s="38" t="s">
        <v>781</v>
      </c>
      <c r="C211" s="38" t="s">
        <v>190</v>
      </c>
      <c r="D211" s="38" t="s">
        <v>777</v>
      </c>
      <c r="E211" s="38">
        <v>34396</v>
      </c>
      <c r="F211" s="38" t="s">
        <v>163</v>
      </c>
      <c r="G211" s="38">
        <v>267</v>
      </c>
      <c r="H211" s="38">
        <v>700</v>
      </c>
      <c r="I211" s="38">
        <v>184.07332</v>
      </c>
      <c r="J211" s="38" t="s">
        <v>782</v>
      </c>
      <c r="K211" s="38">
        <v>1014</v>
      </c>
      <c r="L211" s="43" t="s">
        <v>783</v>
      </c>
      <c r="M211" s="43" t="s">
        <v>784</v>
      </c>
      <c r="N211" s="38">
        <v>4606404</v>
      </c>
      <c r="O211" s="38">
        <v>4750741</v>
      </c>
      <c r="P211" s="38">
        <v>3411505</v>
      </c>
      <c r="Q211" s="38">
        <v>5397679</v>
      </c>
      <c r="R211" s="38">
        <v>3280005</v>
      </c>
      <c r="S211" s="38">
        <v>5509244</v>
      </c>
      <c r="T211" s="38">
        <v>3478463</v>
      </c>
      <c r="U211" s="38">
        <v>3126713</v>
      </c>
      <c r="V211" s="38">
        <v>6456311</v>
      </c>
      <c r="W211" s="38">
        <v>5391101</v>
      </c>
      <c r="X211" s="38">
        <v>3124752</v>
      </c>
      <c r="Y211" s="38">
        <v>4853314</v>
      </c>
      <c r="Z211" s="38">
        <v>3763411</v>
      </c>
      <c r="AA211" s="38">
        <v>5143403</v>
      </c>
      <c r="AB211" s="38">
        <v>4254133</v>
      </c>
      <c r="AC211" s="38">
        <v>6700348</v>
      </c>
      <c r="AD211" s="38">
        <v>3015993</v>
      </c>
      <c r="AE211" s="38">
        <v>4138883</v>
      </c>
      <c r="AF211" s="38">
        <v>3490235</v>
      </c>
      <c r="AG211" s="38">
        <v>3309210</v>
      </c>
      <c r="AH211" s="38">
        <v>4158590</v>
      </c>
      <c r="AI211" s="38">
        <v>3147664</v>
      </c>
      <c r="AJ211" s="38">
        <v>4661470</v>
      </c>
      <c r="AK211" s="38">
        <v>3328702</v>
      </c>
      <c r="AL211" s="38">
        <v>3406390</v>
      </c>
      <c r="AM211" s="38">
        <v>4071127</v>
      </c>
      <c r="AN211" s="38">
        <v>4257266</v>
      </c>
      <c r="AO211" s="38">
        <v>4512685</v>
      </c>
      <c r="AP211" s="38">
        <v>6655798</v>
      </c>
      <c r="AQ211" s="38">
        <v>4459564</v>
      </c>
      <c r="AR211" s="38">
        <v>3935992</v>
      </c>
      <c r="AS211" s="38">
        <v>3646755</v>
      </c>
      <c r="AT211" s="38">
        <v>5100343</v>
      </c>
      <c r="AU211" s="38">
        <v>3526289</v>
      </c>
      <c r="AV211" s="38">
        <v>3594401</v>
      </c>
      <c r="AW211" s="38">
        <v>4875409</v>
      </c>
      <c r="AX211" s="38">
        <v>3599436</v>
      </c>
      <c r="AY211" s="38">
        <v>3202759</v>
      </c>
      <c r="AZ211" s="38">
        <v>3675597</v>
      </c>
      <c r="BA211" s="38">
        <v>2494231</v>
      </c>
      <c r="BB211" s="38">
        <v>4282488</v>
      </c>
      <c r="BC211" s="38">
        <v>4253843</v>
      </c>
      <c r="BD211" s="38">
        <v>6451181</v>
      </c>
      <c r="BE211" s="38">
        <v>2627676</v>
      </c>
      <c r="BF211" s="38">
        <v>4981914</v>
      </c>
      <c r="BG211" s="38">
        <v>8471886</v>
      </c>
      <c r="BH211" s="38">
        <v>6072370</v>
      </c>
      <c r="BI211" s="38">
        <v>2651427</v>
      </c>
      <c r="BJ211" s="38">
        <v>4047297</v>
      </c>
      <c r="BK211" s="38">
        <v>6415118</v>
      </c>
      <c r="BL211" s="38">
        <v>6590435</v>
      </c>
      <c r="BM211" s="38">
        <v>6198197</v>
      </c>
      <c r="BN211" s="38">
        <v>3276837</v>
      </c>
      <c r="BO211" s="38">
        <v>7067496</v>
      </c>
      <c r="BP211" s="38">
        <v>4344884</v>
      </c>
      <c r="BQ211" s="38">
        <v>3312256</v>
      </c>
      <c r="BR211" s="38">
        <v>4726703</v>
      </c>
      <c r="BS211" s="38">
        <v>6335752</v>
      </c>
      <c r="BT211" s="38">
        <v>5013892</v>
      </c>
      <c r="BU211" s="38">
        <v>5020702</v>
      </c>
      <c r="BV211" s="38">
        <v>0.45529690690313801</v>
      </c>
      <c r="BX211" s="38">
        <v>1</v>
      </c>
    </row>
    <row r="212" spans="2:76">
      <c r="B212" s="38" t="s">
        <v>785</v>
      </c>
      <c r="C212" s="38" t="s">
        <v>143</v>
      </c>
      <c r="D212" s="38" t="s">
        <v>210</v>
      </c>
      <c r="E212" s="38">
        <v>38637</v>
      </c>
      <c r="F212" s="38" t="s">
        <v>145</v>
      </c>
      <c r="G212" s="38">
        <v>100002253</v>
      </c>
      <c r="H212" s="38">
        <v>3127</v>
      </c>
      <c r="I212" s="38">
        <v>204.06661</v>
      </c>
      <c r="J212" s="38" t="s">
        <v>786</v>
      </c>
      <c r="K212" s="38">
        <v>709625</v>
      </c>
      <c r="M212" s="43" t="s">
        <v>787</v>
      </c>
      <c r="N212" s="38">
        <v>131342</v>
      </c>
      <c r="O212" s="38">
        <v>458644</v>
      </c>
      <c r="P212" s="38">
        <v>111251</v>
      </c>
      <c r="Q212" s="38">
        <v>3.7052395334175099E-2</v>
      </c>
      <c r="R212" s="38">
        <v>82080</v>
      </c>
      <c r="S212" s="38">
        <v>650410</v>
      </c>
      <c r="T212" s="38">
        <v>78773</v>
      </c>
      <c r="U212" s="38">
        <v>72351</v>
      </c>
      <c r="V212" s="38">
        <v>226961</v>
      </c>
      <c r="W212" s="38">
        <v>199589</v>
      </c>
      <c r="X212" s="38">
        <v>273177</v>
      </c>
      <c r="Y212" s="38">
        <v>3.7052395334175099E-2</v>
      </c>
      <c r="Z212" s="38">
        <v>33107</v>
      </c>
      <c r="AA212" s="38">
        <v>66865</v>
      </c>
      <c r="AB212" s="38">
        <v>12477</v>
      </c>
      <c r="AC212" s="38">
        <v>3.7052395334175099E-2</v>
      </c>
      <c r="AD212" s="38">
        <v>120995</v>
      </c>
      <c r="AE212" s="38">
        <v>238292</v>
      </c>
      <c r="AF212" s="38">
        <v>348542</v>
      </c>
      <c r="AG212" s="38">
        <v>125802</v>
      </c>
      <c r="AH212" s="38">
        <v>78992</v>
      </c>
      <c r="AI212" s="38">
        <v>3.7052395334175099E-2</v>
      </c>
      <c r="AJ212" s="38">
        <v>224479</v>
      </c>
      <c r="AK212" s="38">
        <v>183962</v>
      </c>
      <c r="AL212" s="38">
        <v>408166</v>
      </c>
      <c r="AM212" s="38">
        <v>178317</v>
      </c>
      <c r="AN212" s="38">
        <v>294799</v>
      </c>
      <c r="AO212" s="38">
        <v>3.7052395334175099E-2</v>
      </c>
      <c r="AP212" s="38">
        <v>195658</v>
      </c>
      <c r="AQ212" s="38">
        <v>382906</v>
      </c>
      <c r="AR212" s="38">
        <v>117020</v>
      </c>
      <c r="AS212" s="38">
        <v>539574</v>
      </c>
      <c r="AT212" s="38">
        <v>113345</v>
      </c>
      <c r="AU212" s="38">
        <v>298949</v>
      </c>
      <c r="AV212" s="38">
        <v>265167</v>
      </c>
      <c r="AW212" s="38">
        <v>522234.96879999997</v>
      </c>
      <c r="AX212" s="38">
        <v>467300</v>
      </c>
      <c r="AY212" s="38">
        <v>263720</v>
      </c>
      <c r="AZ212" s="38">
        <v>65794</v>
      </c>
      <c r="BA212" s="38">
        <v>3.7052395334175099E-2</v>
      </c>
      <c r="BB212" s="38">
        <v>171907</v>
      </c>
      <c r="BC212" s="38">
        <v>247239</v>
      </c>
      <c r="BD212" s="38">
        <v>493694</v>
      </c>
      <c r="BE212" s="38">
        <v>389742</v>
      </c>
      <c r="BF212" s="38">
        <v>1904755</v>
      </c>
      <c r="BG212" s="38">
        <v>1289134</v>
      </c>
      <c r="BH212" s="38">
        <v>19979</v>
      </c>
      <c r="BI212" s="38">
        <v>172333</v>
      </c>
      <c r="BJ212" s="38">
        <v>133837</v>
      </c>
      <c r="BK212" s="38">
        <v>36059</v>
      </c>
      <c r="BL212" s="38">
        <v>273094</v>
      </c>
      <c r="BM212" s="38">
        <v>483091</v>
      </c>
      <c r="BN212" s="38">
        <v>305253</v>
      </c>
      <c r="BO212" s="38">
        <v>3.7052395334175099E-2</v>
      </c>
      <c r="BP212" s="38">
        <v>425215</v>
      </c>
      <c r="BQ212" s="38">
        <v>971852.0625</v>
      </c>
      <c r="BR212" s="38">
        <v>639081</v>
      </c>
      <c r="BS212" s="38">
        <v>288347</v>
      </c>
      <c r="BT212" s="38">
        <v>332344</v>
      </c>
      <c r="BU212" s="38">
        <v>3.7052395334175099E-2</v>
      </c>
      <c r="BV212" s="38">
        <v>1.56270627259548E-2</v>
      </c>
      <c r="BX212" s="38">
        <v>0</v>
      </c>
    </row>
    <row r="213" spans="2:76">
      <c r="B213" s="38" t="s">
        <v>788</v>
      </c>
      <c r="C213" s="38" t="s">
        <v>190</v>
      </c>
      <c r="D213" s="38" t="s">
        <v>342</v>
      </c>
      <c r="E213" s="38">
        <v>38178</v>
      </c>
      <c r="F213" s="38" t="s">
        <v>233</v>
      </c>
      <c r="G213" s="38">
        <v>100002259</v>
      </c>
      <c r="H213" s="38">
        <v>1057</v>
      </c>
      <c r="I213" s="38">
        <v>314.23259000000002</v>
      </c>
      <c r="J213" s="38" t="s">
        <v>789</v>
      </c>
      <c r="N213" s="38">
        <v>2418866</v>
      </c>
      <c r="O213" s="38">
        <v>1329329</v>
      </c>
      <c r="P213" s="38">
        <v>4356857</v>
      </c>
      <c r="Q213" s="38">
        <v>2082446</v>
      </c>
      <c r="R213" s="38">
        <v>2442461</v>
      </c>
      <c r="S213" s="38">
        <v>3037717</v>
      </c>
      <c r="T213" s="38">
        <v>1545090</v>
      </c>
      <c r="U213" s="38">
        <v>1289626.125</v>
      </c>
      <c r="V213" s="38">
        <v>2251125</v>
      </c>
      <c r="W213" s="38">
        <v>2787782</v>
      </c>
      <c r="X213" s="38">
        <v>2953322</v>
      </c>
      <c r="Y213" s="38">
        <v>2877124</v>
      </c>
      <c r="Z213" s="38">
        <v>2270851</v>
      </c>
      <c r="AA213" s="38">
        <v>1958701</v>
      </c>
      <c r="AB213" s="38">
        <v>1248052</v>
      </c>
      <c r="AC213" s="38">
        <v>1304051</v>
      </c>
      <c r="AD213" s="38">
        <v>1458542</v>
      </c>
      <c r="AE213" s="38">
        <v>3128858</v>
      </c>
      <c r="AF213" s="38">
        <v>1492336</v>
      </c>
      <c r="AG213" s="38">
        <v>2497034</v>
      </c>
      <c r="AH213" s="38">
        <v>1912992</v>
      </c>
      <c r="AI213" s="38">
        <v>3071203</v>
      </c>
      <c r="AJ213" s="38">
        <v>1534090</v>
      </c>
      <c r="AK213" s="38">
        <v>2362810</v>
      </c>
      <c r="AL213" s="38">
        <v>2609048</v>
      </c>
      <c r="AM213" s="38">
        <v>1620709</v>
      </c>
      <c r="AN213" s="38">
        <v>2093571.125</v>
      </c>
      <c r="AO213" s="38">
        <v>3228461</v>
      </c>
      <c r="AP213" s="38">
        <v>2722255</v>
      </c>
      <c r="AQ213" s="38">
        <v>1705883</v>
      </c>
      <c r="AR213" s="38">
        <v>4243625</v>
      </c>
      <c r="AS213" s="38">
        <v>3780913</v>
      </c>
      <c r="AT213" s="38">
        <v>891417</v>
      </c>
      <c r="AU213" s="38">
        <v>3556276</v>
      </c>
      <c r="AV213" s="38">
        <v>2348463</v>
      </c>
      <c r="AW213" s="38">
        <v>3343012</v>
      </c>
      <c r="AX213" s="38">
        <v>1465072</v>
      </c>
      <c r="AY213" s="38">
        <v>1111979</v>
      </c>
      <c r="AZ213" s="38">
        <v>2486953</v>
      </c>
      <c r="BA213" s="38">
        <v>2859515.75</v>
      </c>
      <c r="BB213" s="38">
        <v>2822178</v>
      </c>
      <c r="BC213" s="38">
        <v>3678324</v>
      </c>
      <c r="BD213" s="38">
        <v>4307329</v>
      </c>
      <c r="BE213" s="38">
        <v>4291141</v>
      </c>
      <c r="BF213" s="38">
        <v>2452229</v>
      </c>
      <c r="BG213" s="38">
        <v>4021410</v>
      </c>
      <c r="BH213" s="38">
        <v>3703370</v>
      </c>
      <c r="BI213" s="38">
        <v>2839973</v>
      </c>
      <c r="BJ213" s="38">
        <v>3213705</v>
      </c>
      <c r="BK213" s="38">
        <v>4389680</v>
      </c>
      <c r="BL213" s="38">
        <v>4718950</v>
      </c>
      <c r="BM213" s="38">
        <v>2179225</v>
      </c>
      <c r="BN213" s="38">
        <v>2357561</v>
      </c>
      <c r="BO213" s="38">
        <v>2051715</v>
      </c>
      <c r="BP213" s="38">
        <v>5229457</v>
      </c>
      <c r="BQ213" s="38">
        <v>3551106</v>
      </c>
      <c r="BR213" s="38">
        <v>3060541</v>
      </c>
      <c r="BS213" s="38">
        <v>2454536</v>
      </c>
      <c r="BT213" s="38">
        <v>2903732</v>
      </c>
      <c r="BU213" s="38">
        <v>3917966</v>
      </c>
      <c r="BV213" s="38">
        <v>3.7616825070733599E-4</v>
      </c>
      <c r="BX213" s="38">
        <v>0</v>
      </c>
    </row>
    <row r="214" spans="2:76">
      <c r="B214" s="38" t="s">
        <v>790</v>
      </c>
      <c r="C214" s="38" t="s">
        <v>143</v>
      </c>
      <c r="D214" s="38" t="s">
        <v>791</v>
      </c>
      <c r="E214" s="38">
        <v>62479</v>
      </c>
      <c r="F214" s="38" t="s">
        <v>145</v>
      </c>
      <c r="G214" s="38">
        <v>100020793</v>
      </c>
      <c r="H214" s="38">
        <v>4400</v>
      </c>
      <c r="I214" s="38">
        <v>310.08848999999998</v>
      </c>
      <c r="K214" s="38">
        <v>10403174</v>
      </c>
      <c r="L214" s="43" t="s">
        <v>792</v>
      </c>
      <c r="M214" s="43" t="s">
        <v>793</v>
      </c>
      <c r="N214" s="38">
        <v>0.15966471119192199</v>
      </c>
      <c r="O214" s="38">
        <v>0.15966471119192199</v>
      </c>
      <c r="P214" s="38">
        <v>0.15966471119192199</v>
      </c>
      <c r="Q214" s="38">
        <v>180898</v>
      </c>
      <c r="R214" s="38">
        <v>1421564</v>
      </c>
      <c r="S214" s="38">
        <v>0.15966471119192199</v>
      </c>
      <c r="T214" s="38">
        <v>0.15966471119192199</v>
      </c>
      <c r="U214" s="38">
        <v>0.15966471119192199</v>
      </c>
      <c r="V214" s="38">
        <v>0.15966471119192199</v>
      </c>
      <c r="W214" s="38">
        <v>0.15966471119192199</v>
      </c>
      <c r="X214" s="38">
        <v>0.15966471119192199</v>
      </c>
      <c r="Y214" s="38">
        <v>0.15966471119192199</v>
      </c>
      <c r="Z214" s="38">
        <v>0.15966471119192199</v>
      </c>
      <c r="AA214" s="38">
        <v>0.15966471119192199</v>
      </c>
      <c r="AB214" s="38">
        <v>0.15966471119192199</v>
      </c>
      <c r="AC214" s="38">
        <v>0.15966471119192199</v>
      </c>
      <c r="AD214" s="38">
        <v>0.15966471119192199</v>
      </c>
      <c r="AE214" s="38">
        <v>0.15966471119192199</v>
      </c>
      <c r="AF214" s="38">
        <v>0.15966471119192199</v>
      </c>
      <c r="AG214" s="38">
        <v>0.15966471119192199</v>
      </c>
      <c r="AH214" s="38">
        <v>0.15966471119192199</v>
      </c>
      <c r="AI214" s="38">
        <v>0.15966471119192199</v>
      </c>
      <c r="AJ214" s="38">
        <v>0.15966471119192199</v>
      </c>
      <c r="AK214" s="38">
        <v>0.15966471119192199</v>
      </c>
      <c r="AL214" s="38">
        <v>0.15966471119192199</v>
      </c>
      <c r="AM214" s="38">
        <v>0.15966471119192199</v>
      </c>
      <c r="AN214" s="38">
        <v>0.15966471119192199</v>
      </c>
      <c r="AO214" s="38">
        <v>0.15966471119192199</v>
      </c>
      <c r="AP214" s="38">
        <v>0.15966471119192199</v>
      </c>
      <c r="AQ214" s="38">
        <v>0.15966471119192199</v>
      </c>
      <c r="AR214" s="38">
        <v>0.15966471119192199</v>
      </c>
      <c r="AS214" s="38">
        <v>0.15966471119192199</v>
      </c>
      <c r="AT214" s="38">
        <v>0.15966471119192199</v>
      </c>
      <c r="AU214" s="38">
        <v>0.15966471119192199</v>
      </c>
      <c r="AV214" s="38">
        <v>0.15966471119192199</v>
      </c>
      <c r="AW214" s="38">
        <v>0.15966471119192199</v>
      </c>
      <c r="AX214" s="38">
        <v>0.15966471119192199</v>
      </c>
      <c r="AY214" s="38">
        <v>0.15966471119192199</v>
      </c>
      <c r="AZ214" s="38">
        <v>0.15966471119192199</v>
      </c>
      <c r="BA214" s="38">
        <v>0.15966471119192199</v>
      </c>
      <c r="BB214" s="38">
        <v>0.15966471119192199</v>
      </c>
      <c r="BC214" s="38">
        <v>0.15966471119192199</v>
      </c>
      <c r="BD214" s="38">
        <v>0.15966471119192199</v>
      </c>
      <c r="BE214" s="38">
        <v>0.15966471119192199</v>
      </c>
      <c r="BF214" s="38">
        <v>0.15966471119192199</v>
      </c>
      <c r="BG214" s="38">
        <v>0.15966471119192199</v>
      </c>
      <c r="BH214" s="38">
        <v>0.15966471119192199</v>
      </c>
      <c r="BI214" s="38">
        <v>0.15966471119192199</v>
      </c>
      <c r="BJ214" s="38">
        <v>0.15966471119192199</v>
      </c>
      <c r="BK214" s="38">
        <v>0.15966471119192199</v>
      </c>
      <c r="BL214" s="38">
        <v>0.15966471119192199</v>
      </c>
      <c r="BM214" s="38">
        <v>0.15966471119192199</v>
      </c>
      <c r="BN214" s="38">
        <v>0.15966471119192199</v>
      </c>
      <c r="BO214" s="38">
        <v>0.15966471119192199</v>
      </c>
      <c r="BP214" s="38">
        <v>0.15966471119192199</v>
      </c>
      <c r="BQ214" s="38">
        <v>0.15966471119192199</v>
      </c>
      <c r="BR214" s="38">
        <v>0.15966471119192199</v>
      </c>
      <c r="BS214" s="38">
        <v>0.15966471119192199</v>
      </c>
      <c r="BT214" s="38">
        <v>0.15966471119192199</v>
      </c>
      <c r="BU214" s="38">
        <v>0.15966471119192199</v>
      </c>
      <c r="BV214" s="38">
        <v>0.16080212144022099</v>
      </c>
      <c r="BX214" s="38">
        <v>0.99945385035499701</v>
      </c>
    </row>
    <row r="215" spans="2:76">
      <c r="B215" s="38" t="s">
        <v>794</v>
      </c>
      <c r="C215" s="38" t="s">
        <v>290</v>
      </c>
      <c r="D215" s="38" t="s">
        <v>291</v>
      </c>
      <c r="E215" s="38">
        <v>1564</v>
      </c>
      <c r="F215" s="38" t="s">
        <v>145</v>
      </c>
      <c r="G215" s="38">
        <v>1124</v>
      </c>
      <c r="H215" s="38">
        <v>582</v>
      </c>
      <c r="I215" s="38">
        <v>191.01973000000001</v>
      </c>
      <c r="J215" s="38" t="s">
        <v>795</v>
      </c>
      <c r="K215" s="38">
        <v>311</v>
      </c>
      <c r="L215" s="43" t="s">
        <v>796</v>
      </c>
      <c r="M215" s="43" t="s">
        <v>797</v>
      </c>
      <c r="N215" s="38">
        <v>149838912</v>
      </c>
      <c r="O215" s="38">
        <v>215413056</v>
      </c>
      <c r="P215" s="38">
        <v>175821168</v>
      </c>
      <c r="Q215" s="38">
        <v>152594048</v>
      </c>
      <c r="R215" s="38">
        <v>232205248</v>
      </c>
      <c r="S215" s="38">
        <v>172424416</v>
      </c>
      <c r="T215" s="38">
        <v>145069616</v>
      </c>
      <c r="U215" s="38">
        <v>97909056</v>
      </c>
      <c r="V215" s="38">
        <v>129123144</v>
      </c>
      <c r="W215" s="38">
        <v>130002352</v>
      </c>
      <c r="X215" s="38">
        <v>141558768</v>
      </c>
      <c r="Y215" s="38">
        <v>142073424</v>
      </c>
      <c r="Z215" s="38">
        <v>148418368</v>
      </c>
      <c r="AA215" s="38">
        <v>154291984</v>
      </c>
      <c r="AB215" s="38">
        <v>115168304</v>
      </c>
      <c r="AC215" s="38">
        <v>105956064</v>
      </c>
      <c r="AD215" s="38">
        <v>86476768</v>
      </c>
      <c r="AE215" s="38">
        <v>123321736</v>
      </c>
      <c r="AF215" s="38">
        <v>93296544</v>
      </c>
      <c r="AG215" s="38">
        <v>107473720</v>
      </c>
      <c r="AH215" s="38">
        <v>116835896</v>
      </c>
      <c r="AI215" s="38">
        <v>155581488</v>
      </c>
      <c r="AJ215" s="38">
        <v>116453808</v>
      </c>
      <c r="AK215" s="38">
        <v>140113088</v>
      </c>
      <c r="AL215" s="38">
        <v>141830512</v>
      </c>
      <c r="AM215" s="38">
        <v>102537040</v>
      </c>
      <c r="AN215" s="38">
        <v>104318624</v>
      </c>
      <c r="AO215" s="38">
        <v>192077616</v>
      </c>
      <c r="AP215" s="38">
        <v>143062272</v>
      </c>
      <c r="AQ215" s="38">
        <v>146320736</v>
      </c>
      <c r="AR215" s="38">
        <v>141710064</v>
      </c>
      <c r="AS215" s="38">
        <v>146717312</v>
      </c>
      <c r="AT215" s="38">
        <v>143461616</v>
      </c>
      <c r="AU215" s="38">
        <v>127669016</v>
      </c>
      <c r="AV215" s="38">
        <v>76672600</v>
      </c>
      <c r="AW215" s="38">
        <v>141336016</v>
      </c>
      <c r="AX215" s="38">
        <v>168174208</v>
      </c>
      <c r="AY215" s="38">
        <v>85488424</v>
      </c>
      <c r="AZ215" s="38">
        <v>99488200</v>
      </c>
      <c r="BA215" s="38">
        <v>122281920</v>
      </c>
      <c r="BB215" s="38">
        <v>134214912</v>
      </c>
      <c r="BC215" s="38">
        <v>108216832</v>
      </c>
      <c r="BD215" s="38">
        <v>100097416</v>
      </c>
      <c r="BE215" s="38">
        <v>163105376</v>
      </c>
      <c r="BF215" s="38">
        <v>82559680</v>
      </c>
      <c r="BG215" s="38">
        <v>175176256</v>
      </c>
      <c r="BH215" s="38">
        <v>57201828</v>
      </c>
      <c r="BI215" s="38">
        <v>95526992</v>
      </c>
      <c r="BJ215" s="38">
        <v>150950016</v>
      </c>
      <c r="BK215" s="38">
        <v>140539376</v>
      </c>
      <c r="BL215" s="38">
        <v>157430256</v>
      </c>
      <c r="BM215" s="38">
        <v>134475536</v>
      </c>
      <c r="BN215" s="38">
        <v>145446176</v>
      </c>
      <c r="BO215" s="38">
        <v>140914896</v>
      </c>
      <c r="BP215" s="38">
        <v>90770688</v>
      </c>
      <c r="BQ215" s="38">
        <v>140934944</v>
      </c>
      <c r="BR215" s="38">
        <v>91230264</v>
      </c>
      <c r="BS215" s="38">
        <v>96097680</v>
      </c>
      <c r="BT215" s="38">
        <v>135466048</v>
      </c>
      <c r="BU215" s="38">
        <v>137466576</v>
      </c>
      <c r="BV215" s="38">
        <v>0.115362359692063</v>
      </c>
      <c r="BX215" s="38">
        <v>0.99399235390496998</v>
      </c>
    </row>
    <row r="216" spans="2:76">
      <c r="B216" s="38" t="s">
        <v>798</v>
      </c>
      <c r="C216" s="38" t="s">
        <v>161</v>
      </c>
      <c r="D216" s="38" t="s">
        <v>294</v>
      </c>
      <c r="E216" s="38">
        <v>2132</v>
      </c>
      <c r="F216" s="38" t="s">
        <v>163</v>
      </c>
      <c r="G216" s="38">
        <v>391</v>
      </c>
      <c r="H216" s="38">
        <v>1520</v>
      </c>
      <c r="I216" s="38">
        <v>176.10297</v>
      </c>
      <c r="J216" s="38" t="s">
        <v>799</v>
      </c>
      <c r="K216" s="38">
        <v>9750</v>
      </c>
      <c r="L216" s="43" t="s">
        <v>800</v>
      </c>
      <c r="M216" s="43" t="s">
        <v>801</v>
      </c>
      <c r="N216" s="38">
        <v>31118948</v>
      </c>
      <c r="O216" s="38">
        <v>42159380</v>
      </c>
      <c r="P216" s="38">
        <v>39592736</v>
      </c>
      <c r="Q216" s="38">
        <v>27778620</v>
      </c>
      <c r="R216" s="38">
        <v>40933952</v>
      </c>
      <c r="S216" s="38">
        <v>32479740</v>
      </c>
      <c r="T216" s="38">
        <v>29892684</v>
      </c>
      <c r="U216" s="38">
        <v>37548392</v>
      </c>
      <c r="V216" s="38">
        <v>29882000</v>
      </c>
      <c r="W216" s="38">
        <v>40958360</v>
      </c>
      <c r="X216" s="38">
        <v>25795440</v>
      </c>
      <c r="Y216" s="38">
        <v>32932084</v>
      </c>
      <c r="Z216" s="38">
        <v>35322960</v>
      </c>
      <c r="AA216" s="38">
        <v>29590496</v>
      </c>
      <c r="AB216" s="38">
        <v>39227004</v>
      </c>
      <c r="AC216" s="38">
        <v>26354184</v>
      </c>
      <c r="AD216" s="38">
        <v>27814728</v>
      </c>
      <c r="AE216" s="38">
        <v>33976052</v>
      </c>
      <c r="AF216" s="38">
        <v>28254020</v>
      </c>
      <c r="AG216" s="38">
        <v>41779648</v>
      </c>
      <c r="AH216" s="38">
        <v>27536336</v>
      </c>
      <c r="AI216" s="38">
        <v>32975528</v>
      </c>
      <c r="AJ216" s="38">
        <v>35804636</v>
      </c>
      <c r="AK216" s="38">
        <v>34509152</v>
      </c>
      <c r="AL216" s="38">
        <v>31155372</v>
      </c>
      <c r="AM216" s="38">
        <v>30190484</v>
      </c>
      <c r="AN216" s="38">
        <v>32857196</v>
      </c>
      <c r="AO216" s="38">
        <v>35962000</v>
      </c>
      <c r="AP216" s="38">
        <v>32017204</v>
      </c>
      <c r="AQ216" s="38">
        <v>39346608</v>
      </c>
      <c r="AR216" s="38">
        <v>23696582</v>
      </c>
      <c r="AS216" s="38">
        <v>45416416</v>
      </c>
      <c r="AT216" s="38">
        <v>34698372</v>
      </c>
      <c r="AU216" s="38">
        <v>53502960</v>
      </c>
      <c r="AV216" s="38">
        <v>37673488</v>
      </c>
      <c r="AW216" s="38">
        <v>45821532</v>
      </c>
      <c r="AX216" s="38">
        <v>40171332</v>
      </c>
      <c r="AY216" s="38">
        <v>27541328</v>
      </c>
      <c r="AZ216" s="38">
        <v>37938008</v>
      </c>
      <c r="BA216" s="38">
        <v>33268102</v>
      </c>
      <c r="BB216" s="38">
        <v>32438304</v>
      </c>
      <c r="BC216" s="38">
        <v>39469916</v>
      </c>
      <c r="BD216" s="38">
        <v>39122528</v>
      </c>
      <c r="BE216" s="38">
        <v>43989224</v>
      </c>
      <c r="BF216" s="38">
        <v>36659160</v>
      </c>
      <c r="BG216" s="38">
        <v>43611856</v>
      </c>
      <c r="BH216" s="38">
        <v>31074588</v>
      </c>
      <c r="BI216" s="38">
        <v>37982836</v>
      </c>
      <c r="BJ216" s="38">
        <v>32830388</v>
      </c>
      <c r="BK216" s="38">
        <v>37646328</v>
      </c>
      <c r="BL216" s="38">
        <v>32511584</v>
      </c>
      <c r="BM216" s="38">
        <v>35308004</v>
      </c>
      <c r="BN216" s="38">
        <v>37664744</v>
      </c>
      <c r="BO216" s="38">
        <v>32492912</v>
      </c>
      <c r="BP216" s="38">
        <v>52205968</v>
      </c>
      <c r="BQ216" s="38">
        <v>42765340</v>
      </c>
      <c r="BR216" s="38">
        <v>38215100</v>
      </c>
      <c r="BS216" s="38">
        <v>37111492</v>
      </c>
      <c r="BT216" s="38">
        <v>39514468</v>
      </c>
      <c r="BU216" s="38">
        <v>36126880</v>
      </c>
      <c r="BV216" s="38">
        <v>3.8938076510654199E-3</v>
      </c>
      <c r="BX216" s="38">
        <v>0</v>
      </c>
    </row>
    <row r="217" spans="2:76">
      <c r="B217" s="38" t="s">
        <v>802</v>
      </c>
      <c r="C217" s="38" t="s">
        <v>190</v>
      </c>
      <c r="D217" s="38" t="s">
        <v>803</v>
      </c>
      <c r="E217" s="38">
        <v>1712</v>
      </c>
      <c r="F217" s="38" t="s">
        <v>145</v>
      </c>
      <c r="G217" s="38">
        <v>356</v>
      </c>
      <c r="H217" s="38">
        <v>4710</v>
      </c>
      <c r="I217" s="38">
        <v>361.20204000000001</v>
      </c>
      <c r="J217" s="38" t="s">
        <v>804</v>
      </c>
      <c r="K217" s="38">
        <v>5754</v>
      </c>
      <c r="L217" s="43" t="s">
        <v>805</v>
      </c>
      <c r="M217" s="43" t="s">
        <v>806</v>
      </c>
      <c r="N217" s="38">
        <v>255945</v>
      </c>
      <c r="O217" s="38">
        <v>215270</v>
      </c>
      <c r="P217" s="38">
        <v>254003</v>
      </c>
      <c r="Q217" s="38">
        <v>401415</v>
      </c>
      <c r="R217" s="38">
        <v>194612.01560000001</v>
      </c>
      <c r="S217" s="38">
        <v>594111</v>
      </c>
      <c r="T217" s="38">
        <v>678397</v>
      </c>
      <c r="U217" s="38">
        <v>531506</v>
      </c>
      <c r="V217" s="38">
        <v>332336</v>
      </c>
      <c r="W217" s="38">
        <v>259499</v>
      </c>
      <c r="X217" s="38">
        <v>822346</v>
      </c>
      <c r="Y217" s="38">
        <v>227019</v>
      </c>
      <c r="Z217" s="38">
        <v>603084</v>
      </c>
      <c r="AA217" s="38">
        <v>280327</v>
      </c>
      <c r="AB217" s="38">
        <v>519580</v>
      </c>
      <c r="AC217" s="38">
        <v>589152</v>
      </c>
      <c r="AD217" s="38">
        <v>184776</v>
      </c>
      <c r="AE217" s="38">
        <v>310634</v>
      </c>
      <c r="AF217" s="38">
        <v>895719</v>
      </c>
      <c r="AG217" s="38">
        <v>111284</v>
      </c>
      <c r="AH217" s="38">
        <v>248533</v>
      </c>
      <c r="AI217" s="38">
        <v>230294</v>
      </c>
      <c r="AJ217" s="38">
        <v>177768</v>
      </c>
      <c r="AK217" s="38">
        <v>600542</v>
      </c>
      <c r="AL217" s="38">
        <v>217782</v>
      </c>
      <c r="AM217" s="38">
        <v>434509</v>
      </c>
      <c r="AN217" s="38">
        <v>702665</v>
      </c>
      <c r="AO217" s="38">
        <v>348908</v>
      </c>
      <c r="AP217" s="38">
        <v>297580</v>
      </c>
      <c r="AQ217" s="38">
        <v>275847</v>
      </c>
      <c r="AR217" s="38">
        <v>460346.96879999997</v>
      </c>
      <c r="AS217" s="38">
        <v>302931</v>
      </c>
      <c r="AT217" s="38">
        <v>352450</v>
      </c>
      <c r="AU217" s="38">
        <v>326907</v>
      </c>
      <c r="AV217" s="38">
        <v>106656</v>
      </c>
      <c r="AW217" s="38">
        <v>280484</v>
      </c>
      <c r="AX217" s="38">
        <v>301622</v>
      </c>
      <c r="AY217" s="38">
        <v>288586</v>
      </c>
      <c r="AZ217" s="38">
        <v>369368</v>
      </c>
      <c r="BA217" s="38">
        <v>325446</v>
      </c>
      <c r="BB217" s="38">
        <v>736938</v>
      </c>
      <c r="BC217" s="38">
        <v>363219</v>
      </c>
      <c r="BD217" s="38">
        <v>233097</v>
      </c>
      <c r="BE217" s="38">
        <v>330101</v>
      </c>
      <c r="BF217" s="38">
        <v>254808.01560000001</v>
      </c>
      <c r="BG217" s="38">
        <v>228956</v>
      </c>
      <c r="BH217" s="38">
        <v>391079.96879999997</v>
      </c>
      <c r="BI217" s="38">
        <v>159231.01560000001</v>
      </c>
      <c r="BJ217" s="38">
        <v>299480</v>
      </c>
      <c r="BK217" s="38">
        <v>312352</v>
      </c>
      <c r="BL217" s="38">
        <v>343968</v>
      </c>
      <c r="BM217" s="38">
        <v>390475</v>
      </c>
      <c r="BN217" s="38">
        <v>334292</v>
      </c>
      <c r="BO217" s="38">
        <v>873309</v>
      </c>
      <c r="BP217" s="38">
        <v>287359</v>
      </c>
      <c r="BQ217" s="38">
        <v>225297</v>
      </c>
      <c r="BR217" s="38">
        <v>147267</v>
      </c>
      <c r="BS217" s="38">
        <v>270228</v>
      </c>
      <c r="BT217" s="38">
        <v>306663</v>
      </c>
      <c r="BU217" s="38">
        <v>829702</v>
      </c>
      <c r="BV217" s="38">
        <v>0.89999503723636398</v>
      </c>
      <c r="BX217" s="38">
        <v>1</v>
      </c>
    </row>
    <row r="218" spans="2:76">
      <c r="B218" s="38" t="s">
        <v>807</v>
      </c>
      <c r="C218" s="38" t="s">
        <v>190</v>
      </c>
      <c r="D218" s="38" t="s">
        <v>803</v>
      </c>
      <c r="E218" s="38">
        <v>1769</v>
      </c>
      <c r="F218" s="38" t="s">
        <v>145</v>
      </c>
      <c r="G218" s="38">
        <v>273</v>
      </c>
      <c r="H218" s="38">
        <v>4575</v>
      </c>
      <c r="I218" s="38">
        <v>359.18639000000002</v>
      </c>
      <c r="J218" s="38" t="s">
        <v>808</v>
      </c>
      <c r="K218" s="38">
        <v>222786</v>
      </c>
      <c r="L218" s="43" t="s">
        <v>809</v>
      </c>
      <c r="M218" s="43" t="s">
        <v>810</v>
      </c>
      <c r="N218" s="38">
        <v>78956</v>
      </c>
      <c r="O218" s="38">
        <v>146718</v>
      </c>
      <c r="P218" s="38">
        <v>43777</v>
      </c>
      <c r="Q218" s="38">
        <v>114078</v>
      </c>
      <c r="R218" s="38">
        <v>71508</v>
      </c>
      <c r="S218" s="38">
        <v>130694.00780000001</v>
      </c>
      <c r="T218" s="38">
        <v>51186</v>
      </c>
      <c r="U218" s="38">
        <v>93288</v>
      </c>
      <c r="V218" s="38">
        <v>95998</v>
      </c>
      <c r="W218" s="38">
        <v>141805</v>
      </c>
      <c r="X218" s="38">
        <v>165164</v>
      </c>
      <c r="Y218" s="38">
        <v>157629</v>
      </c>
      <c r="Z218" s="38">
        <v>72334</v>
      </c>
      <c r="AA218" s="38">
        <v>158897</v>
      </c>
      <c r="AB218" s="38">
        <v>56115</v>
      </c>
      <c r="AC218" s="38">
        <v>137604</v>
      </c>
      <c r="AD218" s="38">
        <v>96331</v>
      </c>
      <c r="AE218" s="38">
        <v>62446</v>
      </c>
      <c r="AF218" s="38">
        <v>202563</v>
      </c>
      <c r="AG218" s="38">
        <v>110711</v>
      </c>
      <c r="AH218" s="38">
        <v>159706</v>
      </c>
      <c r="AI218" s="38">
        <v>178983</v>
      </c>
      <c r="AJ218" s="38">
        <v>56563</v>
      </c>
      <c r="AK218" s="38">
        <v>128072</v>
      </c>
      <c r="AL218" s="38">
        <v>148254</v>
      </c>
      <c r="AM218" s="38">
        <v>119692</v>
      </c>
      <c r="AN218" s="38">
        <v>122360.00780000001</v>
      </c>
      <c r="AO218" s="38">
        <v>151479</v>
      </c>
      <c r="AP218" s="38">
        <v>55887</v>
      </c>
      <c r="AQ218" s="38">
        <v>163232</v>
      </c>
      <c r="AR218" s="38">
        <v>64026.996099999997</v>
      </c>
      <c r="AS218" s="38">
        <v>118503</v>
      </c>
      <c r="AT218" s="38">
        <v>183361</v>
      </c>
      <c r="AU218" s="38">
        <v>131166</v>
      </c>
      <c r="AV218" s="38">
        <v>45347</v>
      </c>
      <c r="AW218" s="38">
        <v>106711</v>
      </c>
      <c r="AX218" s="38">
        <v>184096</v>
      </c>
      <c r="AY218" s="38">
        <v>124709</v>
      </c>
      <c r="AZ218" s="38">
        <v>142361</v>
      </c>
      <c r="BA218" s="38">
        <v>108083</v>
      </c>
      <c r="BB218" s="38">
        <v>151379</v>
      </c>
      <c r="BC218" s="38">
        <v>161428</v>
      </c>
      <c r="BD218" s="38">
        <v>116488</v>
      </c>
      <c r="BE218" s="38">
        <v>148814</v>
      </c>
      <c r="BF218" s="38">
        <v>162827</v>
      </c>
      <c r="BG218" s="38">
        <v>142220</v>
      </c>
      <c r="BH218" s="38">
        <v>137256</v>
      </c>
      <c r="BI218" s="38">
        <v>76556</v>
      </c>
      <c r="BJ218" s="38">
        <v>116855</v>
      </c>
      <c r="BK218" s="38">
        <v>100833</v>
      </c>
      <c r="BL218" s="38">
        <v>152704</v>
      </c>
      <c r="BM218" s="38">
        <v>204979</v>
      </c>
      <c r="BN218" s="38">
        <v>135426</v>
      </c>
      <c r="BO218" s="38">
        <v>188090</v>
      </c>
      <c r="BP218" s="38">
        <v>117271</v>
      </c>
      <c r="BQ218" s="38">
        <v>84360</v>
      </c>
      <c r="BR218" s="38">
        <v>41103</v>
      </c>
      <c r="BS218" s="38">
        <v>111061</v>
      </c>
      <c r="BT218" s="38">
        <v>61023</v>
      </c>
      <c r="BU218" s="38">
        <v>111556</v>
      </c>
      <c r="BV218" s="38">
        <v>0.43797504234799001</v>
      </c>
      <c r="BX218" s="38">
        <v>1</v>
      </c>
    </row>
    <row r="219" spans="2:76">
      <c r="B219" s="38" t="s">
        <v>811</v>
      </c>
      <c r="C219" s="38" t="s">
        <v>143</v>
      </c>
      <c r="D219" s="38" t="s">
        <v>812</v>
      </c>
      <c r="E219" s="38">
        <v>553</v>
      </c>
      <c r="F219" s="38" t="s">
        <v>163</v>
      </c>
      <c r="G219" s="38">
        <v>848</v>
      </c>
      <c r="H219" s="38">
        <v>2213</v>
      </c>
      <c r="I219" s="38">
        <v>177.10223999999999</v>
      </c>
      <c r="J219" s="38" t="s">
        <v>813</v>
      </c>
      <c r="K219" s="38">
        <v>854019</v>
      </c>
      <c r="M219" s="43" t="s">
        <v>814</v>
      </c>
      <c r="N219" s="38">
        <v>0.27400387770978701</v>
      </c>
      <c r="O219" s="38">
        <v>0.27400387770978701</v>
      </c>
      <c r="P219" s="38">
        <v>0.27400387770978701</v>
      </c>
      <c r="Q219" s="38">
        <v>1039432</v>
      </c>
      <c r="R219" s="38">
        <v>0.27400387770978701</v>
      </c>
      <c r="S219" s="38">
        <v>0.27400387770978701</v>
      </c>
      <c r="T219" s="38">
        <v>0.27400387770978701</v>
      </c>
      <c r="U219" s="38">
        <v>0.27400387770978701</v>
      </c>
      <c r="V219" s="38">
        <v>0.27400387770978701</v>
      </c>
      <c r="W219" s="38">
        <v>1081709</v>
      </c>
      <c r="X219" s="38">
        <v>0.27400387770978701</v>
      </c>
      <c r="Y219" s="38">
        <v>0.27400387770978701</v>
      </c>
      <c r="Z219" s="38">
        <v>0.27400387770978701</v>
      </c>
      <c r="AA219" s="38">
        <v>0.27400387770978701</v>
      </c>
      <c r="AB219" s="38">
        <v>0.27400387770978701</v>
      </c>
      <c r="AC219" s="38">
        <v>0.27400387770978701</v>
      </c>
      <c r="AD219" s="38">
        <v>0.27400387770978701</v>
      </c>
      <c r="AE219" s="38">
        <v>0.27400387770978701</v>
      </c>
      <c r="AF219" s="38">
        <v>0.27400387770978701</v>
      </c>
      <c r="AG219" s="38">
        <v>2976218</v>
      </c>
      <c r="AH219" s="38">
        <v>0.27400387770978701</v>
      </c>
      <c r="AI219" s="38">
        <v>0.27400387770978701</v>
      </c>
      <c r="AJ219" s="38">
        <v>0.27400387770978701</v>
      </c>
      <c r="AK219" s="38">
        <v>0.27400387770978701</v>
      </c>
      <c r="AL219" s="38">
        <v>0.27400387770978701</v>
      </c>
      <c r="AM219" s="38">
        <v>0.27400387770978701</v>
      </c>
      <c r="AN219" s="38">
        <v>0.27400387770978701</v>
      </c>
      <c r="AO219" s="38">
        <v>0.27400387770978701</v>
      </c>
      <c r="AP219" s="38">
        <v>0.27400387770978701</v>
      </c>
      <c r="AQ219" s="38">
        <v>0.27400387770978701</v>
      </c>
      <c r="AR219" s="38">
        <v>0.27400387770978701</v>
      </c>
      <c r="AS219" s="38">
        <v>0.27400387770978701</v>
      </c>
      <c r="AT219" s="38">
        <v>0.27400387770978701</v>
      </c>
      <c r="AU219" s="38">
        <v>0.27400387770978701</v>
      </c>
      <c r="AV219" s="38">
        <v>0.27400387770978701</v>
      </c>
      <c r="AW219" s="38">
        <v>0.27400387770978701</v>
      </c>
      <c r="AX219" s="38">
        <v>0.27400387770978701</v>
      </c>
      <c r="AY219" s="38">
        <v>0.27400387770978701</v>
      </c>
      <c r="AZ219" s="38">
        <v>0.27400387770978701</v>
      </c>
      <c r="BA219" s="38">
        <v>591876</v>
      </c>
      <c r="BB219" s="38">
        <v>0.27400387770978701</v>
      </c>
      <c r="BC219" s="38">
        <v>0.27400387770978701</v>
      </c>
      <c r="BD219" s="38">
        <v>0.27400387770978701</v>
      </c>
      <c r="BE219" s="38">
        <v>0.27400387770978701</v>
      </c>
      <c r="BF219" s="38">
        <v>0.27400387770978701</v>
      </c>
      <c r="BG219" s="38">
        <v>0.27400387770978701</v>
      </c>
      <c r="BH219" s="38">
        <v>0.27400387770978701</v>
      </c>
      <c r="BI219" s="38">
        <v>0.27400387770978701</v>
      </c>
      <c r="BJ219" s="38">
        <v>0.27400387770978701</v>
      </c>
      <c r="BK219" s="38">
        <v>0.27400387770978701</v>
      </c>
      <c r="BL219" s="38">
        <v>0.27400387770978701</v>
      </c>
      <c r="BM219" s="38">
        <v>0.27400387770978701</v>
      </c>
      <c r="BN219" s="38">
        <v>0.27400387770978701</v>
      </c>
      <c r="BO219" s="38">
        <v>0.27400387770978701</v>
      </c>
      <c r="BP219" s="38">
        <v>0.27400387770978701</v>
      </c>
      <c r="BQ219" s="38">
        <v>0.27400387770978701</v>
      </c>
      <c r="BR219" s="38">
        <v>0.27400387770978701</v>
      </c>
      <c r="BS219" s="38">
        <v>0.27400387770978701</v>
      </c>
      <c r="BT219" s="38">
        <v>0.27400387770978701</v>
      </c>
      <c r="BU219" s="38">
        <v>402793</v>
      </c>
      <c r="BV219" s="38">
        <v>0.58937972488241397</v>
      </c>
      <c r="BX219" s="38">
        <v>1</v>
      </c>
    </row>
    <row r="220" spans="2:76">
      <c r="B220" s="38" t="s">
        <v>815</v>
      </c>
      <c r="C220" s="38" t="s">
        <v>161</v>
      </c>
      <c r="D220" s="38" t="s">
        <v>816</v>
      </c>
      <c r="E220" s="38">
        <v>27718</v>
      </c>
      <c r="F220" s="38" t="s">
        <v>163</v>
      </c>
      <c r="G220" s="38">
        <v>1221</v>
      </c>
      <c r="H220" s="38">
        <v>1947</v>
      </c>
      <c r="I220" s="38">
        <v>132.07676000000001</v>
      </c>
      <c r="J220" s="38" t="s">
        <v>817</v>
      </c>
      <c r="K220" s="38">
        <v>586</v>
      </c>
      <c r="L220" s="43" t="s">
        <v>818</v>
      </c>
      <c r="M220" s="43" t="s">
        <v>819</v>
      </c>
      <c r="N220" s="38">
        <v>475137472</v>
      </c>
      <c r="O220" s="38">
        <v>609437184</v>
      </c>
      <c r="P220" s="38">
        <v>848872512</v>
      </c>
      <c r="Q220" s="38">
        <v>656968768</v>
      </c>
      <c r="R220" s="38">
        <v>786638336</v>
      </c>
      <c r="S220" s="38">
        <v>518780992</v>
      </c>
      <c r="T220" s="38">
        <v>480908128</v>
      </c>
      <c r="U220" s="38">
        <v>536945536</v>
      </c>
      <c r="V220" s="38">
        <v>563007680</v>
      </c>
      <c r="W220" s="38">
        <v>803700928</v>
      </c>
      <c r="X220" s="38">
        <v>603907904</v>
      </c>
      <c r="Y220" s="38">
        <v>614023872</v>
      </c>
      <c r="Z220" s="38">
        <v>708665728</v>
      </c>
      <c r="AA220" s="38">
        <v>549286080</v>
      </c>
      <c r="AB220" s="38">
        <v>737442432</v>
      </c>
      <c r="AC220" s="38">
        <v>725820992</v>
      </c>
      <c r="AD220" s="38">
        <v>464107872</v>
      </c>
      <c r="AE220" s="38">
        <v>558568064</v>
      </c>
      <c r="AF220" s="38">
        <v>646468032</v>
      </c>
      <c r="AG220" s="38">
        <v>466377536</v>
      </c>
      <c r="AH220" s="38">
        <v>404168544</v>
      </c>
      <c r="AI220" s="38">
        <v>480707200</v>
      </c>
      <c r="AJ220" s="38">
        <v>487648704</v>
      </c>
      <c r="AK220" s="38">
        <v>600910400</v>
      </c>
      <c r="AL220" s="38">
        <v>479070016</v>
      </c>
      <c r="AM220" s="38">
        <v>505725664</v>
      </c>
      <c r="AN220" s="38">
        <v>773509056</v>
      </c>
      <c r="AO220" s="38">
        <v>416784672</v>
      </c>
      <c r="AP220" s="38">
        <v>718220288</v>
      </c>
      <c r="AQ220" s="38">
        <v>576120512</v>
      </c>
      <c r="AR220" s="38">
        <v>663491648</v>
      </c>
      <c r="AS220" s="38">
        <v>644051200</v>
      </c>
      <c r="AT220" s="38">
        <v>474991488</v>
      </c>
      <c r="AU220" s="38">
        <v>476719648</v>
      </c>
      <c r="AV220" s="38">
        <v>543376064</v>
      </c>
      <c r="AW220" s="38">
        <v>670138304</v>
      </c>
      <c r="AX220" s="38">
        <v>388102944</v>
      </c>
      <c r="AY220" s="38">
        <v>473191712</v>
      </c>
      <c r="AZ220" s="38">
        <v>691368384</v>
      </c>
      <c r="BA220" s="38">
        <v>499321504</v>
      </c>
      <c r="BB220" s="38">
        <v>551651392</v>
      </c>
      <c r="BC220" s="38">
        <v>796964992</v>
      </c>
      <c r="BD220" s="38">
        <v>552827840</v>
      </c>
      <c r="BE220" s="38">
        <v>311388800</v>
      </c>
      <c r="BF220" s="38">
        <v>782678464</v>
      </c>
      <c r="BG220" s="38">
        <v>444406080</v>
      </c>
      <c r="BH220" s="38">
        <v>567172672</v>
      </c>
      <c r="BI220" s="38">
        <v>381750528</v>
      </c>
      <c r="BJ220" s="38">
        <v>669328832</v>
      </c>
      <c r="BK220" s="38">
        <v>686193280</v>
      </c>
      <c r="BL220" s="38">
        <v>457883040</v>
      </c>
      <c r="BM220" s="38">
        <v>486318944</v>
      </c>
      <c r="BN220" s="38">
        <v>558117824</v>
      </c>
      <c r="BO220" s="38">
        <v>1241157760</v>
      </c>
      <c r="BP220" s="38">
        <v>760864768</v>
      </c>
      <c r="BQ220" s="38">
        <v>621995008</v>
      </c>
      <c r="BR220" s="38">
        <v>617446400</v>
      </c>
      <c r="BS220" s="38">
        <v>671271296</v>
      </c>
      <c r="BT220" s="38">
        <v>564807936</v>
      </c>
      <c r="BU220" s="38">
        <v>637024128</v>
      </c>
      <c r="BV220" s="38">
        <v>0.86499370616448801</v>
      </c>
      <c r="BX220" s="38">
        <v>1</v>
      </c>
    </row>
    <row r="221" spans="2:76">
      <c r="B221" s="38" t="s">
        <v>820</v>
      </c>
      <c r="C221" s="38" t="s">
        <v>161</v>
      </c>
      <c r="D221" s="38" t="s">
        <v>816</v>
      </c>
      <c r="E221" s="38">
        <v>513</v>
      </c>
      <c r="F221" s="38" t="s">
        <v>163</v>
      </c>
      <c r="G221" s="38">
        <v>275</v>
      </c>
      <c r="H221" s="38">
        <v>2055</v>
      </c>
      <c r="I221" s="38">
        <v>114.06619000000001</v>
      </c>
      <c r="J221" s="38" t="s">
        <v>821</v>
      </c>
      <c r="K221" s="38">
        <v>588</v>
      </c>
      <c r="L221" s="43" t="s">
        <v>822</v>
      </c>
      <c r="M221" s="43" t="s">
        <v>823</v>
      </c>
      <c r="N221" s="38">
        <v>72529440</v>
      </c>
      <c r="O221" s="38">
        <v>84794072</v>
      </c>
      <c r="P221" s="38">
        <v>80918088</v>
      </c>
      <c r="Q221" s="38">
        <v>75139912</v>
      </c>
      <c r="R221" s="38">
        <v>82936176</v>
      </c>
      <c r="S221" s="38">
        <v>86586400</v>
      </c>
      <c r="T221" s="38">
        <v>86089808</v>
      </c>
      <c r="U221" s="38">
        <v>65682600</v>
      </c>
      <c r="V221" s="38">
        <v>82599568</v>
      </c>
      <c r="W221" s="38">
        <v>83779904</v>
      </c>
      <c r="X221" s="38">
        <v>89454208</v>
      </c>
      <c r="Y221" s="38">
        <v>64681072</v>
      </c>
      <c r="Z221" s="38">
        <v>87181200</v>
      </c>
      <c r="AA221" s="38">
        <v>71865424</v>
      </c>
      <c r="AB221" s="38">
        <v>93396392</v>
      </c>
      <c r="AC221" s="38">
        <v>61837320</v>
      </c>
      <c r="AD221" s="38">
        <v>79966016</v>
      </c>
      <c r="AE221" s="38">
        <v>77579472</v>
      </c>
      <c r="AF221" s="38">
        <v>83776336</v>
      </c>
      <c r="AG221" s="38">
        <v>87717824</v>
      </c>
      <c r="AH221" s="38">
        <v>73781584</v>
      </c>
      <c r="AI221" s="38">
        <v>60581528</v>
      </c>
      <c r="AJ221" s="38">
        <v>70802296</v>
      </c>
      <c r="AK221" s="38">
        <v>80890232</v>
      </c>
      <c r="AL221" s="38">
        <v>91313112</v>
      </c>
      <c r="AM221" s="38">
        <v>83985792</v>
      </c>
      <c r="AN221" s="38">
        <v>90375496</v>
      </c>
      <c r="AO221" s="38">
        <v>78829216</v>
      </c>
      <c r="AP221" s="38">
        <v>81248664</v>
      </c>
      <c r="AQ221" s="38">
        <v>78156728</v>
      </c>
      <c r="AR221" s="38">
        <v>86180632</v>
      </c>
      <c r="AS221" s="38">
        <v>77394352</v>
      </c>
      <c r="AT221" s="38">
        <v>76759104</v>
      </c>
      <c r="AU221" s="38">
        <v>88173216</v>
      </c>
      <c r="AV221" s="38">
        <v>80123456</v>
      </c>
      <c r="AW221" s="38">
        <v>100950328</v>
      </c>
      <c r="AX221" s="38">
        <v>85206632</v>
      </c>
      <c r="AY221" s="38">
        <v>70660384</v>
      </c>
      <c r="AZ221" s="38">
        <v>71245808</v>
      </c>
      <c r="BA221" s="38">
        <v>63765180</v>
      </c>
      <c r="BB221" s="38">
        <v>87351472</v>
      </c>
      <c r="BC221" s="38">
        <v>67322624</v>
      </c>
      <c r="BD221" s="38">
        <v>64788084</v>
      </c>
      <c r="BE221" s="38">
        <v>75807504</v>
      </c>
      <c r="BF221" s="38">
        <v>86445896</v>
      </c>
      <c r="BG221" s="38">
        <v>102009544</v>
      </c>
      <c r="BH221" s="38">
        <v>75680256</v>
      </c>
      <c r="BI221" s="38">
        <v>60854948</v>
      </c>
      <c r="BJ221" s="38">
        <v>65509080</v>
      </c>
      <c r="BK221" s="38">
        <v>80465664</v>
      </c>
      <c r="BL221" s="38">
        <v>86053920</v>
      </c>
      <c r="BM221" s="38">
        <v>80423848</v>
      </c>
      <c r="BN221" s="38">
        <v>76551976</v>
      </c>
      <c r="BO221" s="38">
        <v>66565960</v>
      </c>
      <c r="BP221" s="38">
        <v>81227136</v>
      </c>
      <c r="BQ221" s="38">
        <v>78935728</v>
      </c>
      <c r="BR221" s="38">
        <v>62028624</v>
      </c>
      <c r="BS221" s="38">
        <v>67579688</v>
      </c>
      <c r="BT221" s="38">
        <v>97415952</v>
      </c>
      <c r="BU221" s="38">
        <v>86006888</v>
      </c>
      <c r="BV221" s="38">
        <v>0.61562781455661697</v>
      </c>
      <c r="BX221" s="38">
        <v>1</v>
      </c>
    </row>
    <row r="222" spans="2:76">
      <c r="B222" s="38" t="s">
        <v>824</v>
      </c>
      <c r="C222" s="38" t="s">
        <v>577</v>
      </c>
      <c r="D222" s="38" t="s">
        <v>578</v>
      </c>
      <c r="E222" s="38">
        <v>49795</v>
      </c>
      <c r="F222" s="38" t="s">
        <v>163</v>
      </c>
      <c r="G222" s="38">
        <v>100006065</v>
      </c>
      <c r="H222" s="38">
        <v>2098</v>
      </c>
      <c r="I222" s="38">
        <v>197.12845999999999</v>
      </c>
      <c r="J222" s="38" t="s">
        <v>825</v>
      </c>
      <c r="K222" s="38">
        <v>98951</v>
      </c>
      <c r="N222" s="38">
        <v>159442</v>
      </c>
      <c r="O222" s="38">
        <v>1070156</v>
      </c>
      <c r="P222" s="38">
        <v>87572</v>
      </c>
      <c r="Q222" s="38">
        <v>116903.00780000001</v>
      </c>
      <c r="R222" s="38">
        <v>153066</v>
      </c>
      <c r="S222" s="38">
        <v>314170</v>
      </c>
      <c r="T222" s="38">
        <v>594797</v>
      </c>
      <c r="U222" s="38">
        <v>76408</v>
      </c>
      <c r="V222" s="38">
        <v>125266</v>
      </c>
      <c r="W222" s="38">
        <v>196506</v>
      </c>
      <c r="X222" s="38">
        <v>271699</v>
      </c>
      <c r="Y222" s="38">
        <v>141717</v>
      </c>
      <c r="Z222" s="38">
        <v>268443</v>
      </c>
      <c r="AA222" s="38">
        <v>136191</v>
      </c>
      <c r="AB222" s="38">
        <v>215135</v>
      </c>
      <c r="AC222" s="38">
        <v>304625</v>
      </c>
      <c r="AD222" s="38">
        <v>230325</v>
      </c>
      <c r="AE222" s="38">
        <v>62743</v>
      </c>
      <c r="AF222" s="38">
        <v>250252</v>
      </c>
      <c r="AG222" s="38">
        <v>203736</v>
      </c>
      <c r="AH222" s="38">
        <v>241244</v>
      </c>
      <c r="AI222" s="38">
        <v>178294</v>
      </c>
      <c r="AJ222" s="38">
        <v>268306</v>
      </c>
      <c r="AK222" s="38">
        <v>187878</v>
      </c>
      <c r="AL222" s="38">
        <v>366041</v>
      </c>
      <c r="AM222" s="38">
        <v>237542.01560000001</v>
      </c>
      <c r="AN222" s="38">
        <v>219064</v>
      </c>
      <c r="AO222" s="38">
        <v>139883</v>
      </c>
      <c r="AP222" s="38">
        <v>295312</v>
      </c>
      <c r="AQ222" s="38">
        <v>246874</v>
      </c>
      <c r="AR222" s="38">
        <v>171146</v>
      </c>
      <c r="AS222" s="38">
        <v>243161.01560000001</v>
      </c>
      <c r="AT222" s="38">
        <v>193336</v>
      </c>
      <c r="AU222" s="38">
        <v>276363</v>
      </c>
      <c r="AV222" s="38">
        <v>126306</v>
      </c>
      <c r="AW222" s="38">
        <v>431779</v>
      </c>
      <c r="AX222" s="38">
        <v>333561</v>
      </c>
      <c r="AY222" s="38">
        <v>380897</v>
      </c>
      <c r="AZ222" s="38">
        <v>717586</v>
      </c>
      <c r="BA222" s="38">
        <v>188684</v>
      </c>
      <c r="BB222" s="38">
        <v>193205</v>
      </c>
      <c r="BC222" s="38">
        <v>254933.01560000001</v>
      </c>
      <c r="BD222" s="38">
        <v>198065</v>
      </c>
      <c r="BE222" s="38">
        <v>473503</v>
      </c>
      <c r="BF222" s="38">
        <v>678468</v>
      </c>
      <c r="BG222" s="38">
        <v>149026</v>
      </c>
      <c r="BH222" s="38">
        <v>185045</v>
      </c>
      <c r="BI222" s="38">
        <v>136220</v>
      </c>
      <c r="BJ222" s="38">
        <v>230170</v>
      </c>
      <c r="BK222" s="38">
        <v>184589</v>
      </c>
      <c r="BL222" s="38">
        <v>235042.01560000001</v>
      </c>
      <c r="BM222" s="38">
        <v>108080</v>
      </c>
      <c r="BN222" s="38">
        <v>253755.98439999999</v>
      </c>
      <c r="BO222" s="38">
        <v>387913</v>
      </c>
      <c r="BP222" s="38">
        <v>278153</v>
      </c>
      <c r="BQ222" s="38">
        <v>215110</v>
      </c>
      <c r="BR222" s="38">
        <v>270879</v>
      </c>
      <c r="BS222" s="38">
        <v>211693</v>
      </c>
      <c r="BT222" s="38">
        <v>718006</v>
      </c>
      <c r="BU222" s="38">
        <v>369429</v>
      </c>
      <c r="BV222" s="38">
        <v>0.141277506440492</v>
      </c>
      <c r="BX222" s="38">
        <v>0.99945385035499701</v>
      </c>
    </row>
    <row r="223" spans="2:76">
      <c r="B223" s="38" t="s">
        <v>826</v>
      </c>
      <c r="C223" s="38" t="s">
        <v>161</v>
      </c>
      <c r="D223" s="38" t="s">
        <v>410</v>
      </c>
      <c r="E223" s="38">
        <v>1868</v>
      </c>
      <c r="F223" s="38" t="s">
        <v>163</v>
      </c>
      <c r="G223" s="38">
        <v>800</v>
      </c>
      <c r="H223" s="38">
        <v>1488</v>
      </c>
      <c r="I223" s="38">
        <v>122.02703</v>
      </c>
      <c r="J223" s="38" t="s">
        <v>827</v>
      </c>
      <c r="K223" s="38">
        <v>5862</v>
      </c>
      <c r="L223" s="43" t="s">
        <v>828</v>
      </c>
      <c r="M223" s="43" t="s">
        <v>829</v>
      </c>
      <c r="N223" s="38">
        <v>1753451</v>
      </c>
      <c r="O223" s="38">
        <v>2362446</v>
      </c>
      <c r="P223" s="38">
        <v>2413569</v>
      </c>
      <c r="Q223" s="38">
        <v>2582697</v>
      </c>
      <c r="R223" s="38">
        <v>2593789</v>
      </c>
      <c r="S223" s="38">
        <v>2197895</v>
      </c>
      <c r="T223" s="38">
        <v>2304883</v>
      </c>
      <c r="U223" s="38">
        <v>1785079</v>
      </c>
      <c r="V223" s="38">
        <v>2150673</v>
      </c>
      <c r="W223" s="38">
        <v>2756532</v>
      </c>
      <c r="X223" s="38">
        <v>2313755</v>
      </c>
      <c r="Y223" s="38">
        <v>1834761</v>
      </c>
      <c r="Z223" s="38">
        <v>2543209</v>
      </c>
      <c r="AA223" s="38">
        <v>2519595</v>
      </c>
      <c r="AB223" s="38">
        <v>2850275</v>
      </c>
      <c r="AC223" s="38">
        <v>2309043</v>
      </c>
      <c r="AD223" s="38">
        <v>1687600</v>
      </c>
      <c r="AE223" s="38">
        <v>2418299</v>
      </c>
      <c r="AF223" s="38">
        <v>2999260</v>
      </c>
      <c r="AG223" s="38">
        <v>2057476</v>
      </c>
      <c r="AH223" s="38">
        <v>2292417</v>
      </c>
      <c r="AI223" s="38">
        <v>2280949</v>
      </c>
      <c r="AJ223" s="38">
        <v>2014960</v>
      </c>
      <c r="AK223" s="38">
        <v>1919456</v>
      </c>
      <c r="AL223" s="38">
        <v>2620900</v>
      </c>
      <c r="AM223" s="38">
        <v>1991015</v>
      </c>
      <c r="AN223" s="38">
        <v>2408490</v>
      </c>
      <c r="AO223" s="38">
        <v>2101537</v>
      </c>
      <c r="AP223" s="38">
        <v>3247730</v>
      </c>
      <c r="AQ223" s="38">
        <v>2584200</v>
      </c>
      <c r="AR223" s="38">
        <v>2089179</v>
      </c>
      <c r="AS223" s="38">
        <v>2007553</v>
      </c>
      <c r="AT223" s="38">
        <v>1912460</v>
      </c>
      <c r="AU223" s="38">
        <v>1850260</v>
      </c>
      <c r="AV223" s="38">
        <v>2021430</v>
      </c>
      <c r="AW223" s="38">
        <v>2091956</v>
      </c>
      <c r="AX223" s="38">
        <v>2203501</v>
      </c>
      <c r="AY223" s="38">
        <v>1807194</v>
      </c>
      <c r="AZ223" s="38">
        <v>2338589</v>
      </c>
      <c r="BA223" s="38">
        <v>1507447</v>
      </c>
      <c r="BB223" s="38">
        <v>2418752</v>
      </c>
      <c r="BC223" s="38">
        <v>1932949</v>
      </c>
      <c r="BD223" s="38">
        <v>2135795</v>
      </c>
      <c r="BE223" s="38">
        <v>2854819</v>
      </c>
      <c r="BF223" s="38">
        <v>1684302.125</v>
      </c>
      <c r="BG223" s="38">
        <v>2655257</v>
      </c>
      <c r="BH223" s="38">
        <v>3071037</v>
      </c>
      <c r="BI223" s="38">
        <v>1582476</v>
      </c>
      <c r="BJ223" s="38">
        <v>2187701</v>
      </c>
      <c r="BK223" s="38">
        <v>1879508</v>
      </c>
      <c r="BL223" s="38">
        <v>3801887</v>
      </c>
      <c r="BM223" s="38">
        <v>1704430</v>
      </c>
      <c r="BN223" s="38">
        <v>2023358.875</v>
      </c>
      <c r="BO223" s="38">
        <v>3191421.25</v>
      </c>
      <c r="BP223" s="38">
        <v>2302343</v>
      </c>
      <c r="BQ223" s="38">
        <v>2047401</v>
      </c>
      <c r="BR223" s="38">
        <v>1273221</v>
      </c>
      <c r="BS223" s="38">
        <v>1828970.875</v>
      </c>
      <c r="BT223" s="38">
        <v>2664538</v>
      </c>
      <c r="BU223" s="38">
        <v>2624381</v>
      </c>
      <c r="BV223" s="38">
        <v>0.105469946521778</v>
      </c>
      <c r="BX223" s="38">
        <v>0.96340797378481702</v>
      </c>
    </row>
    <row r="224" spans="2:76">
      <c r="B224" s="38" t="s">
        <v>830</v>
      </c>
      <c r="C224" s="38" t="s">
        <v>161</v>
      </c>
      <c r="D224" s="38" t="s">
        <v>410</v>
      </c>
      <c r="E224" s="38">
        <v>37443</v>
      </c>
      <c r="F224" s="38" t="s">
        <v>163</v>
      </c>
      <c r="G224" s="38">
        <v>100002113</v>
      </c>
      <c r="H224" s="38">
        <v>597</v>
      </c>
      <c r="I224" s="38">
        <v>154.01686000000001</v>
      </c>
      <c r="J224" s="38" t="s">
        <v>831</v>
      </c>
      <c r="K224" s="38">
        <v>109</v>
      </c>
      <c r="L224" s="43" t="s">
        <v>832</v>
      </c>
      <c r="M224" s="43" t="s">
        <v>833</v>
      </c>
      <c r="N224" s="38">
        <v>142926</v>
      </c>
      <c r="O224" s="38">
        <v>124302</v>
      </c>
      <c r="P224" s="38">
        <v>74867</v>
      </c>
      <c r="Q224" s="38">
        <v>118811</v>
      </c>
      <c r="R224" s="38">
        <v>133900</v>
      </c>
      <c r="S224" s="38">
        <v>145168</v>
      </c>
      <c r="T224" s="38">
        <v>126303</v>
      </c>
      <c r="U224" s="38">
        <v>154789</v>
      </c>
      <c r="V224" s="38">
        <v>128403</v>
      </c>
      <c r="W224" s="38">
        <v>162612</v>
      </c>
      <c r="X224" s="38">
        <v>127591</v>
      </c>
      <c r="Y224" s="38">
        <v>113509</v>
      </c>
      <c r="Z224" s="38">
        <v>103028</v>
      </c>
      <c r="AA224" s="38">
        <v>81451</v>
      </c>
      <c r="AB224" s="38">
        <v>196849</v>
      </c>
      <c r="AC224" s="38">
        <v>92907</v>
      </c>
      <c r="AD224" s="38">
        <v>118595</v>
      </c>
      <c r="AE224" s="38">
        <v>106547</v>
      </c>
      <c r="AF224" s="38">
        <v>139502</v>
      </c>
      <c r="AG224" s="38">
        <v>153153</v>
      </c>
      <c r="AH224" s="38">
        <v>149117</v>
      </c>
      <c r="AI224" s="38">
        <v>133273</v>
      </c>
      <c r="AJ224" s="38">
        <v>135658</v>
      </c>
      <c r="AK224" s="38">
        <v>105148</v>
      </c>
      <c r="AL224" s="38">
        <v>179267</v>
      </c>
      <c r="AM224" s="38">
        <v>90718</v>
      </c>
      <c r="AN224" s="38">
        <v>208477</v>
      </c>
      <c r="AO224" s="38">
        <v>105406</v>
      </c>
      <c r="AP224" s="38">
        <v>169487</v>
      </c>
      <c r="AQ224" s="38">
        <v>124844</v>
      </c>
      <c r="AR224" s="38">
        <v>75741</v>
      </c>
      <c r="AS224" s="38">
        <v>102281</v>
      </c>
      <c r="AT224" s="38">
        <v>107270</v>
      </c>
      <c r="AU224" s="38">
        <v>152178</v>
      </c>
      <c r="AV224" s="38">
        <v>131402</v>
      </c>
      <c r="AW224" s="38">
        <v>139095</v>
      </c>
      <c r="AX224" s="38">
        <v>131213</v>
      </c>
      <c r="AY224" s="38">
        <v>121009</v>
      </c>
      <c r="AZ224" s="38">
        <v>230031</v>
      </c>
      <c r="BA224" s="38">
        <v>87858</v>
      </c>
      <c r="BB224" s="38">
        <v>144618</v>
      </c>
      <c r="BC224" s="38">
        <v>138197</v>
      </c>
      <c r="BD224" s="38">
        <v>190087</v>
      </c>
      <c r="BE224" s="38">
        <v>105786</v>
      </c>
      <c r="BF224" s="38">
        <v>105066</v>
      </c>
      <c r="BG224" s="38">
        <v>85095</v>
      </c>
      <c r="BH224" s="38">
        <v>83015</v>
      </c>
      <c r="BI224" s="38">
        <v>82288</v>
      </c>
      <c r="BJ224" s="38">
        <v>116228</v>
      </c>
      <c r="BK224" s="38">
        <v>76360</v>
      </c>
      <c r="BL224" s="38">
        <v>92495</v>
      </c>
      <c r="BM224" s="38">
        <v>128313.99219999999</v>
      </c>
      <c r="BN224" s="38">
        <v>137555</v>
      </c>
      <c r="BO224" s="38">
        <v>112002</v>
      </c>
      <c r="BP224" s="38">
        <v>147083</v>
      </c>
      <c r="BQ224" s="38">
        <v>141087</v>
      </c>
      <c r="BR224" s="38">
        <v>103607</v>
      </c>
      <c r="BS224" s="38">
        <v>214941</v>
      </c>
      <c r="BT224" s="38">
        <v>129894</v>
      </c>
      <c r="BU224" s="38">
        <v>135482</v>
      </c>
      <c r="BV224" s="38">
        <v>0.31830422747222797</v>
      </c>
      <c r="BX224" s="38">
        <v>1</v>
      </c>
    </row>
    <row r="225" spans="2:76">
      <c r="B225" s="38" t="s">
        <v>834</v>
      </c>
      <c r="C225" s="38" t="s">
        <v>161</v>
      </c>
      <c r="D225" s="38" t="s">
        <v>225</v>
      </c>
      <c r="E225" s="38">
        <v>35159</v>
      </c>
      <c r="F225" s="38" t="s">
        <v>163</v>
      </c>
      <c r="G225" s="38">
        <v>100001437</v>
      </c>
      <c r="H225" s="38">
        <v>2465</v>
      </c>
      <c r="I225" s="38">
        <v>427.09519</v>
      </c>
      <c r="J225" s="38" t="s">
        <v>835</v>
      </c>
      <c r="K225" s="38">
        <v>4247235</v>
      </c>
      <c r="M225" s="43" t="s">
        <v>836</v>
      </c>
      <c r="N225" s="38">
        <v>12538689</v>
      </c>
      <c r="O225" s="38">
        <v>6709484</v>
      </c>
      <c r="P225" s="38">
        <v>2668734</v>
      </c>
      <c r="Q225" s="38">
        <v>3116123</v>
      </c>
      <c r="R225" s="38">
        <v>5797485</v>
      </c>
      <c r="S225" s="38">
        <v>3164108.25</v>
      </c>
      <c r="T225" s="38">
        <v>3263795</v>
      </c>
      <c r="U225" s="38">
        <v>3440125</v>
      </c>
      <c r="V225" s="38">
        <v>1890886.875</v>
      </c>
      <c r="W225" s="38">
        <v>4325741</v>
      </c>
      <c r="X225" s="38">
        <v>3250194</v>
      </c>
      <c r="Y225" s="38">
        <v>922407</v>
      </c>
      <c r="Z225" s="38">
        <v>3331734</v>
      </c>
      <c r="AA225" s="38">
        <v>6510590</v>
      </c>
      <c r="AB225" s="38">
        <v>8092672.5</v>
      </c>
      <c r="AC225" s="38">
        <v>2439930</v>
      </c>
      <c r="AD225" s="38">
        <v>5837026</v>
      </c>
      <c r="AE225" s="38">
        <v>2538427</v>
      </c>
      <c r="AF225" s="38">
        <v>6518790</v>
      </c>
      <c r="AG225" s="38">
        <v>5827726</v>
      </c>
      <c r="AH225" s="38">
        <v>2680127</v>
      </c>
      <c r="AI225" s="38">
        <v>2701700</v>
      </c>
      <c r="AJ225" s="38">
        <v>2813834</v>
      </c>
      <c r="AK225" s="38">
        <v>1460935</v>
      </c>
      <c r="AL225" s="38">
        <v>5486804</v>
      </c>
      <c r="AM225" s="38">
        <v>2302966</v>
      </c>
      <c r="AN225" s="38">
        <v>5003237</v>
      </c>
      <c r="AO225" s="38">
        <v>2997317</v>
      </c>
      <c r="AP225" s="38">
        <v>4704843</v>
      </c>
      <c r="AQ225" s="38">
        <v>4730470</v>
      </c>
      <c r="AR225" s="38">
        <v>4792596</v>
      </c>
      <c r="AS225" s="38">
        <v>3995153</v>
      </c>
      <c r="AT225" s="38">
        <v>2178242</v>
      </c>
      <c r="AU225" s="38">
        <v>3116844</v>
      </c>
      <c r="AV225" s="38">
        <v>1906819</v>
      </c>
      <c r="AW225" s="38">
        <v>3577720.75</v>
      </c>
      <c r="AX225" s="38">
        <v>2045917.125</v>
      </c>
      <c r="AY225" s="38">
        <v>1213545</v>
      </c>
      <c r="AZ225" s="38">
        <v>3069027</v>
      </c>
      <c r="BA225" s="38">
        <v>1171440</v>
      </c>
      <c r="BB225" s="38">
        <v>3320275</v>
      </c>
      <c r="BC225" s="38">
        <v>3765529.75</v>
      </c>
      <c r="BD225" s="38">
        <v>10931073</v>
      </c>
      <c r="BE225" s="38">
        <v>7258862</v>
      </c>
      <c r="BF225" s="38">
        <v>1743181</v>
      </c>
      <c r="BG225" s="38">
        <v>3632952</v>
      </c>
      <c r="BH225" s="38">
        <v>886855</v>
      </c>
      <c r="BI225" s="38">
        <v>1650372.875</v>
      </c>
      <c r="BJ225" s="38">
        <v>1442857</v>
      </c>
      <c r="BK225" s="38">
        <v>1519155</v>
      </c>
      <c r="BL225" s="38">
        <v>8702560</v>
      </c>
      <c r="BM225" s="38">
        <v>1375342</v>
      </c>
      <c r="BN225" s="38">
        <v>1712019</v>
      </c>
      <c r="BO225" s="38">
        <v>4341332</v>
      </c>
      <c r="BP225" s="38">
        <v>2812493</v>
      </c>
      <c r="BQ225" s="38">
        <v>1777887</v>
      </c>
      <c r="BR225" s="38">
        <v>767773</v>
      </c>
      <c r="BS225" s="38">
        <v>5489312</v>
      </c>
      <c r="BT225" s="38">
        <v>8086528</v>
      </c>
      <c r="BU225" s="38">
        <v>3121545</v>
      </c>
      <c r="BV225" s="38">
        <v>6.3532650734807503E-2</v>
      </c>
      <c r="BX225" s="38">
        <v>0.77444019661387198</v>
      </c>
    </row>
    <row r="226" spans="2:76">
      <c r="B226" s="38" t="s">
        <v>837</v>
      </c>
      <c r="C226" s="38" t="s">
        <v>161</v>
      </c>
      <c r="D226" s="38" t="s">
        <v>225</v>
      </c>
      <c r="E226" s="38">
        <v>35637</v>
      </c>
      <c r="F226" s="38" t="s">
        <v>163</v>
      </c>
      <c r="G226" s="38">
        <v>278</v>
      </c>
      <c r="H226" s="38">
        <v>2132</v>
      </c>
      <c r="I226" s="38">
        <v>179.04849999999999</v>
      </c>
      <c r="J226" s="38" t="s">
        <v>838</v>
      </c>
      <c r="K226" s="38">
        <v>439498</v>
      </c>
      <c r="L226" s="43" t="s">
        <v>839</v>
      </c>
      <c r="M226" s="43" t="s">
        <v>840</v>
      </c>
      <c r="N226" s="38">
        <v>0.23129462812612001</v>
      </c>
      <c r="O226" s="38">
        <v>128735</v>
      </c>
      <c r="P226" s="38">
        <v>141926</v>
      </c>
      <c r="Q226" s="38">
        <v>186258</v>
      </c>
      <c r="R226" s="38">
        <v>0.23129462812612001</v>
      </c>
      <c r="S226" s="38">
        <v>130780</v>
      </c>
      <c r="T226" s="38">
        <v>157586</v>
      </c>
      <c r="U226" s="38">
        <v>68367</v>
      </c>
      <c r="V226" s="38">
        <v>118276</v>
      </c>
      <c r="W226" s="38">
        <v>88104</v>
      </c>
      <c r="X226" s="38">
        <v>0.23129462812612001</v>
      </c>
      <c r="Y226" s="38">
        <v>135121</v>
      </c>
      <c r="Z226" s="38">
        <v>90049</v>
      </c>
      <c r="AA226" s="38">
        <v>537218</v>
      </c>
      <c r="AB226" s="38">
        <v>0.23129462812612001</v>
      </c>
      <c r="AC226" s="38">
        <v>114974</v>
      </c>
      <c r="AD226" s="38">
        <v>0.23129462812612001</v>
      </c>
      <c r="AE226" s="38">
        <v>0.23129462812612001</v>
      </c>
      <c r="AF226" s="38">
        <v>352001</v>
      </c>
      <c r="AG226" s="38">
        <v>46974</v>
      </c>
      <c r="AH226" s="38">
        <v>164440</v>
      </c>
      <c r="AI226" s="38">
        <v>96521</v>
      </c>
      <c r="AJ226" s="38">
        <v>153281</v>
      </c>
      <c r="AK226" s="38">
        <v>90743</v>
      </c>
      <c r="AL226" s="38">
        <v>0.23129462812612001</v>
      </c>
      <c r="AM226" s="38">
        <v>88012</v>
      </c>
      <c r="AN226" s="38">
        <v>192528</v>
      </c>
      <c r="AO226" s="38">
        <v>85578</v>
      </c>
      <c r="AP226" s="38">
        <v>232898</v>
      </c>
      <c r="AQ226" s="38">
        <v>64867.996099999997</v>
      </c>
      <c r="AR226" s="38">
        <v>0.23129462812612001</v>
      </c>
      <c r="AS226" s="38">
        <v>303337</v>
      </c>
      <c r="AT226" s="38">
        <v>0.23129462812612001</v>
      </c>
      <c r="AU226" s="38">
        <v>0.23129462812612001</v>
      </c>
      <c r="AV226" s="38">
        <v>190188</v>
      </c>
      <c r="AW226" s="38">
        <v>0.23129462812612001</v>
      </c>
      <c r="AX226" s="38">
        <v>167711</v>
      </c>
      <c r="AY226" s="38">
        <v>0.23129462812612001</v>
      </c>
      <c r="AZ226" s="38">
        <v>0.23129462812612001</v>
      </c>
      <c r="BA226" s="38">
        <v>160522</v>
      </c>
      <c r="BB226" s="38">
        <v>98071</v>
      </c>
      <c r="BC226" s="38">
        <v>138950</v>
      </c>
      <c r="BD226" s="38">
        <v>0.23129462812612001</v>
      </c>
      <c r="BE226" s="38">
        <v>63560</v>
      </c>
      <c r="BF226" s="38">
        <v>210272</v>
      </c>
      <c r="BG226" s="38">
        <v>93576</v>
      </c>
      <c r="BH226" s="38">
        <v>519358</v>
      </c>
      <c r="BI226" s="38">
        <v>0.23129462812612001</v>
      </c>
      <c r="BJ226" s="38">
        <v>0.23129462812612001</v>
      </c>
      <c r="BK226" s="38">
        <v>159514</v>
      </c>
      <c r="BL226" s="38">
        <v>418199</v>
      </c>
      <c r="BM226" s="38">
        <v>145286.98439999999</v>
      </c>
      <c r="BN226" s="38">
        <v>97720</v>
      </c>
      <c r="BO226" s="38">
        <v>54145</v>
      </c>
      <c r="BP226" s="38">
        <v>111574</v>
      </c>
      <c r="BQ226" s="38">
        <v>180984.01560000001</v>
      </c>
      <c r="BR226" s="38">
        <v>470308</v>
      </c>
      <c r="BS226" s="38">
        <v>0.23129462812612001</v>
      </c>
      <c r="BT226" s="38">
        <v>185494</v>
      </c>
      <c r="BU226" s="38">
        <v>565277</v>
      </c>
      <c r="BV226" s="38">
        <v>0.68088139878875598</v>
      </c>
      <c r="BX226" s="38">
        <v>1</v>
      </c>
    </row>
    <row r="227" spans="2:76">
      <c r="B227" s="38" t="s">
        <v>841</v>
      </c>
      <c r="C227" s="38" t="s">
        <v>161</v>
      </c>
      <c r="D227" s="38" t="s">
        <v>410</v>
      </c>
      <c r="E227" s="38">
        <v>56</v>
      </c>
      <c r="F227" s="38" t="s">
        <v>163</v>
      </c>
      <c r="G227" s="38">
        <v>279</v>
      </c>
      <c r="H227" s="38">
        <v>2000</v>
      </c>
      <c r="I227" s="38">
        <v>241.03112999999999</v>
      </c>
      <c r="J227" s="38" t="s">
        <v>842</v>
      </c>
      <c r="K227" s="38">
        <v>67678</v>
      </c>
      <c r="L227" s="43" t="s">
        <v>843</v>
      </c>
      <c r="M227" s="43" t="s">
        <v>844</v>
      </c>
      <c r="N227" s="38">
        <v>288723</v>
      </c>
      <c r="O227" s="38">
        <v>61971</v>
      </c>
      <c r="P227" s="38">
        <v>0.25823539648932697</v>
      </c>
      <c r="Q227" s="38">
        <v>0.25823539648932697</v>
      </c>
      <c r="R227" s="38">
        <v>59787</v>
      </c>
      <c r="S227" s="38">
        <v>59093</v>
      </c>
      <c r="T227" s="38">
        <v>0.25823539648932697</v>
      </c>
      <c r="U227" s="38">
        <v>29973</v>
      </c>
      <c r="V227" s="38">
        <v>0.25823539648932697</v>
      </c>
      <c r="W227" s="38">
        <v>80129</v>
      </c>
      <c r="X227" s="38">
        <v>41746</v>
      </c>
      <c r="Y227" s="38">
        <v>0.25823539648932697</v>
      </c>
      <c r="Z227" s="38">
        <v>78573</v>
      </c>
      <c r="AA227" s="38">
        <v>90260</v>
      </c>
      <c r="AB227" s="38">
        <v>143831</v>
      </c>
      <c r="AC227" s="38">
        <v>86169</v>
      </c>
      <c r="AD227" s="38">
        <v>210735</v>
      </c>
      <c r="AE227" s="38">
        <v>0.25823539648932697</v>
      </c>
      <c r="AF227" s="38">
        <v>276672</v>
      </c>
      <c r="AG227" s="38">
        <v>182284</v>
      </c>
      <c r="AH227" s="38">
        <v>97097</v>
      </c>
      <c r="AI227" s="38">
        <v>98771</v>
      </c>
      <c r="AJ227" s="38">
        <v>88135</v>
      </c>
      <c r="AK227" s="38">
        <v>0.25823539648932697</v>
      </c>
      <c r="AL227" s="38">
        <v>194780</v>
      </c>
      <c r="AM227" s="38">
        <v>55154</v>
      </c>
      <c r="AN227" s="38">
        <v>155012</v>
      </c>
      <c r="AO227" s="38">
        <v>0.25823539648932697</v>
      </c>
      <c r="AP227" s="38">
        <v>82453</v>
      </c>
      <c r="AQ227" s="38">
        <v>108410</v>
      </c>
      <c r="AR227" s="38">
        <v>34823</v>
      </c>
      <c r="AS227" s="38">
        <v>54849</v>
      </c>
      <c r="AT227" s="38">
        <v>0.25823539648932697</v>
      </c>
      <c r="AU227" s="38">
        <v>44876.996099999997</v>
      </c>
      <c r="AV227" s="38">
        <v>0.25823539648932697</v>
      </c>
      <c r="AW227" s="38">
        <v>42341.003900000003</v>
      </c>
      <c r="AX227" s="38">
        <v>78637</v>
      </c>
      <c r="AY227" s="38">
        <v>0.25823539648932697</v>
      </c>
      <c r="AZ227" s="38">
        <v>0.25823539648932697</v>
      </c>
      <c r="BA227" s="38">
        <v>0.25823539648932697</v>
      </c>
      <c r="BB227" s="38">
        <v>35763</v>
      </c>
      <c r="BC227" s="38">
        <v>74842</v>
      </c>
      <c r="BD227" s="38">
        <v>246120</v>
      </c>
      <c r="BE227" s="38">
        <v>243659</v>
      </c>
      <c r="BF227" s="38">
        <v>0.25823539648932697</v>
      </c>
      <c r="BG227" s="38">
        <v>120463.00780000001</v>
      </c>
      <c r="BH227" s="38">
        <v>0.25823539648932697</v>
      </c>
      <c r="BI227" s="38">
        <v>0.25823539648932697</v>
      </c>
      <c r="BJ227" s="38">
        <v>81704</v>
      </c>
      <c r="BK227" s="38">
        <v>0.25823539648932697</v>
      </c>
      <c r="BL227" s="38">
        <v>163416</v>
      </c>
      <c r="BM227" s="38">
        <v>0.25823539648932697</v>
      </c>
      <c r="BN227" s="38">
        <v>64374</v>
      </c>
      <c r="BO227" s="38">
        <v>67347</v>
      </c>
      <c r="BP227" s="38">
        <v>94422.007800000007</v>
      </c>
      <c r="BQ227" s="38">
        <v>0.25823539648932697</v>
      </c>
      <c r="BR227" s="38">
        <v>0.25823539648932697</v>
      </c>
      <c r="BS227" s="38">
        <v>53314</v>
      </c>
      <c r="BT227" s="38">
        <v>117835</v>
      </c>
      <c r="BU227" s="38">
        <v>41161</v>
      </c>
      <c r="BV227" s="38">
        <v>8.4529274783645095E-2</v>
      </c>
      <c r="BX227" s="38">
        <v>0.92681594756963404</v>
      </c>
    </row>
    <row r="228" spans="2:76">
      <c r="B228" s="38" t="s">
        <v>845</v>
      </c>
      <c r="C228" s="38" t="s">
        <v>190</v>
      </c>
      <c r="D228" s="38" t="s">
        <v>342</v>
      </c>
      <c r="E228" s="38">
        <v>33941</v>
      </c>
      <c r="F228" s="38" t="s">
        <v>233</v>
      </c>
      <c r="G228" s="38">
        <v>100001251</v>
      </c>
      <c r="H228" s="38">
        <v>1130</v>
      </c>
      <c r="I228" s="38">
        <v>316.24824000000001</v>
      </c>
      <c r="J228" s="38" t="s">
        <v>846</v>
      </c>
      <c r="K228" s="38">
        <v>10245190</v>
      </c>
      <c r="M228" s="43" t="s">
        <v>847</v>
      </c>
      <c r="N228" s="38">
        <v>4327609</v>
      </c>
      <c r="O228" s="38">
        <v>4840876</v>
      </c>
      <c r="P228" s="38">
        <v>7313001</v>
      </c>
      <c r="Q228" s="38">
        <v>2641108</v>
      </c>
      <c r="R228" s="38">
        <v>3841998</v>
      </c>
      <c r="S228" s="38">
        <v>3717677</v>
      </c>
      <c r="T228" s="38">
        <v>2301032</v>
      </c>
      <c r="U228" s="38">
        <v>1925201</v>
      </c>
      <c r="V228" s="38">
        <v>2402470</v>
      </c>
      <c r="W228" s="38">
        <v>4194023</v>
      </c>
      <c r="X228" s="38">
        <v>6140291</v>
      </c>
      <c r="Y228" s="38">
        <v>4011675</v>
      </c>
      <c r="Z228" s="38">
        <v>3211064</v>
      </c>
      <c r="AA228" s="38">
        <v>3487725</v>
      </c>
      <c r="AB228" s="38">
        <v>1671288</v>
      </c>
      <c r="AC228" s="38">
        <v>1666728</v>
      </c>
      <c r="AD228" s="38">
        <v>3925077</v>
      </c>
      <c r="AE228" s="38">
        <v>3658308</v>
      </c>
      <c r="AF228" s="38">
        <v>2781767</v>
      </c>
      <c r="AG228" s="38">
        <v>5303796</v>
      </c>
      <c r="AH228" s="38">
        <v>2569338</v>
      </c>
      <c r="AI228" s="38">
        <v>6667276</v>
      </c>
      <c r="AJ228" s="38">
        <v>1602075</v>
      </c>
      <c r="AK228" s="38">
        <v>3399767</v>
      </c>
      <c r="AL228" s="38">
        <v>3494196</v>
      </c>
      <c r="AM228" s="38">
        <v>3237565</v>
      </c>
      <c r="AN228" s="38">
        <v>3248010</v>
      </c>
      <c r="AO228" s="38">
        <v>6007286</v>
      </c>
      <c r="AP228" s="38">
        <v>3171151</v>
      </c>
      <c r="AQ228" s="38">
        <v>5173065</v>
      </c>
      <c r="AR228" s="38">
        <v>6174865</v>
      </c>
      <c r="AS228" s="38">
        <v>5096044</v>
      </c>
      <c r="AT228" s="38">
        <v>2380935</v>
      </c>
      <c r="AU228" s="38">
        <v>8029029</v>
      </c>
      <c r="AV228" s="38">
        <v>3301098</v>
      </c>
      <c r="AW228" s="38">
        <v>4377469</v>
      </c>
      <c r="AX228" s="38">
        <v>2864509</v>
      </c>
      <c r="AY228" s="38">
        <v>1792022</v>
      </c>
      <c r="AZ228" s="38">
        <v>8003130</v>
      </c>
      <c r="BA228" s="38">
        <v>5995261</v>
      </c>
      <c r="BB228" s="38">
        <v>5839879</v>
      </c>
      <c r="BC228" s="38">
        <v>12559430</v>
      </c>
      <c r="BD228" s="38">
        <v>6784464</v>
      </c>
      <c r="BE228" s="38">
        <v>7551947</v>
      </c>
      <c r="BF228" s="38">
        <v>3799925</v>
      </c>
      <c r="BG228" s="38">
        <v>6297400</v>
      </c>
      <c r="BH228" s="38">
        <v>7854373</v>
      </c>
      <c r="BI228" s="38">
        <v>6649201</v>
      </c>
      <c r="BJ228" s="38">
        <v>5986576</v>
      </c>
      <c r="BK228" s="38">
        <v>8675178</v>
      </c>
      <c r="BL228" s="38">
        <v>8821609</v>
      </c>
      <c r="BM228" s="38">
        <v>4571761</v>
      </c>
      <c r="BN228" s="38">
        <v>4055700</v>
      </c>
      <c r="BO228" s="38">
        <v>3241780</v>
      </c>
      <c r="BP228" s="38">
        <v>7739771</v>
      </c>
      <c r="BQ228" s="38">
        <v>5245246</v>
      </c>
      <c r="BR228" s="38">
        <v>7042799</v>
      </c>
      <c r="BS228" s="38">
        <v>3472956</v>
      </c>
      <c r="BT228" s="38">
        <v>5035913</v>
      </c>
      <c r="BU228" s="38">
        <v>8368951</v>
      </c>
      <c r="BV228" s="45">
        <v>7.7808752807205297E-5</v>
      </c>
      <c r="BX228" s="45">
        <v>0</v>
      </c>
    </row>
    <row r="229" spans="2:76">
      <c r="B229" s="38" t="s">
        <v>848</v>
      </c>
      <c r="C229" s="38" t="s">
        <v>190</v>
      </c>
      <c r="D229" s="38" t="s">
        <v>197</v>
      </c>
      <c r="E229" s="38">
        <v>32425</v>
      </c>
      <c r="F229" s="38" t="s">
        <v>145</v>
      </c>
      <c r="G229" s="38">
        <v>100000792</v>
      </c>
      <c r="H229" s="38">
        <v>4745</v>
      </c>
      <c r="I229" s="38">
        <v>367.15845999999999</v>
      </c>
      <c r="J229" s="38" t="s">
        <v>849</v>
      </c>
      <c r="K229" s="38">
        <v>12594</v>
      </c>
      <c r="L229" s="43" t="s">
        <v>850</v>
      </c>
      <c r="M229" s="43" t="s">
        <v>851</v>
      </c>
      <c r="N229" s="38">
        <v>15477999</v>
      </c>
      <c r="O229" s="38">
        <v>2656475</v>
      </c>
      <c r="P229" s="38">
        <v>5699200</v>
      </c>
      <c r="Q229" s="38">
        <v>15234027</v>
      </c>
      <c r="R229" s="38">
        <v>11039580</v>
      </c>
      <c r="S229" s="38">
        <v>11276701</v>
      </c>
      <c r="T229" s="38">
        <v>8464719</v>
      </c>
      <c r="U229" s="38">
        <v>11176992</v>
      </c>
      <c r="V229" s="38">
        <v>12220801</v>
      </c>
      <c r="W229" s="38">
        <v>16849056</v>
      </c>
      <c r="X229" s="38">
        <v>4327297</v>
      </c>
      <c r="Y229" s="38">
        <v>11841328</v>
      </c>
      <c r="Z229" s="38">
        <v>5284602</v>
      </c>
      <c r="AA229" s="38">
        <v>9906784</v>
      </c>
      <c r="AB229" s="38">
        <v>9246105</v>
      </c>
      <c r="AC229" s="38">
        <v>7827156</v>
      </c>
      <c r="AD229" s="38">
        <v>12330285</v>
      </c>
      <c r="AE229" s="38">
        <v>13094584</v>
      </c>
      <c r="AF229" s="38">
        <v>4554126</v>
      </c>
      <c r="AG229" s="38">
        <v>15326363</v>
      </c>
      <c r="AH229" s="38">
        <v>27262758</v>
      </c>
      <c r="AI229" s="38">
        <v>20420944</v>
      </c>
      <c r="AJ229" s="38">
        <v>9018036</v>
      </c>
      <c r="AK229" s="38">
        <v>6425855</v>
      </c>
      <c r="AL229" s="38">
        <v>17808486</v>
      </c>
      <c r="AM229" s="38">
        <v>9687217</v>
      </c>
      <c r="AN229" s="38">
        <v>14129403</v>
      </c>
      <c r="AO229" s="38">
        <v>3734070</v>
      </c>
      <c r="AP229" s="38">
        <v>4929174</v>
      </c>
      <c r="AQ229" s="38">
        <v>17755368</v>
      </c>
      <c r="AR229" s="38">
        <v>10999935</v>
      </c>
      <c r="AS229" s="38">
        <v>7153037</v>
      </c>
      <c r="AT229" s="38">
        <v>11202840</v>
      </c>
      <c r="AU229" s="38">
        <v>6326606</v>
      </c>
      <c r="AV229" s="38">
        <v>12054156</v>
      </c>
      <c r="AW229" s="38">
        <v>4181278</v>
      </c>
      <c r="AX229" s="38">
        <v>6167628</v>
      </c>
      <c r="AY229" s="38">
        <v>2844778</v>
      </c>
      <c r="AZ229" s="38">
        <v>6473906</v>
      </c>
      <c r="BA229" s="38">
        <v>7847493</v>
      </c>
      <c r="BB229" s="38">
        <v>8911166</v>
      </c>
      <c r="BC229" s="38">
        <v>16282018</v>
      </c>
      <c r="BD229" s="38">
        <v>15790217</v>
      </c>
      <c r="BE229" s="38">
        <v>5905216.5</v>
      </c>
      <c r="BF229" s="38">
        <v>16099511</v>
      </c>
      <c r="BG229" s="38">
        <v>9629765</v>
      </c>
      <c r="BH229" s="38">
        <v>7322702</v>
      </c>
      <c r="BI229" s="38">
        <v>7513568</v>
      </c>
      <c r="BJ229" s="38">
        <v>7929774</v>
      </c>
      <c r="BK229" s="38">
        <v>3730750</v>
      </c>
      <c r="BL229" s="38">
        <v>7864755</v>
      </c>
      <c r="BM229" s="38">
        <v>16080114</v>
      </c>
      <c r="BN229" s="38">
        <v>7573656</v>
      </c>
      <c r="BO229" s="38">
        <v>16148517</v>
      </c>
      <c r="BP229" s="38">
        <v>7663646</v>
      </c>
      <c r="BQ229" s="38">
        <v>9810311</v>
      </c>
      <c r="BR229" s="38">
        <v>4269781</v>
      </c>
      <c r="BS229" s="38">
        <v>15938665</v>
      </c>
      <c r="BT229" s="38">
        <v>11577285</v>
      </c>
      <c r="BU229" s="38">
        <v>4808428</v>
      </c>
      <c r="BV229" s="38">
        <v>0.16686617046325999</v>
      </c>
      <c r="BX229" s="38">
        <v>1</v>
      </c>
    </row>
    <row r="230" spans="2:76">
      <c r="B230" s="38" t="s">
        <v>852</v>
      </c>
      <c r="C230" s="38" t="s">
        <v>190</v>
      </c>
      <c r="D230" s="38" t="s">
        <v>741</v>
      </c>
      <c r="E230" s="38">
        <v>36747</v>
      </c>
      <c r="F230" s="38" t="s">
        <v>163</v>
      </c>
      <c r="G230" s="38">
        <v>100001662</v>
      </c>
      <c r="H230" s="38">
        <v>2052</v>
      </c>
      <c r="I230" s="38">
        <v>146.11756</v>
      </c>
      <c r="J230" s="38" t="s">
        <v>853</v>
      </c>
      <c r="K230" s="38">
        <v>134</v>
      </c>
      <c r="L230" s="43" t="s">
        <v>854</v>
      </c>
      <c r="M230" s="43" t="s">
        <v>855</v>
      </c>
      <c r="N230" s="38">
        <v>14430215</v>
      </c>
      <c r="O230" s="38">
        <v>16611810</v>
      </c>
      <c r="P230" s="38">
        <v>16794208</v>
      </c>
      <c r="Q230" s="38">
        <v>10150297</v>
      </c>
      <c r="R230" s="38">
        <v>22902456</v>
      </c>
      <c r="S230" s="38">
        <v>15663906</v>
      </c>
      <c r="T230" s="38">
        <v>13815357</v>
      </c>
      <c r="U230" s="38">
        <v>13578127</v>
      </c>
      <c r="V230" s="38">
        <v>13865231</v>
      </c>
      <c r="W230" s="38">
        <v>18144272</v>
      </c>
      <c r="X230" s="38">
        <v>13809079</v>
      </c>
      <c r="Y230" s="38">
        <v>17809560</v>
      </c>
      <c r="Z230" s="38">
        <v>17137052</v>
      </c>
      <c r="AA230" s="38">
        <v>17243900</v>
      </c>
      <c r="AB230" s="38">
        <v>18292660</v>
      </c>
      <c r="AC230" s="38">
        <v>10375085</v>
      </c>
      <c r="AD230" s="38">
        <v>10560994</v>
      </c>
      <c r="AE230" s="38">
        <v>19671184</v>
      </c>
      <c r="AF230" s="38">
        <v>12703283</v>
      </c>
      <c r="AG230" s="38">
        <v>11494312</v>
      </c>
      <c r="AH230" s="38">
        <v>10436070</v>
      </c>
      <c r="AI230" s="38">
        <v>11823424</v>
      </c>
      <c r="AJ230" s="38">
        <v>10802332</v>
      </c>
      <c r="AK230" s="38">
        <v>9837341</v>
      </c>
      <c r="AL230" s="38">
        <v>15680550</v>
      </c>
      <c r="AM230" s="38">
        <v>12426760</v>
      </c>
      <c r="AN230" s="38">
        <v>12829156</v>
      </c>
      <c r="AO230" s="38">
        <v>8473170</v>
      </c>
      <c r="AP230" s="38">
        <v>16802956</v>
      </c>
      <c r="AQ230" s="38">
        <v>14192371</v>
      </c>
      <c r="AR230" s="38">
        <v>23341950</v>
      </c>
      <c r="AS230" s="38">
        <v>17804328</v>
      </c>
      <c r="AT230" s="38">
        <v>15053012</v>
      </c>
      <c r="AU230" s="38">
        <v>17385640</v>
      </c>
      <c r="AV230" s="38">
        <v>9616802</v>
      </c>
      <c r="AW230" s="38">
        <v>20216572</v>
      </c>
      <c r="AX230" s="38">
        <v>9706683</v>
      </c>
      <c r="AY230" s="38">
        <v>15152252</v>
      </c>
      <c r="AZ230" s="38">
        <v>14184744</v>
      </c>
      <c r="BA230" s="38">
        <v>9288458</v>
      </c>
      <c r="BB230" s="38">
        <v>16155583</v>
      </c>
      <c r="BC230" s="38">
        <v>17440536</v>
      </c>
      <c r="BD230" s="38">
        <v>13140340</v>
      </c>
      <c r="BE230" s="38">
        <v>11085471</v>
      </c>
      <c r="BF230" s="38">
        <v>13948702</v>
      </c>
      <c r="BG230" s="38">
        <v>15678458</v>
      </c>
      <c r="BH230" s="38">
        <v>10201907</v>
      </c>
      <c r="BI230" s="38">
        <v>9662400</v>
      </c>
      <c r="BJ230" s="38">
        <v>15778941</v>
      </c>
      <c r="BK230" s="38">
        <v>15259131</v>
      </c>
      <c r="BL230" s="38">
        <v>11493331</v>
      </c>
      <c r="BM230" s="38">
        <v>6000626</v>
      </c>
      <c r="BN230" s="38">
        <v>16908778</v>
      </c>
      <c r="BO230" s="38">
        <v>15492434</v>
      </c>
      <c r="BP230" s="38">
        <v>18308002</v>
      </c>
      <c r="BQ230" s="38">
        <v>11328589</v>
      </c>
      <c r="BR230" s="38">
        <v>11115936</v>
      </c>
      <c r="BS230" s="38">
        <v>12175832</v>
      </c>
      <c r="BT230" s="38">
        <v>12250201</v>
      </c>
      <c r="BU230" s="38">
        <v>18658810</v>
      </c>
      <c r="BV230" s="38">
        <v>0.87229822125862999</v>
      </c>
      <c r="BX230" s="38">
        <v>1</v>
      </c>
    </row>
    <row r="231" spans="2:76">
      <c r="B231" s="38" t="s">
        <v>856</v>
      </c>
      <c r="C231" s="38" t="s">
        <v>190</v>
      </c>
      <c r="D231" s="38" t="s">
        <v>857</v>
      </c>
      <c r="E231" s="38">
        <v>1114</v>
      </c>
      <c r="F231" s="38" t="s">
        <v>145</v>
      </c>
      <c r="G231" s="38">
        <v>302</v>
      </c>
      <c r="H231" s="38">
        <v>5294</v>
      </c>
      <c r="I231" s="38">
        <v>391.28537999999998</v>
      </c>
      <c r="J231" s="38" t="s">
        <v>858</v>
      </c>
      <c r="K231" s="38">
        <v>222528</v>
      </c>
      <c r="L231" s="43" t="s">
        <v>859</v>
      </c>
      <c r="M231" s="43" t="s">
        <v>860</v>
      </c>
      <c r="N231" s="38">
        <v>1678289</v>
      </c>
      <c r="O231" s="38">
        <v>1234890.75</v>
      </c>
      <c r="P231" s="38">
        <v>2223874</v>
      </c>
      <c r="Q231" s="38">
        <v>1201387.25</v>
      </c>
      <c r="R231" s="38">
        <v>858107.6875</v>
      </c>
      <c r="S231" s="38">
        <v>1298024.75</v>
      </c>
      <c r="T231" s="38">
        <v>353039</v>
      </c>
      <c r="U231" s="38">
        <v>2614112</v>
      </c>
      <c r="V231" s="38">
        <v>725145.3125</v>
      </c>
      <c r="W231" s="38">
        <v>1884963.625</v>
      </c>
      <c r="X231" s="38">
        <v>1004998.875</v>
      </c>
      <c r="Y231" s="38">
        <v>1293379</v>
      </c>
      <c r="Z231" s="38">
        <v>1041837.625</v>
      </c>
      <c r="AA231" s="38">
        <v>1127099</v>
      </c>
      <c r="AB231" s="38">
        <v>1640609.125</v>
      </c>
      <c r="AC231" s="38">
        <v>953010.5</v>
      </c>
      <c r="AD231" s="38">
        <v>688831.125</v>
      </c>
      <c r="AE231" s="38">
        <v>456564</v>
      </c>
      <c r="AF231" s="38">
        <v>0.16694791103814399</v>
      </c>
      <c r="AG231" s="38">
        <v>672541.8125</v>
      </c>
      <c r="AH231" s="38">
        <v>1555646.375</v>
      </c>
      <c r="AI231" s="38">
        <v>587357</v>
      </c>
      <c r="AJ231" s="38">
        <v>1380374.375</v>
      </c>
      <c r="AK231" s="38">
        <v>802507</v>
      </c>
      <c r="AL231" s="38">
        <v>851528.25</v>
      </c>
      <c r="AM231" s="38">
        <v>1611238.25</v>
      </c>
      <c r="AN231" s="38">
        <v>1561764</v>
      </c>
      <c r="AO231" s="38">
        <v>270540.3125</v>
      </c>
      <c r="AP231" s="38">
        <v>618230</v>
      </c>
      <c r="AQ231" s="38">
        <v>1646469.375</v>
      </c>
      <c r="AR231" s="38">
        <v>875696.0625</v>
      </c>
      <c r="AS231" s="38">
        <v>1036352.125</v>
      </c>
      <c r="AT231" s="38">
        <v>3390730</v>
      </c>
      <c r="AU231" s="38">
        <v>1730035</v>
      </c>
      <c r="AV231" s="38">
        <v>2811982</v>
      </c>
      <c r="AW231" s="38">
        <v>1782064.375</v>
      </c>
      <c r="AX231" s="38">
        <v>711457.5</v>
      </c>
      <c r="AY231" s="38">
        <v>2305517</v>
      </c>
      <c r="AZ231" s="38">
        <v>1238662.75</v>
      </c>
      <c r="BA231" s="38">
        <v>1293376.75</v>
      </c>
      <c r="BB231" s="38">
        <v>1184565.75</v>
      </c>
      <c r="BC231" s="38">
        <v>1532173.75</v>
      </c>
      <c r="BD231" s="38">
        <v>4047383</v>
      </c>
      <c r="BE231" s="38">
        <v>959466.375</v>
      </c>
      <c r="BF231" s="38">
        <v>646989</v>
      </c>
      <c r="BG231" s="38">
        <v>623504.6875</v>
      </c>
      <c r="BH231" s="38">
        <v>1778804.25</v>
      </c>
      <c r="BI231" s="38">
        <v>1370940.25</v>
      </c>
      <c r="BJ231" s="38">
        <v>614045.875</v>
      </c>
      <c r="BK231" s="38">
        <v>1742455.75</v>
      </c>
      <c r="BL231" s="38">
        <v>931504.8125</v>
      </c>
      <c r="BM231" s="38">
        <v>812798</v>
      </c>
      <c r="BN231" s="38">
        <v>1553447.75</v>
      </c>
      <c r="BO231" s="38">
        <v>685875</v>
      </c>
      <c r="BP231" s="38">
        <v>659541.375</v>
      </c>
      <c r="BQ231" s="38">
        <v>739263</v>
      </c>
      <c r="BR231" s="38">
        <v>646680.8125</v>
      </c>
      <c r="BS231" s="38">
        <v>1164603.5</v>
      </c>
      <c r="BT231" s="38">
        <v>931975</v>
      </c>
      <c r="BU231" s="38">
        <v>1272397</v>
      </c>
      <c r="BV231" s="38">
        <v>0.45529690690313801</v>
      </c>
      <c r="BX231" s="38">
        <v>1</v>
      </c>
    </row>
    <row r="232" spans="2:76">
      <c r="B232" s="38" t="s">
        <v>861</v>
      </c>
      <c r="C232" s="38" t="s">
        <v>143</v>
      </c>
      <c r="D232" s="38" t="s">
        <v>791</v>
      </c>
      <c r="E232" s="38">
        <v>62477</v>
      </c>
      <c r="F232" s="38" t="s">
        <v>233</v>
      </c>
      <c r="G232" s="38">
        <v>100020790</v>
      </c>
      <c r="H232" s="38">
        <v>880</v>
      </c>
      <c r="I232" s="38">
        <v>311.15541999999999</v>
      </c>
      <c r="K232" s="38">
        <v>162180</v>
      </c>
      <c r="L232" s="43" t="s">
        <v>862</v>
      </c>
      <c r="M232" s="43" t="s">
        <v>863</v>
      </c>
      <c r="N232" s="38">
        <v>0.60952604538280397</v>
      </c>
      <c r="O232" s="38">
        <v>0.60952604538280397</v>
      </c>
      <c r="P232" s="38">
        <v>0.60952604538280397</v>
      </c>
      <c r="Q232" s="38">
        <v>1203107</v>
      </c>
      <c r="R232" s="38">
        <v>911355</v>
      </c>
      <c r="S232" s="38">
        <v>0.60952604538280397</v>
      </c>
      <c r="T232" s="38">
        <v>0.60952604538280397</v>
      </c>
      <c r="U232" s="38">
        <v>0.60952604538280397</v>
      </c>
      <c r="V232" s="38">
        <v>0.60952604538280397</v>
      </c>
      <c r="W232" s="38">
        <v>0.60952604538280397</v>
      </c>
      <c r="X232" s="38">
        <v>0.60952604538280397</v>
      </c>
      <c r="Y232" s="38">
        <v>0.60952604538280397</v>
      </c>
      <c r="Z232" s="38">
        <v>0.60952604538280397</v>
      </c>
      <c r="AA232" s="38">
        <v>0.60952604538280397</v>
      </c>
      <c r="AB232" s="38">
        <v>0.60952604538280397</v>
      </c>
      <c r="AC232" s="38">
        <v>0.60952604538280397</v>
      </c>
      <c r="AD232" s="38">
        <v>0.60952604538280397</v>
      </c>
      <c r="AE232" s="38">
        <v>0.60952604538280397</v>
      </c>
      <c r="AF232" s="38">
        <v>0.60952604538280397</v>
      </c>
      <c r="AG232" s="38">
        <v>0.60952604538280397</v>
      </c>
      <c r="AH232" s="38">
        <v>0.60952604538280397</v>
      </c>
      <c r="AI232" s="38">
        <v>0.60952604538280397</v>
      </c>
      <c r="AJ232" s="38">
        <v>0.60952604538280397</v>
      </c>
      <c r="AK232" s="38">
        <v>0.60952604538280397</v>
      </c>
      <c r="AL232" s="38">
        <v>0.60952604538280397</v>
      </c>
      <c r="AM232" s="38">
        <v>0.60952604538280397</v>
      </c>
      <c r="AN232" s="38">
        <v>0.60952604538280397</v>
      </c>
      <c r="AO232" s="38">
        <v>0.60952604538280397</v>
      </c>
      <c r="AP232" s="38">
        <v>0.60952604538280397</v>
      </c>
      <c r="AQ232" s="38">
        <v>0.60952604538280397</v>
      </c>
      <c r="AR232" s="38">
        <v>0.60952604538280397</v>
      </c>
      <c r="AS232" s="38">
        <v>0.60952604538280397</v>
      </c>
      <c r="AT232" s="38">
        <v>0.60952604538280397</v>
      </c>
      <c r="AU232" s="38">
        <v>0.60952604538280397</v>
      </c>
      <c r="AV232" s="38">
        <v>0.60952604538280397</v>
      </c>
      <c r="AW232" s="38">
        <v>0.60952604538280397</v>
      </c>
      <c r="AX232" s="38">
        <v>0.60952604538280397</v>
      </c>
      <c r="AY232" s="38">
        <v>0.60952604538280397</v>
      </c>
      <c r="AZ232" s="38">
        <v>0.60952604538280397</v>
      </c>
      <c r="BA232" s="38">
        <v>0.60952604538280397</v>
      </c>
      <c r="BB232" s="38">
        <v>0.60952604538280397</v>
      </c>
      <c r="BC232" s="38">
        <v>0.60952604538280397</v>
      </c>
      <c r="BD232" s="38">
        <v>0.60952604538280397</v>
      </c>
      <c r="BE232" s="38">
        <v>0.60952604538280397</v>
      </c>
      <c r="BF232" s="38">
        <v>0.60952604538280397</v>
      </c>
      <c r="BG232" s="38">
        <v>0.60952604538280397</v>
      </c>
      <c r="BH232" s="38">
        <v>0.60952604538280397</v>
      </c>
      <c r="BI232" s="38">
        <v>0.60952604538280397</v>
      </c>
      <c r="BJ232" s="38">
        <v>0.60952604538280397</v>
      </c>
      <c r="BK232" s="38">
        <v>0.60952604538280397</v>
      </c>
      <c r="BL232" s="38">
        <v>0.60952604538280397</v>
      </c>
      <c r="BM232" s="38">
        <v>0.60952604538280397</v>
      </c>
      <c r="BN232" s="38">
        <v>0.60952604538280397</v>
      </c>
      <c r="BO232" s="38">
        <v>0.60952604538280397</v>
      </c>
      <c r="BP232" s="38">
        <v>0.60952604538280397</v>
      </c>
      <c r="BQ232" s="38">
        <v>0.60952604538280397</v>
      </c>
      <c r="BR232" s="38">
        <v>0.60952604538280397</v>
      </c>
      <c r="BS232" s="38">
        <v>0.60952604538280397</v>
      </c>
      <c r="BT232" s="38">
        <v>0.60952604538280397</v>
      </c>
      <c r="BU232" s="38">
        <v>0.60952604538280397</v>
      </c>
      <c r="BV232" s="38">
        <v>0.16080212144022099</v>
      </c>
      <c r="BX232" s="38">
        <v>0.99945385035499701</v>
      </c>
    </row>
    <row r="233" spans="2:76">
      <c r="B233" s="38" t="s">
        <v>864</v>
      </c>
      <c r="C233" s="38" t="s">
        <v>143</v>
      </c>
      <c r="D233" s="38" t="s">
        <v>243</v>
      </c>
      <c r="E233" s="38">
        <v>46106</v>
      </c>
      <c r="F233" s="38" t="s">
        <v>145</v>
      </c>
      <c r="G233" s="38">
        <v>100001788</v>
      </c>
      <c r="H233" s="38">
        <v>2250</v>
      </c>
      <c r="I233" s="38">
        <v>295.02818000000002</v>
      </c>
      <c r="K233" s="38">
        <v>184679</v>
      </c>
      <c r="N233" s="38">
        <v>0.238012142547392</v>
      </c>
      <c r="O233" s="38">
        <v>0.238012142547392</v>
      </c>
      <c r="P233" s="38">
        <v>0.238012142547392</v>
      </c>
      <c r="Q233" s="38">
        <v>0.238012142547392</v>
      </c>
      <c r="R233" s="38">
        <v>0.238012142547392</v>
      </c>
      <c r="S233" s="38">
        <v>0.238012142547392</v>
      </c>
      <c r="T233" s="38">
        <v>0.238012142547392</v>
      </c>
      <c r="U233" s="38">
        <v>0.238012142547392</v>
      </c>
      <c r="V233" s="38">
        <v>0.238012142547392</v>
      </c>
      <c r="W233" s="38">
        <v>0.238012142547392</v>
      </c>
      <c r="X233" s="38">
        <v>0.238012142547392</v>
      </c>
      <c r="Y233" s="38">
        <v>0.238012142547392</v>
      </c>
      <c r="Z233" s="38">
        <v>0.238012142547392</v>
      </c>
      <c r="AA233" s="38">
        <v>0.238012142547392</v>
      </c>
      <c r="AB233" s="38">
        <v>0.238012142547392</v>
      </c>
      <c r="AC233" s="38">
        <v>0.238012142547392</v>
      </c>
      <c r="AD233" s="38">
        <v>0.238012142547392</v>
      </c>
      <c r="AE233" s="38">
        <v>0.238012142547392</v>
      </c>
      <c r="AF233" s="38">
        <v>0.238012142547392</v>
      </c>
      <c r="AG233" s="38">
        <v>0.238012142547392</v>
      </c>
      <c r="AH233" s="38">
        <v>0.238012142547392</v>
      </c>
      <c r="AI233" s="38">
        <v>0.238012142547392</v>
      </c>
      <c r="AJ233" s="38">
        <v>0.238012142547392</v>
      </c>
      <c r="AK233" s="38">
        <v>0.238012142547392</v>
      </c>
      <c r="AL233" s="38">
        <v>0.238012142547392</v>
      </c>
      <c r="AM233" s="38">
        <v>0.238012142547392</v>
      </c>
      <c r="AN233" s="38">
        <v>0.238012142547392</v>
      </c>
      <c r="AO233" s="38">
        <v>0.238012142547392</v>
      </c>
      <c r="AP233" s="38">
        <v>428033.03129999997</v>
      </c>
      <c r="AQ233" s="38">
        <v>0.238012142547392</v>
      </c>
      <c r="AR233" s="38">
        <v>0.238012142547392</v>
      </c>
      <c r="AS233" s="38">
        <v>0.238012142547392</v>
      </c>
      <c r="AT233" s="38">
        <v>0.238012142547392</v>
      </c>
      <c r="AU233" s="38">
        <v>0.238012142547392</v>
      </c>
      <c r="AV233" s="38">
        <v>0.238012142547392</v>
      </c>
      <c r="AW233" s="38">
        <v>0.238012142547392</v>
      </c>
      <c r="AX233" s="38">
        <v>0.238012142547392</v>
      </c>
      <c r="AY233" s="38">
        <v>0.238012142547392</v>
      </c>
      <c r="AZ233" s="38">
        <v>0.238012142547392</v>
      </c>
      <c r="BA233" s="38">
        <v>0.238012142547392</v>
      </c>
      <c r="BB233" s="38">
        <v>0.238012142547392</v>
      </c>
      <c r="BC233" s="38">
        <v>0.238012142547392</v>
      </c>
      <c r="BD233" s="38">
        <v>2115436</v>
      </c>
      <c r="BE233" s="38">
        <v>0.238012142547392</v>
      </c>
      <c r="BF233" s="38">
        <v>0.238012142547392</v>
      </c>
      <c r="BG233" s="38">
        <v>0.238012142547392</v>
      </c>
      <c r="BH233" s="38">
        <v>0.238012142547392</v>
      </c>
      <c r="BI233" s="38">
        <v>0.238012142547392</v>
      </c>
      <c r="BJ233" s="38">
        <v>0.238012142547392</v>
      </c>
      <c r="BK233" s="38">
        <v>0.238012142547392</v>
      </c>
      <c r="BL233" s="38">
        <v>0.238012142547392</v>
      </c>
      <c r="BM233" s="38">
        <v>0.238012142547392</v>
      </c>
      <c r="BN233" s="38">
        <v>0.238012142547392</v>
      </c>
      <c r="BO233" s="38">
        <v>0.238012142547392</v>
      </c>
      <c r="BP233" s="38">
        <v>0.238012142547392</v>
      </c>
      <c r="BQ233" s="38">
        <v>0.238012142547392</v>
      </c>
      <c r="BR233" s="38">
        <v>0.238012142547392</v>
      </c>
      <c r="BS233" s="38">
        <v>0.238012142547392</v>
      </c>
      <c r="BT233" s="38">
        <v>0.238012142547392</v>
      </c>
      <c r="BU233" s="38">
        <v>0.238012142547392</v>
      </c>
      <c r="BV233" s="38">
        <v>1</v>
      </c>
      <c r="BX233" s="38">
        <v>0.99945385035499701</v>
      </c>
    </row>
    <row r="234" spans="2:76">
      <c r="B234" s="38" t="s">
        <v>865</v>
      </c>
      <c r="C234" s="38" t="s">
        <v>143</v>
      </c>
      <c r="D234" s="38" t="s">
        <v>791</v>
      </c>
      <c r="E234" s="38">
        <v>62478</v>
      </c>
      <c r="F234" s="38" t="s">
        <v>233</v>
      </c>
      <c r="G234" s="38">
        <v>100020791</v>
      </c>
      <c r="H234" s="38">
        <v>876</v>
      </c>
      <c r="I234" s="38">
        <v>297.13977</v>
      </c>
      <c r="N234" s="38">
        <v>0.70710678118654802</v>
      </c>
      <c r="O234" s="38">
        <v>0.70710678118654802</v>
      </c>
      <c r="P234" s="38">
        <v>0.70710678118654802</v>
      </c>
      <c r="Q234" s="38">
        <v>0.70710678118654802</v>
      </c>
      <c r="R234" s="38">
        <v>43179</v>
      </c>
      <c r="S234" s="38">
        <v>0.70710678118654802</v>
      </c>
      <c r="T234" s="38">
        <v>0.70710678118654802</v>
      </c>
      <c r="U234" s="38">
        <v>0.70710678118654802</v>
      </c>
      <c r="V234" s="38">
        <v>0.70710678118654802</v>
      </c>
      <c r="W234" s="38">
        <v>0.70710678118654802</v>
      </c>
      <c r="X234" s="38">
        <v>0.70710678118654802</v>
      </c>
      <c r="Y234" s="38">
        <v>0.70710678118654802</v>
      </c>
      <c r="Z234" s="38">
        <v>0.70710678118654802</v>
      </c>
      <c r="AA234" s="38">
        <v>0.70710678118654802</v>
      </c>
      <c r="AB234" s="38">
        <v>0.70710678118654802</v>
      </c>
      <c r="AC234" s="38">
        <v>0.70710678118654802</v>
      </c>
      <c r="AD234" s="38">
        <v>0.70710678118654802</v>
      </c>
      <c r="AE234" s="38">
        <v>0.70710678118654802</v>
      </c>
      <c r="AF234" s="38">
        <v>0.70710678118654802</v>
      </c>
      <c r="AG234" s="38">
        <v>0.70710678118654802</v>
      </c>
      <c r="AH234" s="38">
        <v>0.70710678118654802</v>
      </c>
      <c r="AI234" s="38">
        <v>0.70710678118654802</v>
      </c>
      <c r="AJ234" s="38">
        <v>0.70710678118654802</v>
      </c>
      <c r="AK234" s="38">
        <v>0.70710678118654802</v>
      </c>
      <c r="AL234" s="38">
        <v>0.70710678118654802</v>
      </c>
      <c r="AM234" s="38">
        <v>0.70710678118654802</v>
      </c>
      <c r="AN234" s="38">
        <v>0.70710678118654802</v>
      </c>
      <c r="AO234" s="38">
        <v>0.70710678118654802</v>
      </c>
      <c r="AP234" s="38">
        <v>0.70710678118654802</v>
      </c>
      <c r="AQ234" s="38">
        <v>0.70710678118654802</v>
      </c>
      <c r="AR234" s="38">
        <v>0.70710678118654802</v>
      </c>
      <c r="AS234" s="38">
        <v>0.70710678118654802</v>
      </c>
      <c r="AT234" s="38">
        <v>0.70710678118654802</v>
      </c>
      <c r="AU234" s="38">
        <v>0.70710678118654802</v>
      </c>
      <c r="AV234" s="38">
        <v>0.70710678118654802</v>
      </c>
      <c r="AW234" s="38">
        <v>0.70710678118654802</v>
      </c>
      <c r="AX234" s="38">
        <v>0.70710678118654802</v>
      </c>
      <c r="AY234" s="38">
        <v>0.70710678118654802</v>
      </c>
      <c r="AZ234" s="38">
        <v>0.70710678118654802</v>
      </c>
      <c r="BA234" s="38">
        <v>0.70710678118654802</v>
      </c>
      <c r="BB234" s="38">
        <v>0.70710678118654802</v>
      </c>
      <c r="BC234" s="38">
        <v>0.70710678118654802</v>
      </c>
      <c r="BD234" s="38">
        <v>0.70710678118654802</v>
      </c>
      <c r="BE234" s="38">
        <v>0.70710678118654802</v>
      </c>
      <c r="BF234" s="38">
        <v>0.70710678118654802</v>
      </c>
      <c r="BG234" s="38">
        <v>0.70710678118654802</v>
      </c>
      <c r="BH234" s="38">
        <v>0.70710678118654802</v>
      </c>
      <c r="BI234" s="38">
        <v>0.70710678118654802</v>
      </c>
      <c r="BJ234" s="38">
        <v>0.70710678118654802</v>
      </c>
      <c r="BK234" s="38">
        <v>0.70710678118654802</v>
      </c>
      <c r="BL234" s="38">
        <v>0.70710678118654802</v>
      </c>
      <c r="BM234" s="38">
        <v>0.70710678118654802</v>
      </c>
      <c r="BN234" s="38">
        <v>0.70710678118654802</v>
      </c>
      <c r="BO234" s="38">
        <v>0.70710678118654802</v>
      </c>
      <c r="BP234" s="38">
        <v>0.70710678118654802</v>
      </c>
      <c r="BQ234" s="38">
        <v>0.70710678118654802</v>
      </c>
      <c r="BR234" s="38">
        <v>0.70710678118654802</v>
      </c>
      <c r="BS234" s="38">
        <v>0.70710678118654802</v>
      </c>
      <c r="BT234" s="38">
        <v>0.70710678118654802</v>
      </c>
      <c r="BU234" s="38">
        <v>0.70710678118654802</v>
      </c>
      <c r="BV234" s="38">
        <v>0.33371069574356599</v>
      </c>
      <c r="BX234" s="38">
        <v>0.96723102129983596</v>
      </c>
    </row>
    <row r="235" spans="2:76">
      <c r="B235" s="38" t="s">
        <v>866</v>
      </c>
      <c r="C235" s="38" t="s">
        <v>190</v>
      </c>
      <c r="D235" s="38" t="s">
        <v>342</v>
      </c>
      <c r="E235" s="38">
        <v>57521</v>
      </c>
      <c r="F235" s="38" t="s">
        <v>233</v>
      </c>
      <c r="G235" s="38">
        <v>100015840</v>
      </c>
      <c r="H235" s="38">
        <v>1392</v>
      </c>
      <c r="I235" s="38">
        <v>450.35777000000002</v>
      </c>
      <c r="N235" s="38">
        <v>958887</v>
      </c>
      <c r="O235" s="38">
        <v>720476</v>
      </c>
      <c r="P235" s="38">
        <v>401131</v>
      </c>
      <c r="Q235" s="38">
        <v>833695</v>
      </c>
      <c r="R235" s="38">
        <v>1943680</v>
      </c>
      <c r="S235" s="38">
        <v>714715</v>
      </c>
      <c r="T235" s="38">
        <v>787102</v>
      </c>
      <c r="U235" s="38">
        <v>1476318</v>
      </c>
      <c r="V235" s="38">
        <v>1420743</v>
      </c>
      <c r="W235" s="38">
        <v>857826.0625</v>
      </c>
      <c r="X235" s="38">
        <v>1031026</v>
      </c>
      <c r="Y235" s="38">
        <v>1094192</v>
      </c>
      <c r="Z235" s="38">
        <v>1489819</v>
      </c>
      <c r="AA235" s="38">
        <v>925205</v>
      </c>
      <c r="AB235" s="38">
        <v>1195494</v>
      </c>
      <c r="AC235" s="38">
        <v>1499286</v>
      </c>
      <c r="AD235" s="38">
        <v>1071707</v>
      </c>
      <c r="AE235" s="38">
        <v>1272966</v>
      </c>
      <c r="AF235" s="38">
        <v>608361</v>
      </c>
      <c r="AG235" s="38">
        <v>1072964</v>
      </c>
      <c r="AH235" s="38">
        <v>1412427</v>
      </c>
      <c r="AI235" s="38">
        <v>1370808</v>
      </c>
      <c r="AJ235" s="38">
        <v>1505450</v>
      </c>
      <c r="AK235" s="38">
        <v>883317</v>
      </c>
      <c r="AL235" s="38">
        <v>829487</v>
      </c>
      <c r="AM235" s="38">
        <v>592681</v>
      </c>
      <c r="AN235" s="38">
        <v>975896</v>
      </c>
      <c r="AO235" s="38">
        <v>1142352</v>
      </c>
      <c r="AP235" s="38">
        <v>1605787</v>
      </c>
      <c r="AQ235" s="38">
        <v>2631222</v>
      </c>
      <c r="AR235" s="38">
        <v>1435264</v>
      </c>
      <c r="AS235" s="38">
        <v>1088268</v>
      </c>
      <c r="AT235" s="38">
        <v>913570</v>
      </c>
      <c r="AU235" s="38">
        <v>772256</v>
      </c>
      <c r="AV235" s="38">
        <v>2362539</v>
      </c>
      <c r="AW235" s="38">
        <v>1108226</v>
      </c>
      <c r="AX235" s="38">
        <v>850335</v>
      </c>
      <c r="AY235" s="38">
        <v>848390</v>
      </c>
      <c r="AZ235" s="38">
        <v>585923.9375</v>
      </c>
      <c r="BA235" s="38">
        <v>1467483</v>
      </c>
      <c r="BB235" s="38">
        <v>2414130</v>
      </c>
      <c r="BC235" s="38">
        <v>1199398.125</v>
      </c>
      <c r="BD235" s="38">
        <v>1321720</v>
      </c>
      <c r="BE235" s="38">
        <v>868464</v>
      </c>
      <c r="BF235" s="38">
        <v>1026361</v>
      </c>
      <c r="BG235" s="38">
        <v>805435</v>
      </c>
      <c r="BH235" s="38">
        <v>1038192</v>
      </c>
      <c r="BI235" s="38">
        <v>928313</v>
      </c>
      <c r="BJ235" s="38">
        <v>1139824</v>
      </c>
      <c r="BK235" s="38">
        <v>1182836</v>
      </c>
      <c r="BL235" s="38">
        <v>1028888</v>
      </c>
      <c r="BM235" s="38">
        <v>950216</v>
      </c>
      <c r="BN235" s="38">
        <v>1250994</v>
      </c>
      <c r="BO235" s="38">
        <v>1528539</v>
      </c>
      <c r="BP235" s="38">
        <v>2643544.25</v>
      </c>
      <c r="BQ235" s="38">
        <v>1213577</v>
      </c>
      <c r="BR235" s="38">
        <v>1499185</v>
      </c>
      <c r="BS235" s="38">
        <v>2075062</v>
      </c>
      <c r="BT235" s="38">
        <v>1417466</v>
      </c>
      <c r="BU235" s="38">
        <v>4232122</v>
      </c>
      <c r="BV235" s="38">
        <v>0.29727168908930701</v>
      </c>
      <c r="BX235" s="38">
        <v>1</v>
      </c>
    </row>
    <row r="236" spans="2:76">
      <c r="B236" s="38" t="s">
        <v>867</v>
      </c>
      <c r="C236" s="38" t="s">
        <v>190</v>
      </c>
      <c r="D236" s="38" t="s">
        <v>342</v>
      </c>
      <c r="E236" s="38">
        <v>57520</v>
      </c>
      <c r="F236" s="38" t="s">
        <v>233</v>
      </c>
      <c r="G236" s="38">
        <v>100015839</v>
      </c>
      <c r="H236" s="38">
        <v>1436</v>
      </c>
      <c r="I236" s="38">
        <v>452.37342999999998</v>
      </c>
      <c r="N236" s="38">
        <v>956748</v>
      </c>
      <c r="O236" s="38">
        <v>1076010</v>
      </c>
      <c r="P236" s="38">
        <v>819878</v>
      </c>
      <c r="Q236" s="38">
        <v>725830</v>
      </c>
      <c r="R236" s="38">
        <v>2016064</v>
      </c>
      <c r="S236" s="38">
        <v>1105782</v>
      </c>
      <c r="T236" s="38">
        <v>921563</v>
      </c>
      <c r="U236" s="38">
        <v>991005</v>
      </c>
      <c r="V236" s="38">
        <v>1777253</v>
      </c>
      <c r="W236" s="38">
        <v>958334</v>
      </c>
      <c r="X236" s="38">
        <v>1064110</v>
      </c>
      <c r="Y236" s="38">
        <v>1273511</v>
      </c>
      <c r="Z236" s="38">
        <v>1938609</v>
      </c>
      <c r="AA236" s="38">
        <v>1119149</v>
      </c>
      <c r="AB236" s="38">
        <v>1404911</v>
      </c>
      <c r="AC236" s="38">
        <v>1503816</v>
      </c>
      <c r="AD236" s="38">
        <v>1202582</v>
      </c>
      <c r="AE236" s="38">
        <v>1670770</v>
      </c>
      <c r="AF236" s="38">
        <v>1017880</v>
      </c>
      <c r="AG236" s="38">
        <v>1019936.9375</v>
      </c>
      <c r="AH236" s="38">
        <v>1082219</v>
      </c>
      <c r="AI236" s="38">
        <v>1603107</v>
      </c>
      <c r="AJ236" s="38">
        <v>1122433</v>
      </c>
      <c r="AK236" s="38">
        <v>1169765</v>
      </c>
      <c r="AL236" s="38">
        <v>962512</v>
      </c>
      <c r="AM236" s="38">
        <v>658564</v>
      </c>
      <c r="AN236" s="38">
        <v>971707</v>
      </c>
      <c r="AO236" s="38">
        <v>1501004</v>
      </c>
      <c r="AP236" s="38">
        <v>1887321</v>
      </c>
      <c r="AQ236" s="38">
        <v>2254258</v>
      </c>
      <c r="AR236" s="38">
        <v>2438202</v>
      </c>
      <c r="AS236" s="38">
        <v>1767584</v>
      </c>
      <c r="AT236" s="38">
        <v>687946</v>
      </c>
      <c r="AU236" s="38">
        <v>1360262</v>
      </c>
      <c r="AV236" s="38">
        <v>2184834</v>
      </c>
      <c r="AW236" s="38">
        <v>1502286.125</v>
      </c>
      <c r="AX236" s="38">
        <v>810968</v>
      </c>
      <c r="AY236" s="38">
        <v>973507</v>
      </c>
      <c r="AZ236" s="38">
        <v>706607.9375</v>
      </c>
      <c r="BA236" s="38">
        <v>1656119.125</v>
      </c>
      <c r="BB236" s="38">
        <v>2641547</v>
      </c>
      <c r="BC236" s="38">
        <v>1515627</v>
      </c>
      <c r="BD236" s="38">
        <v>2098612</v>
      </c>
      <c r="BE236" s="38">
        <v>1049607</v>
      </c>
      <c r="BF236" s="38">
        <v>1078125</v>
      </c>
      <c r="BG236" s="38">
        <v>1371902</v>
      </c>
      <c r="BH236" s="38">
        <v>922318</v>
      </c>
      <c r="BI236" s="38">
        <v>1329456</v>
      </c>
      <c r="BJ236" s="38">
        <v>1432333</v>
      </c>
      <c r="BK236" s="38">
        <v>1100202</v>
      </c>
      <c r="BL236" s="38">
        <v>784807.9375</v>
      </c>
      <c r="BM236" s="38">
        <v>1723127</v>
      </c>
      <c r="BN236" s="38">
        <v>1590699</v>
      </c>
      <c r="BO236" s="38">
        <v>1781641</v>
      </c>
      <c r="BP236" s="38">
        <v>2731884</v>
      </c>
      <c r="BQ236" s="38">
        <v>1303253</v>
      </c>
      <c r="BR236" s="38">
        <v>1609633</v>
      </c>
      <c r="BS236" s="38">
        <v>1864715.875</v>
      </c>
      <c r="BT236" s="38">
        <v>1275975</v>
      </c>
      <c r="BU236" s="38">
        <v>4915012</v>
      </c>
      <c r="BV236" s="38">
        <v>7.0126594071288295E-2</v>
      </c>
      <c r="BX236" s="38">
        <v>0.84543965046422698</v>
      </c>
    </row>
    <row r="237" spans="2:76">
      <c r="B237" s="38" t="s">
        <v>868</v>
      </c>
      <c r="C237" s="38" t="s">
        <v>199</v>
      </c>
      <c r="D237" s="38" t="s">
        <v>869</v>
      </c>
      <c r="E237" s="38">
        <v>601</v>
      </c>
      <c r="F237" s="38" t="s">
        <v>211</v>
      </c>
      <c r="G237" s="38">
        <v>923</v>
      </c>
      <c r="H237" s="38">
        <v>1910</v>
      </c>
      <c r="I237" s="38">
        <v>157.02547999999999</v>
      </c>
      <c r="J237" s="38" t="s">
        <v>870</v>
      </c>
      <c r="K237" s="38">
        <v>648</v>
      </c>
      <c r="L237" s="43" t="s">
        <v>871</v>
      </c>
      <c r="M237" s="43" t="s">
        <v>872</v>
      </c>
      <c r="N237" s="38">
        <v>232383</v>
      </c>
      <c r="O237" s="38">
        <v>131087</v>
      </c>
      <c r="P237" s="38">
        <v>363440</v>
      </c>
      <c r="Q237" s="38">
        <v>102430</v>
      </c>
      <c r="R237" s="38">
        <v>258927.01560000001</v>
      </c>
      <c r="S237" s="38">
        <v>416867</v>
      </c>
      <c r="T237" s="38">
        <v>255824.98439999999</v>
      </c>
      <c r="U237" s="38">
        <v>192920</v>
      </c>
      <c r="V237" s="38">
        <v>290321</v>
      </c>
      <c r="W237" s="38">
        <v>548918</v>
      </c>
      <c r="X237" s="38">
        <v>147776</v>
      </c>
      <c r="Y237" s="38">
        <v>164898</v>
      </c>
      <c r="Z237" s="38">
        <v>263237</v>
      </c>
      <c r="AA237" s="38">
        <v>116840</v>
      </c>
      <c r="AB237" s="38">
        <v>190524</v>
      </c>
      <c r="AC237" s="38">
        <v>177192</v>
      </c>
      <c r="AD237" s="38">
        <v>97356</v>
      </c>
      <c r="AE237" s="38">
        <v>217290</v>
      </c>
      <c r="AF237" s="38">
        <v>243530</v>
      </c>
      <c r="AG237" s="38">
        <v>215683</v>
      </c>
      <c r="AH237" s="38">
        <v>0.21298056249338801</v>
      </c>
      <c r="AI237" s="38">
        <v>297315</v>
      </c>
      <c r="AJ237" s="38">
        <v>167932</v>
      </c>
      <c r="AK237" s="38">
        <v>385814</v>
      </c>
      <c r="AL237" s="38">
        <v>101319</v>
      </c>
      <c r="AM237" s="38">
        <v>299796</v>
      </c>
      <c r="AN237" s="38">
        <v>179377</v>
      </c>
      <c r="AO237" s="38">
        <v>129708</v>
      </c>
      <c r="AP237" s="38">
        <v>0.21298056249338801</v>
      </c>
      <c r="AQ237" s="38">
        <v>145570</v>
      </c>
      <c r="AR237" s="38">
        <v>394348</v>
      </c>
      <c r="AS237" s="38">
        <v>347348</v>
      </c>
      <c r="AT237" s="38">
        <v>234840.01560000001</v>
      </c>
      <c r="AU237" s="38">
        <v>280204</v>
      </c>
      <c r="AV237" s="38">
        <v>297118</v>
      </c>
      <c r="AW237" s="38">
        <v>409167</v>
      </c>
      <c r="AX237" s="38">
        <v>164717</v>
      </c>
      <c r="AY237" s="38">
        <v>230967</v>
      </c>
      <c r="AZ237" s="38">
        <v>864120</v>
      </c>
      <c r="BA237" s="38">
        <v>306820</v>
      </c>
      <c r="BB237" s="38">
        <v>182466</v>
      </c>
      <c r="BC237" s="38">
        <v>298235</v>
      </c>
      <c r="BD237" s="38">
        <v>158467</v>
      </c>
      <c r="BE237" s="38">
        <v>219911</v>
      </c>
      <c r="BF237" s="38">
        <v>219243</v>
      </c>
      <c r="BG237" s="38">
        <v>306248</v>
      </c>
      <c r="BH237" s="38">
        <v>200121</v>
      </c>
      <c r="BI237" s="38">
        <v>425782</v>
      </c>
      <c r="BJ237" s="38">
        <v>206462</v>
      </c>
      <c r="BK237" s="38">
        <v>297924</v>
      </c>
      <c r="BL237" s="38">
        <v>107226</v>
      </c>
      <c r="BM237" s="38">
        <v>278506</v>
      </c>
      <c r="BN237" s="38">
        <v>127778</v>
      </c>
      <c r="BO237" s="38">
        <v>640411</v>
      </c>
      <c r="BP237" s="38">
        <v>377820</v>
      </c>
      <c r="BQ237" s="38">
        <v>126839</v>
      </c>
      <c r="BR237" s="38">
        <v>204752</v>
      </c>
      <c r="BS237" s="38">
        <v>66227</v>
      </c>
      <c r="BT237" s="38">
        <v>102974</v>
      </c>
      <c r="BU237" s="38">
        <v>621148</v>
      </c>
      <c r="BV237" s="38">
        <v>5.7456081066008899E-2</v>
      </c>
      <c r="BX237" s="38">
        <v>0.70999453850354999</v>
      </c>
    </row>
    <row r="238" spans="2:76">
      <c r="B238" s="38" t="s">
        <v>873</v>
      </c>
      <c r="C238" s="38" t="s">
        <v>143</v>
      </c>
      <c r="D238" s="38" t="s">
        <v>144</v>
      </c>
      <c r="E238" s="38">
        <v>43424</v>
      </c>
      <c r="F238" s="38" t="s">
        <v>163</v>
      </c>
      <c r="G238" s="38">
        <v>100004284</v>
      </c>
      <c r="H238" s="38">
        <v>832</v>
      </c>
      <c r="I238" s="38">
        <v>95.016130000000004</v>
      </c>
      <c r="J238" s="38" t="s">
        <v>874</v>
      </c>
      <c r="K238" s="38">
        <v>6213</v>
      </c>
      <c r="L238" s="43" t="s">
        <v>875</v>
      </c>
      <c r="M238" s="43" t="s">
        <v>876</v>
      </c>
      <c r="N238" s="38">
        <v>0.10839946955589801</v>
      </c>
      <c r="O238" s="38">
        <v>0.10839946955589801</v>
      </c>
      <c r="P238" s="38">
        <v>0.10839946955589801</v>
      </c>
      <c r="Q238" s="38">
        <v>0.10839946955589801</v>
      </c>
      <c r="R238" s="38">
        <v>138292</v>
      </c>
      <c r="S238" s="38">
        <v>69692</v>
      </c>
      <c r="T238" s="38">
        <v>33976</v>
      </c>
      <c r="U238" s="38">
        <v>49537</v>
      </c>
      <c r="V238" s="38">
        <v>49082</v>
      </c>
      <c r="W238" s="38">
        <v>0.10839946955589801</v>
      </c>
      <c r="X238" s="38">
        <v>39034</v>
      </c>
      <c r="Y238" s="38">
        <v>0.10839946955589801</v>
      </c>
      <c r="Z238" s="38">
        <v>513335</v>
      </c>
      <c r="AA238" s="38">
        <v>0.10839946955589801</v>
      </c>
      <c r="AB238" s="38">
        <v>0.10839946955589801</v>
      </c>
      <c r="AC238" s="38">
        <v>0.10839946955589801</v>
      </c>
      <c r="AD238" s="38">
        <v>81066</v>
      </c>
      <c r="AE238" s="38">
        <v>18037</v>
      </c>
      <c r="AF238" s="38">
        <v>150756</v>
      </c>
      <c r="AG238" s="38">
        <v>7495383</v>
      </c>
      <c r="AH238" s="38">
        <v>232638</v>
      </c>
      <c r="AI238" s="38">
        <v>8904479</v>
      </c>
      <c r="AJ238" s="38">
        <v>342333</v>
      </c>
      <c r="AK238" s="38">
        <v>10687</v>
      </c>
      <c r="AL238" s="38">
        <v>55487</v>
      </c>
      <c r="AM238" s="38">
        <v>0.10839946955589801</v>
      </c>
      <c r="AN238" s="38">
        <v>0.10839946955589801</v>
      </c>
      <c r="AO238" s="38">
        <v>0.10839946955589801</v>
      </c>
      <c r="AP238" s="38">
        <v>0.10839946955589801</v>
      </c>
      <c r="AQ238" s="38">
        <v>0.10839946955589801</v>
      </c>
      <c r="AR238" s="38">
        <v>0.10839946955589801</v>
      </c>
      <c r="AS238" s="38">
        <v>518200</v>
      </c>
      <c r="AT238" s="38">
        <v>0.10839946955589801</v>
      </c>
      <c r="AU238" s="38">
        <v>0.10839946955589801</v>
      </c>
      <c r="AV238" s="38">
        <v>0.10839946955589801</v>
      </c>
      <c r="AW238" s="38">
        <v>158558</v>
      </c>
      <c r="AX238" s="38">
        <v>202425</v>
      </c>
      <c r="AY238" s="38">
        <v>0.10839946955589801</v>
      </c>
      <c r="AZ238" s="38">
        <v>0.10839946955589801</v>
      </c>
      <c r="BA238" s="38">
        <v>0.10839946955589801</v>
      </c>
      <c r="BB238" s="38">
        <v>0.10839946955589801</v>
      </c>
      <c r="BC238" s="38">
        <v>0.10839946955589801</v>
      </c>
      <c r="BD238" s="38">
        <v>0.10839946955589801</v>
      </c>
      <c r="BE238" s="38">
        <v>0.10839946955589801</v>
      </c>
      <c r="BF238" s="38">
        <v>0.10839946955589801</v>
      </c>
      <c r="BG238" s="38">
        <v>0.10839946955589801</v>
      </c>
      <c r="BH238" s="38">
        <v>0.10839946955589801</v>
      </c>
      <c r="BI238" s="38">
        <v>28786</v>
      </c>
      <c r="BJ238" s="38">
        <v>0.10839946955589801</v>
      </c>
      <c r="BK238" s="38">
        <v>0.10839946955589801</v>
      </c>
      <c r="BL238" s="38">
        <v>0.10839946955589801</v>
      </c>
      <c r="BM238" s="38">
        <v>0.10839946955589801</v>
      </c>
      <c r="BN238" s="38">
        <v>0.10839946955589801</v>
      </c>
      <c r="BO238" s="38">
        <v>0.10839946955589801</v>
      </c>
      <c r="BP238" s="38">
        <v>32808</v>
      </c>
      <c r="BQ238" s="38">
        <v>0.10839946955589801</v>
      </c>
      <c r="BR238" s="38">
        <v>0.10839946955589801</v>
      </c>
      <c r="BS238" s="38">
        <v>34150</v>
      </c>
      <c r="BT238" s="38">
        <v>0.10839946955589801</v>
      </c>
      <c r="BU238" s="38">
        <v>0.10839946955589801</v>
      </c>
      <c r="BV238" s="38">
        <v>8.1811626841959504E-3</v>
      </c>
      <c r="BX238" s="38">
        <v>0.49481157837247403</v>
      </c>
    </row>
    <row r="239" spans="2:76">
      <c r="B239" s="38" t="s">
        <v>877</v>
      </c>
      <c r="C239" s="38" t="s">
        <v>161</v>
      </c>
      <c r="D239" s="38" t="s">
        <v>294</v>
      </c>
      <c r="E239" s="38">
        <v>36808</v>
      </c>
      <c r="F239" s="38" t="s">
        <v>163</v>
      </c>
      <c r="G239" s="38">
        <v>100001810</v>
      </c>
      <c r="H239" s="38">
        <v>2850</v>
      </c>
      <c r="I239" s="38">
        <v>203.15026</v>
      </c>
      <c r="J239" s="38" t="s">
        <v>878</v>
      </c>
      <c r="K239" s="38">
        <v>123831</v>
      </c>
      <c r="L239" s="43" t="s">
        <v>879</v>
      </c>
      <c r="M239" s="43" t="s">
        <v>880</v>
      </c>
      <c r="N239" s="38">
        <v>2532257</v>
      </c>
      <c r="O239" s="38">
        <v>3245447</v>
      </c>
      <c r="P239" s="38">
        <v>3439923</v>
      </c>
      <c r="Q239" s="38">
        <v>2501304</v>
      </c>
      <c r="R239" s="38">
        <v>3136148</v>
      </c>
      <c r="S239" s="38">
        <v>2971051</v>
      </c>
      <c r="T239" s="38">
        <v>2542028</v>
      </c>
      <c r="U239" s="38">
        <v>2886007</v>
      </c>
      <c r="V239" s="38">
        <v>2997115</v>
      </c>
      <c r="W239" s="38">
        <v>3723584</v>
      </c>
      <c r="X239" s="38">
        <v>3298428</v>
      </c>
      <c r="Y239" s="38">
        <v>2592942</v>
      </c>
      <c r="Z239" s="38">
        <v>3177055.75</v>
      </c>
      <c r="AA239" s="38">
        <v>3269446</v>
      </c>
      <c r="AB239" s="38">
        <v>3263743.25</v>
      </c>
      <c r="AC239" s="38">
        <v>3189725.75</v>
      </c>
      <c r="AD239" s="38">
        <v>3086345.75</v>
      </c>
      <c r="AE239" s="38">
        <v>3131435</v>
      </c>
      <c r="AF239" s="38">
        <v>3218438</v>
      </c>
      <c r="AG239" s="38">
        <v>2470163</v>
      </c>
      <c r="AH239" s="38">
        <v>2599052</v>
      </c>
      <c r="AI239" s="38">
        <v>2628930</v>
      </c>
      <c r="AJ239" s="38">
        <v>2444522</v>
      </c>
      <c r="AK239" s="38">
        <v>3050468</v>
      </c>
      <c r="AL239" s="38">
        <v>3036609.25</v>
      </c>
      <c r="AM239" s="38">
        <v>2429265</v>
      </c>
      <c r="AN239" s="38">
        <v>2759393</v>
      </c>
      <c r="AO239" s="38">
        <v>2581714</v>
      </c>
      <c r="AP239" s="38">
        <v>2966178</v>
      </c>
      <c r="AQ239" s="38">
        <v>2794938</v>
      </c>
      <c r="AR239" s="38">
        <v>3144580</v>
      </c>
      <c r="AS239" s="38">
        <v>2826466</v>
      </c>
      <c r="AT239" s="38">
        <v>2702750</v>
      </c>
      <c r="AU239" s="38">
        <v>2973403</v>
      </c>
      <c r="AV239" s="38">
        <v>3293085</v>
      </c>
      <c r="AW239" s="38">
        <v>3331989</v>
      </c>
      <c r="AX239" s="38">
        <v>2476333</v>
      </c>
      <c r="AY239" s="38">
        <v>2596351</v>
      </c>
      <c r="AZ239" s="38">
        <v>2982076.25</v>
      </c>
      <c r="BA239" s="38">
        <v>2199435</v>
      </c>
      <c r="BB239" s="38">
        <v>2684163</v>
      </c>
      <c r="BC239" s="38">
        <v>2991863.75</v>
      </c>
      <c r="BD239" s="38">
        <v>2790593</v>
      </c>
      <c r="BE239" s="38">
        <v>3122552</v>
      </c>
      <c r="BF239" s="38">
        <v>3080674</v>
      </c>
      <c r="BG239" s="38">
        <v>2848358</v>
      </c>
      <c r="BH239" s="38">
        <v>2905545</v>
      </c>
      <c r="BI239" s="38">
        <v>2296042</v>
      </c>
      <c r="BJ239" s="38">
        <v>2975505.75</v>
      </c>
      <c r="BK239" s="38">
        <v>3050758.25</v>
      </c>
      <c r="BL239" s="38">
        <v>2640875</v>
      </c>
      <c r="BM239" s="38">
        <v>2381491</v>
      </c>
      <c r="BN239" s="38">
        <v>3408207</v>
      </c>
      <c r="BO239" s="38">
        <v>3586018</v>
      </c>
      <c r="BP239" s="38">
        <v>3252585.25</v>
      </c>
      <c r="BQ239" s="38">
        <v>3150043.25</v>
      </c>
      <c r="BR239" s="38">
        <v>2343649</v>
      </c>
      <c r="BS239" s="38">
        <v>2892331</v>
      </c>
      <c r="BT239" s="38">
        <v>3632087</v>
      </c>
      <c r="BU239" s="38">
        <v>2837384</v>
      </c>
      <c r="BV239" s="38">
        <v>0.83674284093015605</v>
      </c>
      <c r="BX239" s="38">
        <v>1</v>
      </c>
    </row>
    <row r="240" spans="2:76">
      <c r="B240" s="38" t="s">
        <v>881</v>
      </c>
      <c r="C240" s="38" t="s">
        <v>161</v>
      </c>
      <c r="D240" s="38" t="s">
        <v>587</v>
      </c>
      <c r="E240" s="38">
        <v>5086</v>
      </c>
      <c r="F240" s="38" t="s">
        <v>163</v>
      </c>
      <c r="G240" s="38">
        <v>806</v>
      </c>
      <c r="H240" s="38">
        <v>1104</v>
      </c>
      <c r="I240" s="38">
        <v>104.07061</v>
      </c>
      <c r="J240" s="38" t="s">
        <v>882</v>
      </c>
      <c r="K240" s="38">
        <v>673</v>
      </c>
      <c r="L240" s="43" t="s">
        <v>883</v>
      </c>
      <c r="M240" s="43" t="s">
        <v>884</v>
      </c>
      <c r="N240" s="38">
        <v>5336786</v>
      </c>
      <c r="O240" s="38">
        <v>3147433</v>
      </c>
      <c r="P240" s="38">
        <v>2297412</v>
      </c>
      <c r="Q240" s="38">
        <v>1444504</v>
      </c>
      <c r="R240" s="38">
        <v>4733368</v>
      </c>
      <c r="S240" s="38">
        <v>1982155</v>
      </c>
      <c r="T240" s="38">
        <v>1172381</v>
      </c>
      <c r="U240" s="38">
        <v>1961169</v>
      </c>
      <c r="V240" s="38">
        <v>1516710</v>
      </c>
      <c r="W240" s="38">
        <v>2000914</v>
      </c>
      <c r="X240" s="38">
        <v>1291810</v>
      </c>
      <c r="Y240" s="38">
        <v>4222827</v>
      </c>
      <c r="Z240" s="38">
        <v>2714319</v>
      </c>
      <c r="AA240" s="38">
        <v>2395083</v>
      </c>
      <c r="AB240" s="38">
        <v>2511769</v>
      </c>
      <c r="AC240" s="38">
        <v>4093114.75</v>
      </c>
      <c r="AD240" s="38">
        <v>2032546</v>
      </c>
      <c r="AE240" s="38">
        <v>3033651</v>
      </c>
      <c r="AF240" s="38">
        <v>2542246</v>
      </c>
      <c r="AG240" s="38">
        <v>1887088</v>
      </c>
      <c r="AH240" s="38">
        <v>4833743</v>
      </c>
      <c r="AI240" s="38">
        <v>1894270</v>
      </c>
      <c r="AJ240" s="38">
        <v>1514299.875</v>
      </c>
      <c r="AK240" s="38">
        <v>1895728</v>
      </c>
      <c r="AL240" s="38">
        <v>2322819</v>
      </c>
      <c r="AM240" s="38">
        <v>1516754</v>
      </c>
      <c r="AN240" s="38">
        <v>1739135</v>
      </c>
      <c r="AO240" s="38">
        <v>1725905</v>
      </c>
      <c r="AP240" s="38">
        <v>1617919</v>
      </c>
      <c r="AQ240" s="38">
        <v>2208854</v>
      </c>
      <c r="AR240" s="38">
        <v>2086722</v>
      </c>
      <c r="AS240" s="38">
        <v>1800569</v>
      </c>
      <c r="AT240" s="38">
        <v>3260525</v>
      </c>
      <c r="AU240" s="38">
        <v>2238967</v>
      </c>
      <c r="AV240" s="38">
        <v>2408129</v>
      </c>
      <c r="AW240" s="38">
        <v>2514261</v>
      </c>
      <c r="AX240" s="38">
        <v>1903791.125</v>
      </c>
      <c r="AY240" s="38">
        <v>3434745</v>
      </c>
      <c r="AZ240" s="38">
        <v>1953157.875</v>
      </c>
      <c r="BA240" s="38">
        <v>1329113.125</v>
      </c>
      <c r="BB240" s="38">
        <v>2084490</v>
      </c>
      <c r="BC240" s="38">
        <v>2170718</v>
      </c>
      <c r="BD240" s="38">
        <v>1973855</v>
      </c>
      <c r="BE240" s="38">
        <v>2944613</v>
      </c>
      <c r="BF240" s="38">
        <v>2816262</v>
      </c>
      <c r="BG240" s="38">
        <v>2127530</v>
      </c>
      <c r="BH240" s="38">
        <v>3931574</v>
      </c>
      <c r="BI240" s="38">
        <v>2724645</v>
      </c>
      <c r="BJ240" s="38">
        <v>2813295</v>
      </c>
      <c r="BK240" s="38">
        <v>2555965.25</v>
      </c>
      <c r="BL240" s="38">
        <v>2159006</v>
      </c>
      <c r="BM240" s="38">
        <v>2310230</v>
      </c>
      <c r="BN240" s="38">
        <v>2708572</v>
      </c>
      <c r="BO240" s="38">
        <v>1744005</v>
      </c>
      <c r="BP240" s="38">
        <v>2105097</v>
      </c>
      <c r="BQ240" s="38">
        <v>8221273.5</v>
      </c>
      <c r="BR240" s="38">
        <v>2575047</v>
      </c>
      <c r="BS240" s="38">
        <v>2245316</v>
      </c>
      <c r="BT240" s="38">
        <v>2488888</v>
      </c>
      <c r="BU240" s="38">
        <v>3256462</v>
      </c>
      <c r="BV240" s="38">
        <v>0.12597019317097199</v>
      </c>
      <c r="BX240" s="38">
        <v>0.98634625887493199</v>
      </c>
    </row>
    <row r="241" spans="2:76">
      <c r="B241" s="38" t="s">
        <v>885</v>
      </c>
      <c r="C241" s="38" t="s">
        <v>190</v>
      </c>
      <c r="D241" s="38" t="s">
        <v>249</v>
      </c>
      <c r="E241" s="38">
        <v>39837</v>
      </c>
      <c r="F241" s="38" t="s">
        <v>145</v>
      </c>
      <c r="G241" s="38">
        <v>100002952</v>
      </c>
      <c r="H241" s="38">
        <v>5291.8</v>
      </c>
      <c r="I241" s="38">
        <v>369.30103000000003</v>
      </c>
      <c r="J241" s="38" t="s">
        <v>886</v>
      </c>
      <c r="K241" s="38">
        <v>244872</v>
      </c>
      <c r="L241" s="43" t="s">
        <v>887</v>
      </c>
      <c r="N241" s="38">
        <v>124132</v>
      </c>
      <c r="O241" s="38">
        <v>101541</v>
      </c>
      <c r="P241" s="38">
        <v>150771</v>
      </c>
      <c r="Q241" s="38">
        <v>65636</v>
      </c>
      <c r="R241" s="38">
        <v>64234</v>
      </c>
      <c r="S241" s="38">
        <v>52747</v>
      </c>
      <c r="T241" s="38">
        <v>0.22606203794533899</v>
      </c>
      <c r="U241" s="38">
        <v>65111</v>
      </c>
      <c r="V241" s="38">
        <v>180990.01560000001</v>
      </c>
      <c r="W241" s="38">
        <v>84722</v>
      </c>
      <c r="X241" s="38">
        <v>58315</v>
      </c>
      <c r="Y241" s="38">
        <v>151271</v>
      </c>
      <c r="Z241" s="38">
        <v>0.22606203794533899</v>
      </c>
      <c r="AA241" s="38">
        <v>0.22606203794533899</v>
      </c>
      <c r="AB241" s="38">
        <v>0.22606203794533899</v>
      </c>
      <c r="AC241" s="38">
        <v>58643.996099999997</v>
      </c>
      <c r="AD241" s="38">
        <v>98447</v>
      </c>
      <c r="AE241" s="38">
        <v>0.22606203794533899</v>
      </c>
      <c r="AF241" s="38">
        <v>129388.00780000001</v>
      </c>
      <c r="AG241" s="38">
        <v>0.22606203794533899</v>
      </c>
      <c r="AH241" s="38">
        <v>95665</v>
      </c>
      <c r="AI241" s="38">
        <v>40035</v>
      </c>
      <c r="AJ241" s="38">
        <v>175432</v>
      </c>
      <c r="AK241" s="38">
        <v>64607</v>
      </c>
      <c r="AL241" s="38">
        <v>0.22606203794533899</v>
      </c>
      <c r="AM241" s="38">
        <v>148831</v>
      </c>
      <c r="AN241" s="38">
        <v>32815</v>
      </c>
      <c r="AO241" s="38">
        <v>80765</v>
      </c>
      <c r="AP241" s="38">
        <v>30023</v>
      </c>
      <c r="AQ241" s="38">
        <v>43718</v>
      </c>
      <c r="AR241" s="38">
        <v>0.22606203794533899</v>
      </c>
      <c r="AS241" s="38">
        <v>0.22606203794533899</v>
      </c>
      <c r="AT241" s="38">
        <v>84334</v>
      </c>
      <c r="AU241" s="38">
        <v>59808.003900000003</v>
      </c>
      <c r="AV241" s="38">
        <v>143654</v>
      </c>
      <c r="AW241" s="38">
        <v>152975</v>
      </c>
      <c r="AX241" s="38">
        <v>119540</v>
      </c>
      <c r="AY241" s="38">
        <v>318770</v>
      </c>
      <c r="AZ241" s="38">
        <v>44005</v>
      </c>
      <c r="BA241" s="38">
        <v>33662</v>
      </c>
      <c r="BB241" s="38">
        <v>148184</v>
      </c>
      <c r="BC241" s="38">
        <v>47549</v>
      </c>
      <c r="BD241" s="38">
        <v>101940</v>
      </c>
      <c r="BE241" s="38">
        <v>112070</v>
      </c>
      <c r="BF241" s="38">
        <v>0.22606203794533899</v>
      </c>
      <c r="BG241" s="38">
        <v>61466</v>
      </c>
      <c r="BH241" s="38">
        <v>65864</v>
      </c>
      <c r="BI241" s="38">
        <v>62282</v>
      </c>
      <c r="BJ241" s="38">
        <v>53978</v>
      </c>
      <c r="BK241" s="38">
        <v>44875</v>
      </c>
      <c r="BL241" s="38">
        <v>120843</v>
      </c>
      <c r="BM241" s="38">
        <v>222270</v>
      </c>
      <c r="BN241" s="38">
        <v>44726</v>
      </c>
      <c r="BO241" s="38">
        <v>142513</v>
      </c>
      <c r="BP241" s="38">
        <v>129216</v>
      </c>
      <c r="BQ241" s="38">
        <v>91850.007800000007</v>
      </c>
      <c r="BR241" s="38">
        <v>27021</v>
      </c>
      <c r="BS241" s="38">
        <v>108055</v>
      </c>
      <c r="BT241" s="38">
        <v>114705</v>
      </c>
      <c r="BU241" s="38">
        <v>43216</v>
      </c>
      <c r="BV241" s="38">
        <v>0.32806613189558398</v>
      </c>
      <c r="BX241" s="38">
        <v>1</v>
      </c>
    </row>
    <row r="242" spans="2:76">
      <c r="B242" s="38" t="s">
        <v>888</v>
      </c>
      <c r="C242" s="38" t="s">
        <v>190</v>
      </c>
      <c r="D242" s="38" t="s">
        <v>342</v>
      </c>
      <c r="E242" s="38">
        <v>57529</v>
      </c>
      <c r="F242" s="38" t="s">
        <v>233</v>
      </c>
      <c r="G242" s="38">
        <v>100015851</v>
      </c>
      <c r="H242" s="38">
        <v>1387</v>
      </c>
      <c r="I242" s="38">
        <v>474.35777000000002</v>
      </c>
      <c r="N242" s="38">
        <v>95270</v>
      </c>
      <c r="O242" s="38">
        <v>0.288428856045993</v>
      </c>
      <c r="P242" s="38">
        <v>0.288428856045993</v>
      </c>
      <c r="Q242" s="38">
        <v>80402</v>
      </c>
      <c r="R242" s="38">
        <v>199346</v>
      </c>
      <c r="S242" s="38">
        <v>71566</v>
      </c>
      <c r="T242" s="38">
        <v>86345</v>
      </c>
      <c r="U242" s="38">
        <v>147206</v>
      </c>
      <c r="V242" s="38">
        <v>196715</v>
      </c>
      <c r="W242" s="38">
        <v>153683</v>
      </c>
      <c r="X242" s="38">
        <v>123530.99219999999</v>
      </c>
      <c r="Y242" s="38">
        <v>160345</v>
      </c>
      <c r="Z242" s="38">
        <v>223895.01560000001</v>
      </c>
      <c r="AA242" s="38">
        <v>116646</v>
      </c>
      <c r="AB242" s="38">
        <v>148673</v>
      </c>
      <c r="AC242" s="38">
        <v>105909</v>
      </c>
      <c r="AD242" s="38">
        <v>206678</v>
      </c>
      <c r="AE242" s="38">
        <v>196769</v>
      </c>
      <c r="AF242" s="38">
        <v>70724</v>
      </c>
      <c r="AG242" s="38">
        <v>172522</v>
      </c>
      <c r="AH242" s="38">
        <v>277215</v>
      </c>
      <c r="AI242" s="38">
        <v>209208</v>
      </c>
      <c r="AJ242" s="38">
        <v>393152.03129999997</v>
      </c>
      <c r="AK242" s="38">
        <v>0.288428856045993</v>
      </c>
      <c r="AL242" s="38">
        <v>170045</v>
      </c>
      <c r="AM242" s="38">
        <v>94337</v>
      </c>
      <c r="AN242" s="38">
        <v>88201.992199999993</v>
      </c>
      <c r="AO242" s="38">
        <v>203410</v>
      </c>
      <c r="AP242" s="38">
        <v>268726</v>
      </c>
      <c r="AQ242" s="38">
        <v>572058</v>
      </c>
      <c r="AR242" s="38">
        <v>281415</v>
      </c>
      <c r="AS242" s="38">
        <v>274306</v>
      </c>
      <c r="AT242" s="38">
        <v>149469</v>
      </c>
      <c r="AU242" s="38">
        <v>110008</v>
      </c>
      <c r="AV242" s="38">
        <v>403844</v>
      </c>
      <c r="AW242" s="38">
        <v>212385</v>
      </c>
      <c r="AX242" s="38">
        <v>128410.99219999999</v>
      </c>
      <c r="AY242" s="38">
        <v>99372</v>
      </c>
      <c r="AZ242" s="38">
        <v>111946</v>
      </c>
      <c r="BA242" s="38">
        <v>154113</v>
      </c>
      <c r="BB242" s="38">
        <v>336077</v>
      </c>
      <c r="BC242" s="38">
        <v>169753</v>
      </c>
      <c r="BD242" s="38">
        <v>197998.01560000001</v>
      </c>
      <c r="BE242" s="38">
        <v>221935</v>
      </c>
      <c r="BF242" s="38">
        <v>167949</v>
      </c>
      <c r="BG242" s="38">
        <v>141116</v>
      </c>
      <c r="BH242" s="38">
        <v>146471</v>
      </c>
      <c r="BI242" s="38">
        <v>174230</v>
      </c>
      <c r="BJ242" s="38">
        <v>126616</v>
      </c>
      <c r="BK242" s="38">
        <v>183659</v>
      </c>
      <c r="BL242" s="38">
        <v>141689</v>
      </c>
      <c r="BM242" s="38">
        <v>160382</v>
      </c>
      <c r="BN242" s="38">
        <v>239306</v>
      </c>
      <c r="BO242" s="38">
        <v>211717</v>
      </c>
      <c r="BP242" s="38">
        <v>387979</v>
      </c>
      <c r="BQ242" s="38">
        <v>282329</v>
      </c>
      <c r="BR242" s="38">
        <v>176626</v>
      </c>
      <c r="BS242" s="38">
        <v>435588</v>
      </c>
      <c r="BT242" s="38">
        <v>244244.01560000001</v>
      </c>
      <c r="BU242" s="38">
        <v>781997</v>
      </c>
      <c r="BV242" s="38">
        <v>1.76427279254627E-2</v>
      </c>
      <c r="BX242" s="38">
        <v>0</v>
      </c>
    </row>
    <row r="243" spans="2:76">
      <c r="B243" s="38" t="s">
        <v>889</v>
      </c>
      <c r="C243" s="38" t="s">
        <v>190</v>
      </c>
      <c r="D243" s="38" t="s">
        <v>249</v>
      </c>
      <c r="E243" s="38">
        <v>32388</v>
      </c>
      <c r="F243" s="38" t="s">
        <v>145</v>
      </c>
      <c r="G243" s="38">
        <v>100001102</v>
      </c>
      <c r="H243" s="38">
        <v>2990</v>
      </c>
      <c r="I243" s="38">
        <v>229.14453</v>
      </c>
      <c r="J243" s="38" t="s">
        <v>890</v>
      </c>
      <c r="K243" s="38">
        <v>12736</v>
      </c>
      <c r="L243" s="43" t="s">
        <v>891</v>
      </c>
      <c r="M243" s="43" t="s">
        <v>892</v>
      </c>
      <c r="N243" s="38">
        <v>166212</v>
      </c>
      <c r="O243" s="38">
        <v>178749</v>
      </c>
      <c r="P243" s="38">
        <v>142947</v>
      </c>
      <c r="Q243" s="38">
        <v>165435</v>
      </c>
      <c r="R243" s="38">
        <v>139514</v>
      </c>
      <c r="S243" s="38">
        <v>228297</v>
      </c>
      <c r="T243" s="38">
        <v>77266</v>
      </c>
      <c r="U243" s="38">
        <v>38098</v>
      </c>
      <c r="V243" s="38">
        <v>276403</v>
      </c>
      <c r="W243" s="38">
        <v>197455</v>
      </c>
      <c r="X243" s="38">
        <v>382757</v>
      </c>
      <c r="Y243" s="38">
        <v>129608.00780000001</v>
      </c>
      <c r="Z243" s="38">
        <v>57989</v>
      </c>
      <c r="AA243" s="38">
        <v>166383</v>
      </c>
      <c r="AB243" s="38">
        <v>47462</v>
      </c>
      <c r="AC243" s="38">
        <v>240980.01560000001</v>
      </c>
      <c r="AD243" s="38">
        <v>359477</v>
      </c>
      <c r="AE243" s="38">
        <v>153547</v>
      </c>
      <c r="AF243" s="38">
        <v>285717</v>
      </c>
      <c r="AG243" s="38">
        <v>619921</v>
      </c>
      <c r="AH243" s="38">
        <v>160403</v>
      </c>
      <c r="AI243" s="38">
        <v>476442</v>
      </c>
      <c r="AJ243" s="38">
        <v>58214.996099999997</v>
      </c>
      <c r="AK243" s="38">
        <v>574894</v>
      </c>
      <c r="AL243" s="38">
        <v>340874</v>
      </c>
      <c r="AM243" s="38">
        <v>193380</v>
      </c>
      <c r="AN243" s="38">
        <v>274788</v>
      </c>
      <c r="AO243" s="38">
        <v>0.13555236995346101</v>
      </c>
      <c r="AP243" s="38">
        <v>42573</v>
      </c>
      <c r="AQ243" s="38">
        <v>376252</v>
      </c>
      <c r="AR243" s="38">
        <v>124378</v>
      </c>
      <c r="AS243" s="38">
        <v>126239</v>
      </c>
      <c r="AT243" s="38">
        <v>258562</v>
      </c>
      <c r="AU243" s="38">
        <v>205745</v>
      </c>
      <c r="AV243" s="38">
        <v>134777</v>
      </c>
      <c r="AW243" s="38">
        <v>171258</v>
      </c>
      <c r="AX243" s="38">
        <v>776418</v>
      </c>
      <c r="AY243" s="38">
        <v>136105</v>
      </c>
      <c r="AZ243" s="38">
        <v>228730.98439999999</v>
      </c>
      <c r="BA243" s="38">
        <v>89959</v>
      </c>
      <c r="BB243" s="38">
        <v>154059</v>
      </c>
      <c r="BC243" s="38">
        <v>1178247</v>
      </c>
      <c r="BD243" s="38">
        <v>149352</v>
      </c>
      <c r="BE243" s="38">
        <v>313445</v>
      </c>
      <c r="BF243" s="38">
        <v>141972</v>
      </c>
      <c r="BG243" s="38">
        <v>463849.96879999997</v>
      </c>
      <c r="BH243" s="38">
        <v>197994</v>
      </c>
      <c r="BI243" s="38">
        <v>342529</v>
      </c>
      <c r="BJ243" s="38">
        <v>199540</v>
      </c>
      <c r="BK243" s="38">
        <v>439953.96879999997</v>
      </c>
      <c r="BL243" s="38">
        <v>319313</v>
      </c>
      <c r="BM243" s="38">
        <v>229240</v>
      </c>
      <c r="BN243" s="38">
        <v>398112</v>
      </c>
      <c r="BO243" s="38">
        <v>324147</v>
      </c>
      <c r="BP243" s="38">
        <v>458291.03129999997</v>
      </c>
      <c r="BQ243" s="38">
        <v>324362</v>
      </c>
      <c r="BR243" s="38">
        <v>275524</v>
      </c>
      <c r="BS243" s="38">
        <v>126480</v>
      </c>
      <c r="BT243" s="38">
        <v>60159</v>
      </c>
      <c r="BU243" s="38">
        <v>112362</v>
      </c>
      <c r="BV243" s="38">
        <v>0.31118764341027499</v>
      </c>
      <c r="BX243" s="38">
        <v>1</v>
      </c>
    </row>
    <row r="244" spans="2:76">
      <c r="B244" s="38" t="s">
        <v>893</v>
      </c>
      <c r="C244" s="38" t="s">
        <v>161</v>
      </c>
      <c r="D244" s="38" t="s">
        <v>271</v>
      </c>
      <c r="E244" s="38">
        <v>48407</v>
      </c>
      <c r="F244" s="38" t="s">
        <v>145</v>
      </c>
      <c r="G244" s="38">
        <v>100006361</v>
      </c>
      <c r="H244" s="38">
        <v>1556.2</v>
      </c>
      <c r="I244" s="38">
        <v>232.02844999999999</v>
      </c>
      <c r="K244" s="38">
        <v>122136</v>
      </c>
      <c r="L244" s="43" t="s">
        <v>894</v>
      </c>
      <c r="M244" s="43" t="s">
        <v>895</v>
      </c>
      <c r="N244" s="38">
        <v>80420</v>
      </c>
      <c r="O244" s="38">
        <v>138840</v>
      </c>
      <c r="P244" s="38">
        <v>36776</v>
      </c>
      <c r="Q244" s="38">
        <v>54902.996099999997</v>
      </c>
      <c r="R244" s="38">
        <v>58719.996099999997</v>
      </c>
      <c r="S244" s="38">
        <v>37496</v>
      </c>
      <c r="T244" s="38">
        <v>31666</v>
      </c>
      <c r="U244" s="38">
        <v>61468</v>
      </c>
      <c r="V244" s="38">
        <v>108941</v>
      </c>
      <c r="W244" s="38">
        <v>45573</v>
      </c>
      <c r="X244" s="38">
        <v>90648</v>
      </c>
      <c r="Y244" s="38">
        <v>39181</v>
      </c>
      <c r="Z244" s="38">
        <v>66816</v>
      </c>
      <c r="AA244" s="38">
        <v>52321</v>
      </c>
      <c r="AB244" s="38">
        <v>31342.002</v>
      </c>
      <c r="AC244" s="38">
        <v>216818.01560000001</v>
      </c>
      <c r="AD244" s="38">
        <v>162656</v>
      </c>
      <c r="AE244" s="38">
        <v>45120</v>
      </c>
      <c r="AF244" s="38">
        <v>65253</v>
      </c>
      <c r="AG244" s="38">
        <v>147950</v>
      </c>
      <c r="AH244" s="38">
        <v>255423</v>
      </c>
      <c r="AI244" s="38">
        <v>138688</v>
      </c>
      <c r="AJ244" s="38">
        <v>39620</v>
      </c>
      <c r="AK244" s="38">
        <v>73169</v>
      </c>
      <c r="AL244" s="38">
        <v>87051</v>
      </c>
      <c r="AM244" s="38">
        <v>88145.007800000007</v>
      </c>
      <c r="AN244" s="38">
        <v>285272</v>
      </c>
      <c r="AO244" s="38">
        <v>182067</v>
      </c>
      <c r="AP244" s="38">
        <v>39976</v>
      </c>
      <c r="AQ244" s="38">
        <v>57230</v>
      </c>
      <c r="AR244" s="38">
        <v>43257</v>
      </c>
      <c r="AS244" s="38">
        <v>66071</v>
      </c>
      <c r="AT244" s="38">
        <v>101109</v>
      </c>
      <c r="AU244" s="38">
        <v>178912</v>
      </c>
      <c r="AV244" s="38">
        <v>85317</v>
      </c>
      <c r="AW244" s="38">
        <v>103621</v>
      </c>
      <c r="AX244" s="38">
        <v>267846</v>
      </c>
      <c r="AY244" s="38">
        <v>36055</v>
      </c>
      <c r="AZ244" s="38">
        <v>119215.99219999999</v>
      </c>
      <c r="BA244" s="38">
        <v>20147</v>
      </c>
      <c r="BB244" s="38">
        <v>218090</v>
      </c>
      <c r="BC244" s="38">
        <v>148865</v>
      </c>
      <c r="BD244" s="38">
        <v>114109</v>
      </c>
      <c r="BE244" s="38">
        <v>672036</v>
      </c>
      <c r="BF244" s="38">
        <v>136096</v>
      </c>
      <c r="BG244" s="38">
        <v>55978</v>
      </c>
      <c r="BH244" s="38">
        <v>50752</v>
      </c>
      <c r="BI244" s="38">
        <v>76725</v>
      </c>
      <c r="BJ244" s="38">
        <v>116072</v>
      </c>
      <c r="BK244" s="38">
        <v>204081.01560000001</v>
      </c>
      <c r="BL244" s="38">
        <v>129611</v>
      </c>
      <c r="BM244" s="38">
        <v>91679</v>
      </c>
      <c r="BN244" s="38">
        <v>109824</v>
      </c>
      <c r="BO244" s="38">
        <v>84982</v>
      </c>
      <c r="BP244" s="38">
        <v>74971</v>
      </c>
      <c r="BQ244" s="38">
        <v>115078</v>
      </c>
      <c r="BR244" s="38">
        <v>116604</v>
      </c>
      <c r="BS244" s="38">
        <v>118465</v>
      </c>
      <c r="BT244" s="38">
        <v>61453.996099999997</v>
      </c>
      <c r="BU244" s="38">
        <v>74703</v>
      </c>
      <c r="BV244" s="38">
        <v>7.7271975929339598E-2</v>
      </c>
      <c r="BX244" s="38">
        <v>0.89295466957946501</v>
      </c>
    </row>
    <row r="245" spans="2:76">
      <c r="B245" s="38" t="s">
        <v>896</v>
      </c>
      <c r="C245" s="38" t="s">
        <v>143</v>
      </c>
      <c r="D245" s="38" t="s">
        <v>144</v>
      </c>
      <c r="E245" s="38">
        <v>35651</v>
      </c>
      <c r="F245" s="38" t="s">
        <v>163</v>
      </c>
      <c r="G245" s="38">
        <v>100001635</v>
      </c>
      <c r="H245" s="38">
        <v>1980</v>
      </c>
      <c r="I245" s="38">
        <v>143.08151000000001</v>
      </c>
      <c r="J245" s="38" t="s">
        <v>897</v>
      </c>
      <c r="K245" s="38">
        <v>126041</v>
      </c>
      <c r="L245" s="43" t="s">
        <v>898</v>
      </c>
      <c r="N245" s="38">
        <v>0.206970154853302</v>
      </c>
      <c r="O245" s="38">
        <v>336653</v>
      </c>
      <c r="P245" s="38">
        <v>0.206970154853302</v>
      </c>
      <c r="Q245" s="38">
        <v>0.206970154853302</v>
      </c>
      <c r="R245" s="38">
        <v>0.206970154853302</v>
      </c>
      <c r="S245" s="38">
        <v>0.206970154853302</v>
      </c>
      <c r="T245" s="38">
        <v>102746</v>
      </c>
      <c r="U245" s="38">
        <v>0.206970154853302</v>
      </c>
      <c r="V245" s="38">
        <v>0.206970154853302</v>
      </c>
      <c r="W245" s="38">
        <v>0.206970154853302</v>
      </c>
      <c r="X245" s="38">
        <v>0.206970154853302</v>
      </c>
      <c r="Y245" s="38">
        <v>0.206970154853302</v>
      </c>
      <c r="Z245" s="38">
        <v>0.206970154853302</v>
      </c>
      <c r="AA245" s="38">
        <v>0.206970154853302</v>
      </c>
      <c r="AB245" s="38">
        <v>85166</v>
      </c>
      <c r="AC245" s="38">
        <v>101486</v>
      </c>
      <c r="AD245" s="38">
        <v>178889</v>
      </c>
      <c r="AE245" s="38">
        <v>0.206970154853302</v>
      </c>
      <c r="AF245" s="38">
        <v>0.206970154853302</v>
      </c>
      <c r="AG245" s="38">
        <v>0.206970154853302</v>
      </c>
      <c r="AH245" s="38">
        <v>950708</v>
      </c>
      <c r="AI245" s="38">
        <v>209327</v>
      </c>
      <c r="AJ245" s="38">
        <v>0.206970154853302</v>
      </c>
      <c r="AK245" s="38">
        <v>100781</v>
      </c>
      <c r="AL245" s="38">
        <v>0.206970154853302</v>
      </c>
      <c r="AM245" s="38">
        <v>0.206970154853302</v>
      </c>
      <c r="AN245" s="38">
        <v>262563</v>
      </c>
      <c r="AO245" s="38">
        <v>238213</v>
      </c>
      <c r="AP245" s="38">
        <v>0.206970154853302</v>
      </c>
      <c r="AQ245" s="38">
        <v>0.206970154853302</v>
      </c>
      <c r="AR245" s="38">
        <v>0.206970154853302</v>
      </c>
      <c r="AS245" s="38">
        <v>0.206970154853302</v>
      </c>
      <c r="AT245" s="38">
        <v>0.206970154853302</v>
      </c>
      <c r="AU245" s="38">
        <v>0.206970154853302</v>
      </c>
      <c r="AV245" s="38">
        <v>61269</v>
      </c>
      <c r="AW245" s="38">
        <v>0.206970154853302</v>
      </c>
      <c r="AX245" s="38">
        <v>136404</v>
      </c>
      <c r="AY245" s="38">
        <v>280141</v>
      </c>
      <c r="AZ245" s="38">
        <v>0.206970154853302</v>
      </c>
      <c r="BA245" s="38">
        <v>0.206970154853302</v>
      </c>
      <c r="BB245" s="38">
        <v>210047.98439999999</v>
      </c>
      <c r="BC245" s="38">
        <v>363496</v>
      </c>
      <c r="BD245" s="38">
        <v>97574</v>
      </c>
      <c r="BE245" s="38">
        <v>0.206970154853302</v>
      </c>
      <c r="BF245" s="38">
        <v>0.206970154853302</v>
      </c>
      <c r="BG245" s="38">
        <v>0.206970154853302</v>
      </c>
      <c r="BH245" s="38">
        <v>0.206970154853302</v>
      </c>
      <c r="BI245" s="38">
        <v>85620</v>
      </c>
      <c r="BJ245" s="38">
        <v>0.206970154853302</v>
      </c>
      <c r="BK245" s="38">
        <v>0.206970154853302</v>
      </c>
      <c r="BL245" s="38">
        <v>351847</v>
      </c>
      <c r="BM245" s="38">
        <v>252761</v>
      </c>
      <c r="BN245" s="38">
        <v>0.206970154853302</v>
      </c>
      <c r="BO245" s="38">
        <v>0.206970154853302</v>
      </c>
      <c r="BP245" s="38">
        <v>0.206970154853302</v>
      </c>
      <c r="BQ245" s="38">
        <v>0.206970154853302</v>
      </c>
      <c r="BR245" s="38">
        <v>0.206970154853302</v>
      </c>
      <c r="BS245" s="38">
        <v>0.206970154853302</v>
      </c>
      <c r="BT245" s="38">
        <v>0.206970154853302</v>
      </c>
      <c r="BU245" s="38">
        <v>0.206970154853302</v>
      </c>
      <c r="BV245" s="38">
        <v>0.79503993525778505</v>
      </c>
      <c r="BX245" s="38">
        <v>1</v>
      </c>
    </row>
    <row r="246" spans="2:76">
      <c r="B246" s="38" t="s">
        <v>899</v>
      </c>
      <c r="C246" s="38" t="s">
        <v>143</v>
      </c>
      <c r="D246" s="38" t="s">
        <v>144</v>
      </c>
      <c r="E246" s="38">
        <v>22163</v>
      </c>
      <c r="F246" s="38" t="s">
        <v>145</v>
      </c>
      <c r="G246" s="38">
        <v>100001002</v>
      </c>
      <c r="H246" s="38">
        <v>643</v>
      </c>
      <c r="I246" s="38">
        <v>291.08339000000001</v>
      </c>
      <c r="J246" s="38" t="s">
        <v>900</v>
      </c>
      <c r="K246" s="38">
        <v>6049</v>
      </c>
      <c r="L246" s="43" t="s">
        <v>901</v>
      </c>
      <c r="M246" s="43" t="s">
        <v>902</v>
      </c>
      <c r="N246" s="38">
        <v>687567872</v>
      </c>
      <c r="O246" s="38">
        <v>703757568</v>
      </c>
      <c r="P246" s="38">
        <v>683623552</v>
      </c>
      <c r="Q246" s="38">
        <v>768612224</v>
      </c>
      <c r="R246" s="38">
        <v>819967872</v>
      </c>
      <c r="S246" s="38">
        <v>692824768</v>
      </c>
      <c r="T246" s="38">
        <v>752861760</v>
      </c>
      <c r="U246" s="38">
        <v>615920000</v>
      </c>
      <c r="V246" s="38">
        <v>501212960</v>
      </c>
      <c r="W246" s="38">
        <v>492061504</v>
      </c>
      <c r="X246" s="38">
        <v>513858336</v>
      </c>
      <c r="Y246" s="38">
        <v>801695232</v>
      </c>
      <c r="Z246" s="38">
        <v>580554368</v>
      </c>
      <c r="AA246" s="38">
        <v>642018880</v>
      </c>
      <c r="AB246" s="38">
        <v>504692608</v>
      </c>
      <c r="AC246" s="38">
        <v>535622208</v>
      </c>
      <c r="AD246" s="38">
        <v>296870944</v>
      </c>
      <c r="AE246" s="38">
        <v>477534496</v>
      </c>
      <c r="AF246" s="38">
        <v>294788544</v>
      </c>
      <c r="AG246" s="38">
        <v>452626016</v>
      </c>
      <c r="AH246" s="38">
        <v>529398752</v>
      </c>
      <c r="AI246" s="38">
        <v>457405568</v>
      </c>
      <c r="AJ246" s="38">
        <v>500057760</v>
      </c>
      <c r="AK246" s="38">
        <v>606734784</v>
      </c>
      <c r="AL246" s="38">
        <v>528663424</v>
      </c>
      <c r="AM246" s="38">
        <v>357156288</v>
      </c>
      <c r="AN246" s="38">
        <v>441810336</v>
      </c>
      <c r="AO246" s="38">
        <v>676220992</v>
      </c>
      <c r="AP246" s="38">
        <v>852933824</v>
      </c>
      <c r="AQ246" s="38">
        <v>592425536</v>
      </c>
      <c r="AR246" s="38">
        <v>567851392</v>
      </c>
      <c r="AS246" s="38">
        <v>754969216</v>
      </c>
      <c r="AT246" s="38">
        <v>733920512</v>
      </c>
      <c r="AU246" s="38">
        <v>365741376</v>
      </c>
      <c r="AV246" s="38">
        <v>304142656</v>
      </c>
      <c r="AW246" s="38">
        <v>470029088</v>
      </c>
      <c r="AX246" s="38">
        <v>842105472</v>
      </c>
      <c r="AY246" s="38">
        <v>424534112</v>
      </c>
      <c r="AZ246" s="38">
        <v>441157600</v>
      </c>
      <c r="BA246" s="38">
        <v>474244608</v>
      </c>
      <c r="BB246" s="38">
        <v>523754976</v>
      </c>
      <c r="BC246" s="38">
        <v>409014112</v>
      </c>
      <c r="BD246" s="38">
        <v>329006240</v>
      </c>
      <c r="BE246" s="38">
        <v>608987328</v>
      </c>
      <c r="BF246" s="38">
        <v>277656768</v>
      </c>
      <c r="BG246" s="38">
        <v>725897088</v>
      </c>
      <c r="BH246" s="38">
        <v>235743504</v>
      </c>
      <c r="BI246" s="38">
        <v>282290880</v>
      </c>
      <c r="BJ246" s="38">
        <v>634903488</v>
      </c>
      <c r="BK246" s="38">
        <v>694248128</v>
      </c>
      <c r="BL246" s="38">
        <v>634279808</v>
      </c>
      <c r="BM246" s="38">
        <v>464210592</v>
      </c>
      <c r="BN246" s="38">
        <v>760666560</v>
      </c>
      <c r="BO246" s="38">
        <v>545992832</v>
      </c>
      <c r="BP246" s="38">
        <v>313039232</v>
      </c>
      <c r="BQ246" s="38">
        <v>502522848</v>
      </c>
      <c r="BR246" s="38">
        <v>376733024</v>
      </c>
      <c r="BS246" s="38">
        <v>457117248</v>
      </c>
      <c r="BT246" s="38">
        <v>594010304</v>
      </c>
      <c r="BU246" s="38">
        <v>603397952</v>
      </c>
      <c r="BV246" s="38">
        <v>0.101641302490726</v>
      </c>
      <c r="BX246" s="38">
        <v>0.97979246313489898</v>
      </c>
    </row>
    <row r="247" spans="2:76">
      <c r="B247" s="38" t="s">
        <v>903</v>
      </c>
      <c r="C247" s="38" t="s">
        <v>190</v>
      </c>
      <c r="D247" s="38" t="s">
        <v>249</v>
      </c>
      <c r="E247" s="38">
        <v>39831</v>
      </c>
      <c r="F247" s="38" t="s">
        <v>145</v>
      </c>
      <c r="G247" s="38">
        <v>100002951</v>
      </c>
      <c r="H247" s="38">
        <v>5200.8999999999996</v>
      </c>
      <c r="I247" s="38">
        <v>341.26972999999998</v>
      </c>
      <c r="J247" s="38" t="s">
        <v>904</v>
      </c>
      <c r="K247" s="38">
        <v>75502</v>
      </c>
      <c r="N247" s="38">
        <v>518553</v>
      </c>
      <c r="O247" s="38">
        <v>399471</v>
      </c>
      <c r="P247" s="38">
        <v>264964</v>
      </c>
      <c r="Q247" s="38">
        <v>297023</v>
      </c>
      <c r="R247" s="38">
        <v>260592</v>
      </c>
      <c r="S247" s="38">
        <v>354286</v>
      </c>
      <c r="T247" s="38">
        <v>103515</v>
      </c>
      <c r="U247" s="38">
        <v>224948</v>
      </c>
      <c r="V247" s="38">
        <v>524696</v>
      </c>
      <c r="W247" s="38">
        <v>366937</v>
      </c>
      <c r="X247" s="38">
        <v>219877.01560000001</v>
      </c>
      <c r="Y247" s="38">
        <v>407097</v>
      </c>
      <c r="Z247" s="38">
        <v>196660</v>
      </c>
      <c r="AA247" s="38">
        <v>218938</v>
      </c>
      <c r="AB247" s="38">
        <v>215616.01560000001</v>
      </c>
      <c r="AC247" s="38">
        <v>227368</v>
      </c>
      <c r="AD247" s="38">
        <v>311001</v>
      </c>
      <c r="AE247" s="38">
        <v>274909</v>
      </c>
      <c r="AF247" s="38">
        <v>645805.0625</v>
      </c>
      <c r="AG247" s="38">
        <v>315256.96879999997</v>
      </c>
      <c r="AH247" s="38">
        <v>248648</v>
      </c>
      <c r="AI247" s="38">
        <v>270647</v>
      </c>
      <c r="AJ247" s="38">
        <v>224594</v>
      </c>
      <c r="AK247" s="38">
        <v>271890</v>
      </c>
      <c r="AL247" s="38">
        <v>329924</v>
      </c>
      <c r="AM247" s="38">
        <v>414867</v>
      </c>
      <c r="AN247" s="38">
        <v>156423</v>
      </c>
      <c r="AO247" s="38">
        <v>622847</v>
      </c>
      <c r="AP247" s="38">
        <v>181320</v>
      </c>
      <c r="AQ247" s="38">
        <v>454204.96879999997</v>
      </c>
      <c r="AR247" s="38">
        <v>124235</v>
      </c>
      <c r="AS247" s="38">
        <v>134258</v>
      </c>
      <c r="AT247" s="38">
        <v>245917</v>
      </c>
      <c r="AU247" s="38">
        <v>329944.96879999997</v>
      </c>
      <c r="AV247" s="38">
        <v>559197</v>
      </c>
      <c r="AW247" s="38">
        <v>381693</v>
      </c>
      <c r="AX247" s="38">
        <v>310973</v>
      </c>
      <c r="AY247" s="38">
        <v>1018050</v>
      </c>
      <c r="AZ247" s="38">
        <v>109633</v>
      </c>
      <c r="BA247" s="38">
        <v>210767.01560000001</v>
      </c>
      <c r="BB247" s="38">
        <v>332595</v>
      </c>
      <c r="BC247" s="38">
        <v>239941</v>
      </c>
      <c r="BD247" s="38">
        <v>317430</v>
      </c>
      <c r="BE247" s="38">
        <v>538656</v>
      </c>
      <c r="BF247" s="38">
        <v>227165</v>
      </c>
      <c r="BG247" s="38">
        <v>386976</v>
      </c>
      <c r="BH247" s="38">
        <v>312836</v>
      </c>
      <c r="BI247" s="38">
        <v>285322</v>
      </c>
      <c r="BJ247" s="38">
        <v>312208.03129999997</v>
      </c>
      <c r="BK247" s="38">
        <v>175292</v>
      </c>
      <c r="BL247" s="38">
        <v>467762</v>
      </c>
      <c r="BM247" s="38">
        <v>592996</v>
      </c>
      <c r="BN247" s="38">
        <v>170394</v>
      </c>
      <c r="BO247" s="38">
        <v>382488</v>
      </c>
      <c r="BP247" s="38">
        <v>503131</v>
      </c>
      <c r="BQ247" s="38">
        <v>601488</v>
      </c>
      <c r="BR247" s="38">
        <v>132544</v>
      </c>
      <c r="BS247" s="38">
        <v>352536</v>
      </c>
      <c r="BT247" s="38">
        <v>180725</v>
      </c>
      <c r="BU247" s="38">
        <v>102515</v>
      </c>
      <c r="BV247" s="38">
        <v>0.99410192132549502</v>
      </c>
      <c r="BX247" s="38">
        <v>1</v>
      </c>
    </row>
    <row r="248" spans="2:76">
      <c r="B248" s="38" t="s">
        <v>905</v>
      </c>
      <c r="C248" s="38" t="s">
        <v>190</v>
      </c>
      <c r="D248" s="38" t="s">
        <v>342</v>
      </c>
      <c r="E248" s="38">
        <v>57519</v>
      </c>
      <c r="F248" s="38" t="s">
        <v>233</v>
      </c>
      <c r="G248" s="38">
        <v>100015838</v>
      </c>
      <c r="H248" s="38">
        <v>1484</v>
      </c>
      <c r="I248" s="38">
        <v>454.38909000000001</v>
      </c>
      <c r="N248" s="38">
        <v>1312694</v>
      </c>
      <c r="O248" s="38">
        <v>2091872</v>
      </c>
      <c r="P248" s="38">
        <v>1122981</v>
      </c>
      <c r="Q248" s="38">
        <v>944479.9375</v>
      </c>
      <c r="R248" s="38">
        <v>2006025</v>
      </c>
      <c r="S248" s="38">
        <v>1367369</v>
      </c>
      <c r="T248" s="38">
        <v>1095061</v>
      </c>
      <c r="U248" s="38">
        <v>1281890</v>
      </c>
      <c r="V248" s="38">
        <v>1595262.125</v>
      </c>
      <c r="W248" s="38">
        <v>1099650</v>
      </c>
      <c r="X248" s="38">
        <v>1276206</v>
      </c>
      <c r="Y248" s="38">
        <v>1209279</v>
      </c>
      <c r="Z248" s="38">
        <v>1569829</v>
      </c>
      <c r="AA248" s="38">
        <v>1058120</v>
      </c>
      <c r="AB248" s="38">
        <v>1569127</v>
      </c>
      <c r="AC248" s="38">
        <v>1378482</v>
      </c>
      <c r="AD248" s="38">
        <v>2365838</v>
      </c>
      <c r="AE248" s="38">
        <v>1892626</v>
      </c>
      <c r="AF248" s="38">
        <v>1474926</v>
      </c>
      <c r="AG248" s="38">
        <v>1349078</v>
      </c>
      <c r="AH248" s="38">
        <v>1115327</v>
      </c>
      <c r="AI248" s="38">
        <v>1664800</v>
      </c>
      <c r="AJ248" s="38">
        <v>1650268.125</v>
      </c>
      <c r="AK248" s="38">
        <v>1165287</v>
      </c>
      <c r="AL248" s="38">
        <v>1079150</v>
      </c>
      <c r="AM248" s="38">
        <v>1213728</v>
      </c>
      <c r="AN248" s="38">
        <v>735538</v>
      </c>
      <c r="AO248" s="38">
        <v>1946277.875</v>
      </c>
      <c r="AP248" s="38">
        <v>1702631.875</v>
      </c>
      <c r="AQ248" s="38">
        <v>2605511</v>
      </c>
      <c r="AR248" s="38">
        <v>2553680</v>
      </c>
      <c r="AS248" s="38">
        <v>2218601</v>
      </c>
      <c r="AT248" s="38">
        <v>616045</v>
      </c>
      <c r="AU248" s="38">
        <v>1332569</v>
      </c>
      <c r="AV248" s="38">
        <v>1495084</v>
      </c>
      <c r="AW248" s="38">
        <v>1449093</v>
      </c>
      <c r="AX248" s="38">
        <v>1533373</v>
      </c>
      <c r="AY248" s="38">
        <v>1086185</v>
      </c>
      <c r="AZ248" s="38">
        <v>850508</v>
      </c>
      <c r="BA248" s="38">
        <v>1753883</v>
      </c>
      <c r="BB248" s="38">
        <v>3561130</v>
      </c>
      <c r="BC248" s="38">
        <v>1846599</v>
      </c>
      <c r="BD248" s="38">
        <v>2880310</v>
      </c>
      <c r="BE248" s="38">
        <v>1727496</v>
      </c>
      <c r="BF248" s="38">
        <v>1227681</v>
      </c>
      <c r="BG248" s="38">
        <v>1916179</v>
      </c>
      <c r="BH248" s="38">
        <v>1124617</v>
      </c>
      <c r="BI248" s="38">
        <v>1786359</v>
      </c>
      <c r="BJ248" s="38">
        <v>1893217.125</v>
      </c>
      <c r="BK248" s="38">
        <v>1795165</v>
      </c>
      <c r="BL248" s="38">
        <v>840149</v>
      </c>
      <c r="BM248" s="38">
        <v>2092707.875</v>
      </c>
      <c r="BN248" s="38">
        <v>1414668</v>
      </c>
      <c r="BO248" s="38">
        <v>1813874.875</v>
      </c>
      <c r="BP248" s="38">
        <v>2402894</v>
      </c>
      <c r="BQ248" s="38">
        <v>2041845.875</v>
      </c>
      <c r="BR248" s="38">
        <v>1367308</v>
      </c>
      <c r="BS248" s="38">
        <v>1771198.125</v>
      </c>
      <c r="BT248" s="38">
        <v>1578759</v>
      </c>
      <c r="BU248" s="38">
        <v>4054185.25</v>
      </c>
      <c r="BV248" s="38">
        <v>3.5136599942179797E-2</v>
      </c>
      <c r="BX248" s="38">
        <v>0.333151283451666</v>
      </c>
    </row>
    <row r="249" spans="2:76">
      <c r="B249" s="38" t="s">
        <v>906</v>
      </c>
      <c r="C249" s="38" t="s">
        <v>190</v>
      </c>
      <c r="D249" s="38" t="s">
        <v>197</v>
      </c>
      <c r="E249" s="38">
        <v>33973</v>
      </c>
      <c r="F249" s="38" t="s">
        <v>145</v>
      </c>
      <c r="G249" s="38">
        <v>100001287</v>
      </c>
      <c r="H249" s="38">
        <v>4855</v>
      </c>
      <c r="I249" s="38">
        <v>369.17410999999998</v>
      </c>
      <c r="J249" s="38" t="s">
        <v>907</v>
      </c>
      <c r="K249" s="38">
        <v>9929317</v>
      </c>
      <c r="N249" s="38">
        <v>1621919</v>
      </c>
      <c r="O249" s="38">
        <v>616196</v>
      </c>
      <c r="P249" s="38">
        <v>1184712</v>
      </c>
      <c r="Q249" s="38">
        <v>1258725</v>
      </c>
      <c r="R249" s="38">
        <v>1630365</v>
      </c>
      <c r="S249" s="38">
        <v>815244</v>
      </c>
      <c r="T249" s="38">
        <v>207097</v>
      </c>
      <c r="U249" s="38">
        <v>1818109</v>
      </c>
      <c r="V249" s="38">
        <v>814858</v>
      </c>
      <c r="W249" s="38">
        <v>1037251</v>
      </c>
      <c r="X249" s="38">
        <v>202267</v>
      </c>
      <c r="Y249" s="38">
        <v>872900</v>
      </c>
      <c r="Z249" s="38">
        <v>682206</v>
      </c>
      <c r="AA249" s="38">
        <v>1039260</v>
      </c>
      <c r="AB249" s="38">
        <v>633685</v>
      </c>
      <c r="AC249" s="38">
        <v>492829.96879999997</v>
      </c>
      <c r="AD249" s="38">
        <v>2263119</v>
      </c>
      <c r="AE249" s="38">
        <v>628406</v>
      </c>
      <c r="AF249" s="38">
        <v>445354</v>
      </c>
      <c r="AG249" s="38">
        <v>2904401</v>
      </c>
      <c r="AH249" s="38">
        <v>4916403</v>
      </c>
      <c r="AI249" s="38">
        <v>1425598</v>
      </c>
      <c r="AJ249" s="38">
        <v>371282</v>
      </c>
      <c r="AK249" s="38">
        <v>458414</v>
      </c>
      <c r="AL249" s="38">
        <v>1959469.875</v>
      </c>
      <c r="AM249" s="38">
        <v>713706</v>
      </c>
      <c r="AN249" s="38">
        <v>1297871</v>
      </c>
      <c r="AO249" s="38">
        <v>929838.0625</v>
      </c>
      <c r="AP249" s="38">
        <v>663754</v>
      </c>
      <c r="AQ249" s="38">
        <v>1981524</v>
      </c>
      <c r="AR249" s="38">
        <v>457332</v>
      </c>
      <c r="AS249" s="38">
        <v>1330216</v>
      </c>
      <c r="AT249" s="38">
        <v>2981081</v>
      </c>
      <c r="AU249" s="38">
        <v>1140202</v>
      </c>
      <c r="AV249" s="38">
        <v>1798513</v>
      </c>
      <c r="AW249" s="38">
        <v>866665</v>
      </c>
      <c r="AX249" s="38">
        <v>1332263</v>
      </c>
      <c r="AY249" s="38">
        <v>81530</v>
      </c>
      <c r="AZ249" s="38">
        <v>632918</v>
      </c>
      <c r="BA249" s="38">
        <v>244711</v>
      </c>
      <c r="BB249" s="38">
        <v>701089</v>
      </c>
      <c r="BC249" s="38">
        <v>586776</v>
      </c>
      <c r="BD249" s="38">
        <v>1243124</v>
      </c>
      <c r="BE249" s="38">
        <v>920074</v>
      </c>
      <c r="BF249" s="38">
        <v>2411857</v>
      </c>
      <c r="BG249" s="38">
        <v>504140.96879999997</v>
      </c>
      <c r="BH249" s="38">
        <v>1191710</v>
      </c>
      <c r="BI249" s="38">
        <v>1178993</v>
      </c>
      <c r="BJ249" s="38">
        <v>1042464.0625</v>
      </c>
      <c r="BK249" s="38">
        <v>590882</v>
      </c>
      <c r="BL249" s="38">
        <v>646725</v>
      </c>
      <c r="BM249" s="38">
        <v>2792265</v>
      </c>
      <c r="BN249" s="38">
        <v>1752862</v>
      </c>
      <c r="BO249" s="38">
        <v>760511</v>
      </c>
      <c r="BP249" s="38">
        <v>890204</v>
      </c>
      <c r="BQ249" s="38">
        <v>652773</v>
      </c>
      <c r="BR249" s="38">
        <v>967748</v>
      </c>
      <c r="BS249" s="38">
        <v>1359711</v>
      </c>
      <c r="BT249" s="38">
        <v>1518640</v>
      </c>
      <c r="BU249" s="38">
        <v>411592</v>
      </c>
      <c r="BV249" s="38">
        <v>0.958731490813444</v>
      </c>
      <c r="BX249" s="38">
        <v>1</v>
      </c>
    </row>
    <row r="250" spans="2:76">
      <c r="B250" s="38" t="s">
        <v>908</v>
      </c>
      <c r="C250" s="38" t="s">
        <v>143</v>
      </c>
      <c r="D250" s="38" t="s">
        <v>210</v>
      </c>
      <c r="E250" s="38">
        <v>37459</v>
      </c>
      <c r="F250" s="38" t="s">
        <v>163</v>
      </c>
      <c r="G250" s="38">
        <v>100002154</v>
      </c>
      <c r="H250" s="38">
        <v>850</v>
      </c>
      <c r="I250" s="38">
        <v>230.09577999999999</v>
      </c>
      <c r="J250" s="38" t="s">
        <v>909</v>
      </c>
      <c r="K250" s="38">
        <v>3032311</v>
      </c>
      <c r="L250" s="43" t="s">
        <v>910</v>
      </c>
      <c r="M250" s="43" t="s">
        <v>911</v>
      </c>
      <c r="N250" s="38">
        <v>37953472</v>
      </c>
      <c r="O250" s="38">
        <v>36071936</v>
      </c>
      <c r="P250" s="38">
        <v>11418830</v>
      </c>
      <c r="Q250" s="38">
        <v>11643626</v>
      </c>
      <c r="R250" s="38">
        <v>30733184</v>
      </c>
      <c r="S250" s="38">
        <v>17361264</v>
      </c>
      <c r="T250" s="38">
        <v>24226824</v>
      </c>
      <c r="U250" s="38">
        <v>26350396</v>
      </c>
      <c r="V250" s="38">
        <v>36759796</v>
      </c>
      <c r="W250" s="38">
        <v>16446143</v>
      </c>
      <c r="X250" s="38">
        <v>25629636</v>
      </c>
      <c r="Y250" s="38">
        <v>25385130</v>
      </c>
      <c r="Z250" s="38">
        <v>32984104</v>
      </c>
      <c r="AA250" s="38">
        <v>22393624</v>
      </c>
      <c r="AB250" s="38">
        <v>16792240</v>
      </c>
      <c r="AC250" s="38">
        <v>27806014</v>
      </c>
      <c r="AD250" s="38">
        <v>51328404</v>
      </c>
      <c r="AE250" s="38">
        <v>18479082</v>
      </c>
      <c r="AF250" s="38">
        <v>16600481</v>
      </c>
      <c r="AG250" s="38">
        <v>39915776</v>
      </c>
      <c r="AH250" s="38">
        <v>25633606</v>
      </c>
      <c r="AI250" s="38">
        <v>28773970</v>
      </c>
      <c r="AJ250" s="38">
        <v>30265472</v>
      </c>
      <c r="AK250" s="38">
        <v>4430429</v>
      </c>
      <c r="AL250" s="38">
        <v>27457682</v>
      </c>
      <c r="AM250" s="38">
        <v>7739519</v>
      </c>
      <c r="AN250" s="38">
        <v>18905028</v>
      </c>
      <c r="AO250" s="38">
        <v>16836898</v>
      </c>
      <c r="AP250" s="38">
        <v>22710712</v>
      </c>
      <c r="AQ250" s="38">
        <v>21064800</v>
      </c>
      <c r="AR250" s="38">
        <v>26586448</v>
      </c>
      <c r="AS250" s="38">
        <v>20424772</v>
      </c>
      <c r="AT250" s="38">
        <v>12976570</v>
      </c>
      <c r="AU250" s="38">
        <v>19151272</v>
      </c>
      <c r="AV250" s="38">
        <v>31705212</v>
      </c>
      <c r="AW250" s="38">
        <v>27525480</v>
      </c>
      <c r="AX250" s="38">
        <v>29871248</v>
      </c>
      <c r="AY250" s="38">
        <v>12876858</v>
      </c>
      <c r="AZ250" s="38">
        <v>18557288</v>
      </c>
      <c r="BA250" s="38">
        <v>6476012</v>
      </c>
      <c r="BB250" s="38">
        <v>38667704</v>
      </c>
      <c r="BC250" s="38">
        <v>14148765</v>
      </c>
      <c r="BD250" s="38">
        <v>24299104</v>
      </c>
      <c r="BE250" s="38">
        <v>20271112</v>
      </c>
      <c r="BF250" s="38">
        <v>24487036</v>
      </c>
      <c r="BG250" s="38">
        <v>27942312</v>
      </c>
      <c r="BH250" s="38">
        <v>26235772</v>
      </c>
      <c r="BI250" s="38">
        <v>47941968</v>
      </c>
      <c r="BJ250" s="38">
        <v>80364568</v>
      </c>
      <c r="BK250" s="38">
        <v>29377208</v>
      </c>
      <c r="BL250" s="38">
        <v>17525000</v>
      </c>
      <c r="BM250" s="38">
        <v>24334734</v>
      </c>
      <c r="BN250" s="38">
        <v>26180240</v>
      </c>
      <c r="BO250" s="38">
        <v>18996276</v>
      </c>
      <c r="BP250" s="38">
        <v>24439692</v>
      </c>
      <c r="BQ250" s="38">
        <v>16317010</v>
      </c>
      <c r="BR250" s="38">
        <v>30404146</v>
      </c>
      <c r="BS250" s="38">
        <v>36598688</v>
      </c>
      <c r="BT250" s="38">
        <v>44564536</v>
      </c>
      <c r="BU250" s="38">
        <v>70740152</v>
      </c>
      <c r="BV250" s="38">
        <v>0.47334655725844998</v>
      </c>
      <c r="BX250" s="38">
        <v>1</v>
      </c>
    </row>
    <row r="251" spans="2:76">
      <c r="B251" s="38" t="s">
        <v>912</v>
      </c>
      <c r="C251" s="38" t="s">
        <v>143</v>
      </c>
      <c r="D251" s="38" t="s">
        <v>210</v>
      </c>
      <c r="E251" s="38">
        <v>20699</v>
      </c>
      <c r="F251" s="38" t="s">
        <v>211</v>
      </c>
      <c r="G251" s="38">
        <v>100000846</v>
      </c>
      <c r="H251" s="38">
        <v>1491</v>
      </c>
      <c r="I251" s="38">
        <v>167.05610999999999</v>
      </c>
      <c r="J251" s="38" t="s">
        <v>913</v>
      </c>
      <c r="K251" s="38">
        <v>222285</v>
      </c>
      <c r="L251" s="43" t="s">
        <v>914</v>
      </c>
      <c r="M251" s="43" t="s">
        <v>915</v>
      </c>
      <c r="N251" s="38">
        <v>2026982</v>
      </c>
      <c r="O251" s="38">
        <v>382311</v>
      </c>
      <c r="P251" s="38">
        <v>354416</v>
      </c>
      <c r="Q251" s="38">
        <v>388043</v>
      </c>
      <c r="R251" s="38">
        <v>298078</v>
      </c>
      <c r="S251" s="38">
        <v>468864.96879999997</v>
      </c>
      <c r="T251" s="38">
        <v>439193.96879999997</v>
      </c>
      <c r="U251" s="38">
        <v>414552</v>
      </c>
      <c r="V251" s="38">
        <v>474185</v>
      </c>
      <c r="W251" s="38">
        <v>807830</v>
      </c>
      <c r="X251" s="38">
        <v>446899</v>
      </c>
      <c r="Y251" s="38">
        <v>375020</v>
      </c>
      <c r="Z251" s="38">
        <v>381974</v>
      </c>
      <c r="AA251" s="38">
        <v>392353</v>
      </c>
      <c r="AB251" s="38">
        <v>375185</v>
      </c>
      <c r="AC251" s="38">
        <v>443249</v>
      </c>
      <c r="AD251" s="38">
        <v>438879.96879999997</v>
      </c>
      <c r="AE251" s="38">
        <v>320321</v>
      </c>
      <c r="AF251" s="38">
        <v>422141</v>
      </c>
      <c r="AG251" s="38">
        <v>535322</v>
      </c>
      <c r="AH251" s="38">
        <v>263407</v>
      </c>
      <c r="AI251" s="38">
        <v>543531</v>
      </c>
      <c r="AJ251" s="38">
        <v>364392</v>
      </c>
      <c r="AK251" s="38">
        <v>298470</v>
      </c>
      <c r="AL251" s="38">
        <v>489891.03129999997</v>
      </c>
      <c r="AM251" s="38">
        <v>463997.03129999997</v>
      </c>
      <c r="AN251" s="38">
        <v>307242</v>
      </c>
      <c r="AO251" s="38">
        <v>416204</v>
      </c>
      <c r="AP251" s="38">
        <v>462582</v>
      </c>
      <c r="AQ251" s="38">
        <v>356891</v>
      </c>
      <c r="AR251" s="38">
        <v>385336</v>
      </c>
      <c r="AS251" s="38">
        <v>914822</v>
      </c>
      <c r="AT251" s="38">
        <v>547379</v>
      </c>
      <c r="AU251" s="38">
        <v>459757</v>
      </c>
      <c r="AV251" s="38">
        <v>308349</v>
      </c>
      <c r="AW251" s="38">
        <v>5547604</v>
      </c>
      <c r="AX251" s="38">
        <v>510999</v>
      </c>
      <c r="AY251" s="38">
        <v>315390</v>
      </c>
      <c r="AZ251" s="38">
        <v>407212</v>
      </c>
      <c r="BA251" s="38">
        <v>1552725</v>
      </c>
      <c r="BB251" s="38">
        <v>529062</v>
      </c>
      <c r="BC251" s="38">
        <v>269826</v>
      </c>
      <c r="BD251" s="38">
        <v>250913.01560000001</v>
      </c>
      <c r="BE251" s="38">
        <v>35977484</v>
      </c>
      <c r="BF251" s="38">
        <v>660211</v>
      </c>
      <c r="BG251" s="38">
        <v>387617</v>
      </c>
      <c r="BH251" s="38">
        <v>365637</v>
      </c>
      <c r="BI251" s="38">
        <v>364696</v>
      </c>
      <c r="BJ251" s="38">
        <v>289860</v>
      </c>
      <c r="BK251" s="38">
        <v>499359.96879999997</v>
      </c>
      <c r="BL251" s="38">
        <v>432720</v>
      </c>
      <c r="BM251" s="38">
        <v>508204.96879999997</v>
      </c>
      <c r="BN251" s="38">
        <v>461934</v>
      </c>
      <c r="BO251" s="38">
        <v>422613</v>
      </c>
      <c r="BP251" s="38">
        <v>355993</v>
      </c>
      <c r="BQ251" s="38">
        <v>571476</v>
      </c>
      <c r="BR251" s="38">
        <v>362654</v>
      </c>
      <c r="BS251" s="38">
        <v>710799</v>
      </c>
      <c r="BT251" s="38">
        <v>587705</v>
      </c>
      <c r="BU251" s="38">
        <v>485825</v>
      </c>
      <c r="BV251" s="38">
        <v>0.18576685629821599</v>
      </c>
      <c r="BX251" s="38">
        <v>1</v>
      </c>
    </row>
    <row r="252" spans="2:76">
      <c r="B252" s="38" t="s">
        <v>916</v>
      </c>
      <c r="C252" s="38" t="s">
        <v>151</v>
      </c>
      <c r="D252" s="38" t="s">
        <v>917</v>
      </c>
      <c r="E252" s="38">
        <v>42420</v>
      </c>
      <c r="F252" s="38" t="s">
        <v>211</v>
      </c>
      <c r="G252" s="38">
        <v>100001320</v>
      </c>
      <c r="H252" s="38">
        <v>2186</v>
      </c>
      <c r="I252" s="38">
        <v>135.02988999999999</v>
      </c>
      <c r="J252" s="38" t="s">
        <v>918</v>
      </c>
      <c r="K252" s="38">
        <v>2781043</v>
      </c>
      <c r="M252" s="43" t="s">
        <v>919</v>
      </c>
      <c r="N252" s="38">
        <v>38658320</v>
      </c>
      <c r="O252" s="38">
        <v>36815524</v>
      </c>
      <c r="P252" s="38">
        <v>46316240</v>
      </c>
      <c r="Q252" s="38">
        <v>40369308</v>
      </c>
      <c r="R252" s="38">
        <v>38392776</v>
      </c>
      <c r="S252" s="38">
        <v>51396092</v>
      </c>
      <c r="T252" s="38">
        <v>43363416</v>
      </c>
      <c r="U252" s="38">
        <v>43699188</v>
      </c>
      <c r="V252" s="38">
        <v>43217928</v>
      </c>
      <c r="W252" s="38">
        <v>56672320</v>
      </c>
      <c r="X252" s="38">
        <v>49164308</v>
      </c>
      <c r="Y252" s="38">
        <v>34418256</v>
      </c>
      <c r="Z252" s="38">
        <v>43478780</v>
      </c>
      <c r="AA252" s="38">
        <v>43050272</v>
      </c>
      <c r="AB252" s="38">
        <v>42553816</v>
      </c>
      <c r="AC252" s="38">
        <v>45560024</v>
      </c>
      <c r="AD252" s="38">
        <v>45771864</v>
      </c>
      <c r="AE252" s="38">
        <v>36207968</v>
      </c>
      <c r="AF252" s="38">
        <v>48674340</v>
      </c>
      <c r="AG252" s="38">
        <v>58375944</v>
      </c>
      <c r="AH252" s="38">
        <v>39356296</v>
      </c>
      <c r="AI252" s="38">
        <v>60810608</v>
      </c>
      <c r="AJ252" s="38">
        <v>42664064</v>
      </c>
      <c r="AK252" s="38">
        <v>43786100</v>
      </c>
      <c r="AL252" s="38">
        <v>46187152</v>
      </c>
      <c r="AM252" s="38">
        <v>49878268</v>
      </c>
      <c r="AN252" s="38">
        <v>40345624</v>
      </c>
      <c r="AO252" s="38">
        <v>50960820</v>
      </c>
      <c r="AP252" s="38">
        <v>42814208</v>
      </c>
      <c r="AQ252" s="38">
        <v>44110792</v>
      </c>
      <c r="AR252" s="38">
        <v>40755868</v>
      </c>
      <c r="AS252" s="38">
        <v>47498320</v>
      </c>
      <c r="AT252" s="38">
        <v>54449096</v>
      </c>
      <c r="AU252" s="38">
        <v>49592356</v>
      </c>
      <c r="AV252" s="38">
        <v>51242868</v>
      </c>
      <c r="AW252" s="38">
        <v>48750528</v>
      </c>
      <c r="AX252" s="38">
        <v>52500572</v>
      </c>
      <c r="AY252" s="38">
        <v>34373268</v>
      </c>
      <c r="AZ252" s="38">
        <v>46809936</v>
      </c>
      <c r="BA252" s="38">
        <v>40420500</v>
      </c>
      <c r="BB252" s="38">
        <v>45151708</v>
      </c>
      <c r="BC252" s="38">
        <v>46446412</v>
      </c>
      <c r="BD252" s="38">
        <v>39616796</v>
      </c>
      <c r="BE252" s="38">
        <v>92949088</v>
      </c>
      <c r="BF252" s="38">
        <v>51932924</v>
      </c>
      <c r="BG252" s="38">
        <v>54175376</v>
      </c>
      <c r="BH252" s="38">
        <v>48462608</v>
      </c>
      <c r="BI252" s="38">
        <v>47795380</v>
      </c>
      <c r="BJ252" s="38">
        <v>33956272</v>
      </c>
      <c r="BK252" s="38">
        <v>53777352</v>
      </c>
      <c r="BL252" s="38">
        <v>43033972</v>
      </c>
      <c r="BM252" s="38">
        <v>54834740</v>
      </c>
      <c r="BN252" s="38">
        <v>43847692</v>
      </c>
      <c r="BO252" s="38">
        <v>62469416</v>
      </c>
      <c r="BP252" s="38">
        <v>41406400</v>
      </c>
      <c r="BQ252" s="38">
        <v>48483528</v>
      </c>
      <c r="BR252" s="38">
        <v>34230224</v>
      </c>
      <c r="BS252" s="38">
        <v>57317968</v>
      </c>
      <c r="BT252" s="38">
        <v>60976308</v>
      </c>
      <c r="BU252" s="38">
        <v>62069784</v>
      </c>
      <c r="BV252" s="38">
        <v>3.7782017894167297E-2</v>
      </c>
      <c r="BX252" s="38">
        <v>0.404150737302021</v>
      </c>
    </row>
    <row r="253" spans="2:76">
      <c r="B253" s="38" t="s">
        <v>920</v>
      </c>
      <c r="C253" s="38" t="s">
        <v>143</v>
      </c>
      <c r="D253" s="38" t="s">
        <v>791</v>
      </c>
      <c r="E253" s="38">
        <v>40459</v>
      </c>
      <c r="F253" s="38" t="s">
        <v>233</v>
      </c>
      <c r="G253" s="38">
        <v>100003444</v>
      </c>
      <c r="H253" s="38">
        <v>908</v>
      </c>
      <c r="I253" s="38">
        <v>325.17106999999999</v>
      </c>
      <c r="J253" s="38" t="s">
        <v>921</v>
      </c>
      <c r="K253" s="38">
        <v>146570</v>
      </c>
      <c r="L253" s="43" t="s">
        <v>922</v>
      </c>
      <c r="M253" s="43" t="s">
        <v>923</v>
      </c>
      <c r="N253" s="38">
        <v>0.467609714398664</v>
      </c>
      <c r="O253" s="38">
        <v>0.467609714398664</v>
      </c>
      <c r="P253" s="38">
        <v>0.467609714398664</v>
      </c>
      <c r="Q253" s="38">
        <v>1948735.875</v>
      </c>
      <c r="R253" s="38">
        <v>962616</v>
      </c>
      <c r="S253" s="38">
        <v>0.467609714398664</v>
      </c>
      <c r="T253" s="38">
        <v>0.467609714398664</v>
      </c>
      <c r="U253" s="38">
        <v>0.467609714398664</v>
      </c>
      <c r="V253" s="38">
        <v>0.467609714398664</v>
      </c>
      <c r="W253" s="38">
        <v>0.467609714398664</v>
      </c>
      <c r="X253" s="38">
        <v>0.467609714398664</v>
      </c>
      <c r="Y253" s="38">
        <v>0.467609714398664</v>
      </c>
      <c r="Z253" s="38">
        <v>0.467609714398664</v>
      </c>
      <c r="AA253" s="38">
        <v>0.467609714398664</v>
      </c>
      <c r="AB253" s="38">
        <v>0.467609714398664</v>
      </c>
      <c r="AC253" s="38">
        <v>0.467609714398664</v>
      </c>
      <c r="AD253" s="38">
        <v>0.467609714398664</v>
      </c>
      <c r="AE253" s="38">
        <v>0.467609714398664</v>
      </c>
      <c r="AF253" s="38">
        <v>0.467609714398664</v>
      </c>
      <c r="AG253" s="38">
        <v>0.467609714398664</v>
      </c>
      <c r="AH253" s="38">
        <v>0.467609714398664</v>
      </c>
      <c r="AI253" s="38">
        <v>0.467609714398664</v>
      </c>
      <c r="AJ253" s="38">
        <v>0.467609714398664</v>
      </c>
      <c r="AK253" s="38">
        <v>0.467609714398664</v>
      </c>
      <c r="AL253" s="38">
        <v>0.467609714398664</v>
      </c>
      <c r="AM253" s="38">
        <v>0.467609714398664</v>
      </c>
      <c r="AN253" s="38">
        <v>0.467609714398664</v>
      </c>
      <c r="AO253" s="38">
        <v>0.467609714398664</v>
      </c>
      <c r="AP253" s="38">
        <v>0.467609714398664</v>
      </c>
      <c r="AQ253" s="38">
        <v>0.467609714398664</v>
      </c>
      <c r="AR253" s="38">
        <v>0.467609714398664</v>
      </c>
      <c r="AS253" s="38">
        <v>0.467609714398664</v>
      </c>
      <c r="AT253" s="38">
        <v>0.467609714398664</v>
      </c>
      <c r="AU253" s="38">
        <v>0.467609714398664</v>
      </c>
      <c r="AV253" s="38">
        <v>0.467609714398664</v>
      </c>
      <c r="AW253" s="38">
        <v>0.467609714398664</v>
      </c>
      <c r="AX253" s="38">
        <v>0.467609714398664</v>
      </c>
      <c r="AY253" s="38">
        <v>0.467609714398664</v>
      </c>
      <c r="AZ253" s="38">
        <v>0.467609714398664</v>
      </c>
      <c r="BA253" s="38">
        <v>0.467609714398664</v>
      </c>
      <c r="BB253" s="38">
        <v>0.467609714398664</v>
      </c>
      <c r="BC253" s="38">
        <v>0.467609714398664</v>
      </c>
      <c r="BD253" s="38">
        <v>0.467609714398664</v>
      </c>
      <c r="BE253" s="38">
        <v>0.467609714398664</v>
      </c>
      <c r="BF253" s="38">
        <v>0.467609714398664</v>
      </c>
      <c r="BG253" s="38">
        <v>0.467609714398664</v>
      </c>
      <c r="BH253" s="38">
        <v>0.467609714398664</v>
      </c>
      <c r="BI253" s="38">
        <v>0.467609714398664</v>
      </c>
      <c r="BJ253" s="38">
        <v>0.467609714398664</v>
      </c>
      <c r="BK253" s="38">
        <v>0.467609714398664</v>
      </c>
      <c r="BL253" s="38">
        <v>0.467609714398664</v>
      </c>
      <c r="BM253" s="38">
        <v>0.467609714398664</v>
      </c>
      <c r="BN253" s="38">
        <v>0.467609714398664</v>
      </c>
      <c r="BO253" s="38">
        <v>0.467609714398664</v>
      </c>
      <c r="BP253" s="38">
        <v>0.467609714398664</v>
      </c>
      <c r="BQ253" s="38">
        <v>0.467609714398664</v>
      </c>
      <c r="BR253" s="38">
        <v>0.467609714398664</v>
      </c>
      <c r="BS253" s="38">
        <v>0.467609714398664</v>
      </c>
      <c r="BT253" s="38">
        <v>0.467609714398664</v>
      </c>
      <c r="BU253" s="38">
        <v>0.467609714398664</v>
      </c>
      <c r="BV253" s="38">
        <v>0.16080212144022099</v>
      </c>
      <c r="BX253" s="38">
        <v>0.99945385035499701</v>
      </c>
    </row>
    <row r="254" spans="2:76">
      <c r="B254" s="38" t="s">
        <v>924</v>
      </c>
      <c r="C254" s="38" t="s">
        <v>161</v>
      </c>
      <c r="D254" s="38" t="s">
        <v>239</v>
      </c>
      <c r="E254" s="38">
        <v>15765</v>
      </c>
      <c r="F254" s="38" t="s">
        <v>211</v>
      </c>
      <c r="G254" s="38">
        <v>2054</v>
      </c>
      <c r="H254" s="38">
        <v>2785</v>
      </c>
      <c r="I254" s="38">
        <v>131.03497999999999</v>
      </c>
      <c r="J254" s="38" t="s">
        <v>925</v>
      </c>
      <c r="K254" s="38">
        <v>11756</v>
      </c>
      <c r="M254" s="43" t="s">
        <v>926</v>
      </c>
      <c r="N254" s="38">
        <v>1801250</v>
      </c>
      <c r="O254" s="38">
        <v>3304864</v>
      </c>
      <c r="P254" s="38">
        <v>2752773</v>
      </c>
      <c r="Q254" s="38">
        <v>1951267</v>
      </c>
      <c r="R254" s="38">
        <v>3986595</v>
      </c>
      <c r="S254" s="38">
        <v>4099091.25</v>
      </c>
      <c r="T254" s="38">
        <v>4488368</v>
      </c>
      <c r="U254" s="38">
        <v>7470869</v>
      </c>
      <c r="V254" s="38">
        <v>2617459</v>
      </c>
      <c r="W254" s="38">
        <v>4126293</v>
      </c>
      <c r="X254" s="38">
        <v>2440305</v>
      </c>
      <c r="Y254" s="38">
        <v>2527800</v>
      </c>
      <c r="Z254" s="38">
        <v>9728556</v>
      </c>
      <c r="AA254" s="38">
        <v>13986418</v>
      </c>
      <c r="AB254" s="38">
        <v>2387862</v>
      </c>
      <c r="AC254" s="38">
        <v>4251057</v>
      </c>
      <c r="AD254" s="38">
        <v>2337744</v>
      </c>
      <c r="AE254" s="38">
        <v>17763644</v>
      </c>
      <c r="AF254" s="38">
        <v>2900917</v>
      </c>
      <c r="AG254" s="38">
        <v>4050932</v>
      </c>
      <c r="AH254" s="38">
        <v>1267573</v>
      </c>
      <c r="AI254" s="38">
        <v>3123036.25</v>
      </c>
      <c r="AJ254" s="38">
        <v>4751915</v>
      </c>
      <c r="AK254" s="38">
        <v>57139484</v>
      </c>
      <c r="AL254" s="38">
        <v>1953632</v>
      </c>
      <c r="AM254" s="38">
        <v>4242732</v>
      </c>
      <c r="AN254" s="38">
        <v>2870113</v>
      </c>
      <c r="AO254" s="38">
        <v>2101598</v>
      </c>
      <c r="AP254" s="38">
        <v>1853189</v>
      </c>
      <c r="AQ254" s="38">
        <v>2701936</v>
      </c>
      <c r="AR254" s="38">
        <v>1514448</v>
      </c>
      <c r="AS254" s="38">
        <v>2682109</v>
      </c>
      <c r="AT254" s="38">
        <v>4289832</v>
      </c>
      <c r="AU254" s="38">
        <v>2265381</v>
      </c>
      <c r="AV254" s="38">
        <v>2434163</v>
      </c>
      <c r="AW254" s="38">
        <v>3376698</v>
      </c>
      <c r="AX254" s="38">
        <v>3963813</v>
      </c>
      <c r="AY254" s="38">
        <v>1414216</v>
      </c>
      <c r="AZ254" s="38">
        <v>3245287</v>
      </c>
      <c r="BA254" s="38">
        <v>1278197</v>
      </c>
      <c r="BB254" s="38">
        <v>3051095</v>
      </c>
      <c r="BC254" s="38">
        <v>2889227</v>
      </c>
      <c r="BD254" s="38">
        <v>2242091</v>
      </c>
      <c r="BE254" s="38">
        <v>2559223</v>
      </c>
      <c r="BF254" s="38">
        <v>3617680</v>
      </c>
      <c r="BG254" s="38">
        <v>1644895.125</v>
      </c>
      <c r="BH254" s="38">
        <v>1513113</v>
      </c>
      <c r="BI254" s="38">
        <v>14348908</v>
      </c>
      <c r="BJ254" s="38">
        <v>3865026</v>
      </c>
      <c r="BK254" s="38">
        <v>5925902</v>
      </c>
      <c r="BL254" s="38">
        <v>11211857</v>
      </c>
      <c r="BM254" s="38">
        <v>3328727</v>
      </c>
      <c r="BN254" s="38">
        <v>1908227</v>
      </c>
      <c r="BO254" s="38">
        <v>2585397</v>
      </c>
      <c r="BP254" s="38">
        <v>1909346</v>
      </c>
      <c r="BQ254" s="38">
        <v>1858343.125</v>
      </c>
      <c r="BR254" s="38">
        <v>3160170</v>
      </c>
      <c r="BS254" s="38">
        <v>12620564</v>
      </c>
      <c r="BT254" s="38">
        <v>2151019</v>
      </c>
      <c r="BU254" s="38">
        <v>12937916</v>
      </c>
      <c r="BV254" s="38">
        <v>0.26432621279678498</v>
      </c>
      <c r="BX254" s="38">
        <v>1</v>
      </c>
    </row>
    <row r="255" spans="2:76">
      <c r="B255" s="38" t="s">
        <v>927</v>
      </c>
      <c r="C255" s="38" t="s">
        <v>190</v>
      </c>
      <c r="D255" s="38" t="s">
        <v>197</v>
      </c>
      <c r="E255" s="38">
        <v>47112</v>
      </c>
      <c r="F255" s="38" t="s">
        <v>145</v>
      </c>
      <c r="G255" s="38">
        <v>100005403</v>
      </c>
      <c r="H255" s="38">
        <v>4915</v>
      </c>
      <c r="I255" s="38">
        <v>465.24939000000001</v>
      </c>
      <c r="J255" s="44">
        <v>621890</v>
      </c>
      <c r="K255" s="38">
        <v>270605</v>
      </c>
      <c r="M255" s="43" t="s">
        <v>928</v>
      </c>
      <c r="N255" s="38">
        <v>100942</v>
      </c>
      <c r="O255" s="38">
        <v>0.18462558056780801</v>
      </c>
      <c r="P255" s="38">
        <v>18289</v>
      </c>
      <c r="Q255" s="38">
        <v>139561</v>
      </c>
      <c r="R255" s="38">
        <v>197985</v>
      </c>
      <c r="S255" s="38">
        <v>0.18462558056780801</v>
      </c>
      <c r="T255" s="38">
        <v>29476</v>
      </c>
      <c r="U255" s="38">
        <v>41071</v>
      </c>
      <c r="V255" s="38">
        <v>42150</v>
      </c>
      <c r="W255" s="38">
        <v>307403</v>
      </c>
      <c r="X255" s="38">
        <v>0.18462558056780801</v>
      </c>
      <c r="Y255" s="38">
        <v>19901</v>
      </c>
      <c r="Z255" s="38">
        <v>15869.001</v>
      </c>
      <c r="AA255" s="38">
        <v>49259</v>
      </c>
      <c r="AB255" s="38">
        <v>0.18462558056780801</v>
      </c>
      <c r="AC255" s="38">
        <v>0.18462558056780801</v>
      </c>
      <c r="AD255" s="38">
        <v>77810</v>
      </c>
      <c r="AE255" s="38">
        <v>0.18462558056780801</v>
      </c>
      <c r="AF255" s="38">
        <v>0.18462558056780801</v>
      </c>
      <c r="AG255" s="38">
        <v>56829</v>
      </c>
      <c r="AH255" s="38">
        <v>104753</v>
      </c>
      <c r="AI255" s="38">
        <v>74438</v>
      </c>
      <c r="AJ255" s="38">
        <v>0.18462558056780801</v>
      </c>
      <c r="AK255" s="38">
        <v>32105.002</v>
      </c>
      <c r="AL255" s="38">
        <v>79759</v>
      </c>
      <c r="AM255" s="38">
        <v>40363</v>
      </c>
      <c r="AN255" s="38">
        <v>176872</v>
      </c>
      <c r="AO255" s="38">
        <v>42779</v>
      </c>
      <c r="AP255" s="38">
        <v>0.18462558056780801</v>
      </c>
      <c r="AQ255" s="38">
        <v>63526</v>
      </c>
      <c r="AR255" s="38">
        <v>0.18462558056780801</v>
      </c>
      <c r="AS255" s="38">
        <v>87254</v>
      </c>
      <c r="AT255" s="38">
        <v>350358</v>
      </c>
      <c r="AU255" s="38">
        <v>40033</v>
      </c>
      <c r="AV255" s="38">
        <v>47993</v>
      </c>
      <c r="AW255" s="38">
        <v>80150</v>
      </c>
      <c r="AX255" s="38">
        <v>69871</v>
      </c>
      <c r="AY255" s="38">
        <v>43779</v>
      </c>
      <c r="AZ255" s="38">
        <v>98964</v>
      </c>
      <c r="BA255" s="38">
        <v>0.18462558056780801</v>
      </c>
      <c r="BB255" s="38">
        <v>0.18462558056780801</v>
      </c>
      <c r="BC255" s="38">
        <v>130040</v>
      </c>
      <c r="BD255" s="38">
        <v>48261</v>
      </c>
      <c r="BE255" s="38">
        <v>91991</v>
      </c>
      <c r="BF255" s="38">
        <v>144968</v>
      </c>
      <c r="BG255" s="38">
        <v>60458</v>
      </c>
      <c r="BH255" s="38">
        <v>41884</v>
      </c>
      <c r="BI255" s="38">
        <v>77102</v>
      </c>
      <c r="BJ255" s="38">
        <v>31799</v>
      </c>
      <c r="BK255" s="38">
        <v>48118</v>
      </c>
      <c r="BL255" s="38">
        <v>96168</v>
      </c>
      <c r="BM255" s="38">
        <v>92815</v>
      </c>
      <c r="BN255" s="38">
        <v>46263</v>
      </c>
      <c r="BO255" s="38">
        <v>33517</v>
      </c>
      <c r="BP255" s="38">
        <v>31490</v>
      </c>
      <c r="BQ255" s="38">
        <v>61092.003900000003</v>
      </c>
      <c r="BR255" s="38">
        <v>0.18462558056780801</v>
      </c>
      <c r="BS255" s="38">
        <v>48765</v>
      </c>
      <c r="BT255" s="38">
        <v>78629</v>
      </c>
      <c r="BU255" s="38">
        <v>0.18462558056780801</v>
      </c>
      <c r="BV255" s="38">
        <v>0.21685341849390399</v>
      </c>
      <c r="BX255" s="38">
        <v>1</v>
      </c>
    </row>
    <row r="256" spans="2:76">
      <c r="B256" s="38" t="s">
        <v>929</v>
      </c>
      <c r="C256" s="38" t="s">
        <v>143</v>
      </c>
      <c r="D256" s="38" t="s">
        <v>210</v>
      </c>
      <c r="E256" s="38">
        <v>48715</v>
      </c>
      <c r="F256" s="38" t="s">
        <v>145</v>
      </c>
      <c r="G256" s="38">
        <v>100006171</v>
      </c>
      <c r="H256" s="38">
        <v>3782</v>
      </c>
      <c r="I256" s="38">
        <v>243.03326000000001</v>
      </c>
      <c r="J256" s="38" t="s">
        <v>930</v>
      </c>
      <c r="K256" s="38">
        <v>180632</v>
      </c>
      <c r="N256" s="38">
        <v>0.15089658710520901</v>
      </c>
      <c r="O256" s="38">
        <v>0.15089658710520901</v>
      </c>
      <c r="P256" s="38">
        <v>0.15089658710520901</v>
      </c>
      <c r="Q256" s="38">
        <v>0.15089658710520901</v>
      </c>
      <c r="R256" s="38">
        <v>0.15089658710520901</v>
      </c>
      <c r="S256" s="38">
        <v>0.15089658710520901</v>
      </c>
      <c r="T256" s="38">
        <v>0.15089658710520901</v>
      </c>
      <c r="U256" s="38">
        <v>0.15089658710520901</v>
      </c>
      <c r="V256" s="38">
        <v>0.15089658710520901</v>
      </c>
      <c r="W256" s="38">
        <v>0.15089658710520901</v>
      </c>
      <c r="X256" s="38">
        <v>0.15089658710520901</v>
      </c>
      <c r="Y256" s="38">
        <v>0.15089658710520901</v>
      </c>
      <c r="Z256" s="38">
        <v>21053</v>
      </c>
      <c r="AA256" s="38">
        <v>0.15089658710520901</v>
      </c>
      <c r="AB256" s="38">
        <v>0.15089658710520901</v>
      </c>
      <c r="AC256" s="38">
        <v>245146</v>
      </c>
      <c r="AD256" s="38">
        <v>393261</v>
      </c>
      <c r="AE256" s="38">
        <v>0.15089658710520901</v>
      </c>
      <c r="AF256" s="38">
        <v>62794</v>
      </c>
      <c r="AG256" s="38">
        <v>20715</v>
      </c>
      <c r="AH256" s="38">
        <v>103165</v>
      </c>
      <c r="AI256" s="38">
        <v>43338</v>
      </c>
      <c r="AJ256" s="38">
        <v>122597</v>
      </c>
      <c r="AK256" s="38">
        <v>23764</v>
      </c>
      <c r="AL256" s="38">
        <v>0.15089658710520901</v>
      </c>
      <c r="AM256" s="38">
        <v>99532</v>
      </c>
      <c r="AN256" s="38">
        <v>0.15089658710520901</v>
      </c>
      <c r="AO256" s="38">
        <v>0.15089658710520901</v>
      </c>
      <c r="AP256" s="38">
        <v>0.15089658710520901</v>
      </c>
      <c r="AQ256" s="38">
        <v>0.15089658710520901</v>
      </c>
      <c r="AR256" s="38">
        <v>0.15089658710520901</v>
      </c>
      <c r="AS256" s="38">
        <v>0.15089658710520901</v>
      </c>
      <c r="AT256" s="38">
        <v>0.15089658710520901</v>
      </c>
      <c r="AU256" s="38">
        <v>0.15089658710520901</v>
      </c>
      <c r="AV256" s="38">
        <v>340494</v>
      </c>
      <c r="AW256" s="38">
        <v>231485</v>
      </c>
      <c r="AX256" s="38">
        <v>23256</v>
      </c>
      <c r="AY256" s="38">
        <v>0.15089658710520901</v>
      </c>
      <c r="AZ256" s="38">
        <v>0.15089658710520901</v>
      </c>
      <c r="BA256" s="38">
        <v>0.15089658710520901</v>
      </c>
      <c r="BB256" s="38">
        <v>193223</v>
      </c>
      <c r="BC256" s="38">
        <v>0.15089658710520901</v>
      </c>
      <c r="BD256" s="38">
        <v>157016</v>
      </c>
      <c r="BE256" s="38">
        <v>88555</v>
      </c>
      <c r="BF256" s="38">
        <v>0.15089658710520901</v>
      </c>
      <c r="BG256" s="38">
        <v>44867</v>
      </c>
      <c r="BH256" s="38">
        <v>16670</v>
      </c>
      <c r="BI256" s="38">
        <v>150635</v>
      </c>
      <c r="BJ256" s="38">
        <v>13930</v>
      </c>
      <c r="BK256" s="38">
        <v>0.15089658710520901</v>
      </c>
      <c r="BL256" s="38">
        <v>0.15089658710520901</v>
      </c>
      <c r="BM256" s="38">
        <v>0.15089658710520901</v>
      </c>
      <c r="BN256" s="38">
        <v>43421</v>
      </c>
      <c r="BO256" s="38">
        <v>53018</v>
      </c>
      <c r="BP256" s="38">
        <v>0.15089658710520901</v>
      </c>
      <c r="BQ256" s="38">
        <v>173272</v>
      </c>
      <c r="BR256" s="38">
        <v>0.15089658710520901</v>
      </c>
      <c r="BS256" s="38">
        <v>31211</v>
      </c>
      <c r="BT256" s="38">
        <v>65277</v>
      </c>
      <c r="BU256" s="38">
        <v>0.15089658710520901</v>
      </c>
      <c r="BV256" s="38">
        <v>0.212499666348027</v>
      </c>
      <c r="BX256" s="38">
        <v>1</v>
      </c>
    </row>
    <row r="257" spans="2:76" ht="14" customHeight="1">
      <c r="B257" s="38" t="s">
        <v>931</v>
      </c>
      <c r="C257" s="38" t="s">
        <v>151</v>
      </c>
      <c r="D257" s="38" t="s">
        <v>932</v>
      </c>
      <c r="E257" s="38">
        <v>48195</v>
      </c>
      <c r="F257" s="38" t="s">
        <v>211</v>
      </c>
      <c r="G257" s="38">
        <v>878</v>
      </c>
      <c r="H257" s="38">
        <v>2065</v>
      </c>
      <c r="I257" s="38">
        <v>225.06159</v>
      </c>
      <c r="J257" s="38" t="s">
        <v>933</v>
      </c>
      <c r="K257" s="38">
        <v>5984</v>
      </c>
      <c r="L257" s="43" t="s">
        <v>934</v>
      </c>
      <c r="M257" s="43" t="s">
        <v>935</v>
      </c>
      <c r="N257" s="38">
        <v>1397661</v>
      </c>
      <c r="O257" s="38">
        <v>1083438</v>
      </c>
      <c r="P257" s="38">
        <v>1377116</v>
      </c>
      <c r="Q257" s="38">
        <v>1308352</v>
      </c>
      <c r="R257" s="38">
        <v>1341530.125</v>
      </c>
      <c r="S257" s="38">
        <v>2306062</v>
      </c>
      <c r="T257" s="38">
        <v>1733614</v>
      </c>
      <c r="U257" s="38">
        <v>1897290</v>
      </c>
      <c r="V257" s="38">
        <v>2421499</v>
      </c>
      <c r="W257" s="38">
        <v>2473124</v>
      </c>
      <c r="X257" s="38">
        <v>1924198</v>
      </c>
      <c r="Y257" s="38">
        <v>2674926</v>
      </c>
      <c r="Z257" s="38">
        <v>1861053.875</v>
      </c>
      <c r="AA257" s="38">
        <v>2647142</v>
      </c>
      <c r="AB257" s="38">
        <v>1889015</v>
      </c>
      <c r="AC257" s="38">
        <v>1822881</v>
      </c>
      <c r="AD257" s="38">
        <v>1504363</v>
      </c>
      <c r="AE257" s="38">
        <v>1480113</v>
      </c>
      <c r="AF257" s="38">
        <v>2730565</v>
      </c>
      <c r="AG257" s="38">
        <v>2074457</v>
      </c>
      <c r="AH257" s="38">
        <v>1769962</v>
      </c>
      <c r="AI257" s="38">
        <v>2794506</v>
      </c>
      <c r="AJ257" s="38">
        <v>2497778</v>
      </c>
      <c r="AK257" s="38">
        <v>1397379</v>
      </c>
      <c r="AL257" s="38">
        <v>2285210</v>
      </c>
      <c r="AM257" s="38">
        <v>3705016</v>
      </c>
      <c r="AN257" s="38">
        <v>2175610</v>
      </c>
      <c r="AO257" s="38">
        <v>4822493</v>
      </c>
      <c r="AP257" s="38">
        <v>1077812</v>
      </c>
      <c r="AQ257" s="38">
        <v>2020379</v>
      </c>
      <c r="AR257" s="38">
        <v>1915869</v>
      </c>
      <c r="AS257" s="38">
        <v>1785811</v>
      </c>
      <c r="AT257" s="38">
        <v>3082938.75</v>
      </c>
      <c r="AU257" s="38">
        <v>2561503</v>
      </c>
      <c r="AV257" s="38">
        <v>2456609</v>
      </c>
      <c r="AW257" s="38">
        <v>2370510</v>
      </c>
      <c r="AX257" s="38">
        <v>2305616</v>
      </c>
      <c r="AY257" s="38">
        <v>1818254</v>
      </c>
      <c r="AZ257" s="38">
        <v>3125710.75</v>
      </c>
      <c r="BA257" s="38">
        <v>2355417</v>
      </c>
      <c r="BB257" s="38">
        <v>2674684</v>
      </c>
      <c r="BC257" s="38">
        <v>2719758</v>
      </c>
      <c r="BD257" s="38">
        <v>2385026</v>
      </c>
      <c r="BE257" s="38">
        <v>2627058</v>
      </c>
      <c r="BF257" s="38">
        <v>2748379</v>
      </c>
      <c r="BG257" s="38">
        <v>2550361</v>
      </c>
      <c r="BH257" s="38">
        <v>3745963</v>
      </c>
      <c r="BI257" s="38">
        <v>3323213</v>
      </c>
      <c r="BJ257" s="38">
        <v>1831422</v>
      </c>
      <c r="BK257" s="38">
        <v>3049542</v>
      </c>
      <c r="BL257" s="38">
        <v>3654461.25</v>
      </c>
      <c r="BM257" s="38">
        <v>7481471</v>
      </c>
      <c r="BN257" s="38">
        <v>3642298</v>
      </c>
      <c r="BO257" s="38">
        <v>9851288</v>
      </c>
      <c r="BP257" s="38">
        <v>4686942</v>
      </c>
      <c r="BQ257" s="38">
        <v>3196011</v>
      </c>
      <c r="BR257" s="38">
        <v>3034757</v>
      </c>
      <c r="BS257" s="38">
        <v>6836805</v>
      </c>
      <c r="BT257" s="38">
        <v>7589838</v>
      </c>
      <c r="BU257" s="38">
        <v>6939658</v>
      </c>
      <c r="BV257" s="38">
        <v>4.5589111962225502E-4</v>
      </c>
      <c r="BX257" s="38">
        <v>0</v>
      </c>
    </row>
    <row r="258" spans="2:76">
      <c r="B258" s="38" t="s">
        <v>936</v>
      </c>
      <c r="C258" s="38" t="s">
        <v>151</v>
      </c>
      <c r="D258" s="38" t="s">
        <v>152</v>
      </c>
      <c r="E258" s="38">
        <v>46896</v>
      </c>
      <c r="F258" s="38" t="s">
        <v>145</v>
      </c>
      <c r="G258" s="38">
        <v>100002180</v>
      </c>
      <c r="H258" s="38">
        <v>551</v>
      </c>
      <c r="I258" s="38">
        <v>338.98896999999999</v>
      </c>
      <c r="L258" s="43" t="s">
        <v>937</v>
      </c>
      <c r="N258" s="38">
        <v>7171999.5</v>
      </c>
      <c r="O258" s="38">
        <v>7307963.5</v>
      </c>
      <c r="P258" s="38">
        <v>6327217</v>
      </c>
      <c r="Q258" s="38">
        <v>5850615</v>
      </c>
      <c r="R258" s="38">
        <v>6682263</v>
      </c>
      <c r="S258" s="38">
        <v>8002120</v>
      </c>
      <c r="T258" s="38">
        <v>4735199</v>
      </c>
      <c r="U258" s="38">
        <v>4920140</v>
      </c>
      <c r="V258" s="38">
        <v>6557772</v>
      </c>
      <c r="W258" s="38">
        <v>8051359</v>
      </c>
      <c r="X258" s="38">
        <v>5174953</v>
      </c>
      <c r="Y258" s="38">
        <v>6956361</v>
      </c>
      <c r="Z258" s="38">
        <v>7549336</v>
      </c>
      <c r="AA258" s="38">
        <v>7212123.5</v>
      </c>
      <c r="AB258" s="38">
        <v>5344411</v>
      </c>
      <c r="AC258" s="38">
        <v>6842871.5</v>
      </c>
      <c r="AD258" s="38">
        <v>6586049</v>
      </c>
      <c r="AE258" s="38">
        <v>7429948.5</v>
      </c>
      <c r="AF258" s="38">
        <v>8219321</v>
      </c>
      <c r="AG258" s="38">
        <v>7793183</v>
      </c>
      <c r="AH258" s="38">
        <v>7350768</v>
      </c>
      <c r="AI258" s="38">
        <v>5857999</v>
      </c>
      <c r="AJ258" s="38">
        <v>5738460</v>
      </c>
      <c r="AK258" s="38">
        <v>6422596</v>
      </c>
      <c r="AL258" s="38">
        <v>7121599</v>
      </c>
      <c r="AM258" s="38">
        <v>5563373</v>
      </c>
      <c r="AN258" s="38">
        <v>5744507</v>
      </c>
      <c r="AO258" s="38">
        <v>5759190</v>
      </c>
      <c r="AP258" s="38">
        <v>6711726</v>
      </c>
      <c r="AQ258" s="38">
        <v>8321803.5</v>
      </c>
      <c r="AR258" s="38">
        <v>7890419.5</v>
      </c>
      <c r="AS258" s="38">
        <v>7110175.5</v>
      </c>
      <c r="AT258" s="38">
        <v>8132491</v>
      </c>
      <c r="AU258" s="38">
        <v>6330769</v>
      </c>
      <c r="AV258" s="38">
        <v>5924175</v>
      </c>
      <c r="AW258" s="38">
        <v>6867068</v>
      </c>
      <c r="AX258" s="38">
        <v>6835515</v>
      </c>
      <c r="AY258" s="38">
        <v>6949391</v>
      </c>
      <c r="AZ258" s="38">
        <v>6940049</v>
      </c>
      <c r="BA258" s="38">
        <v>5509954</v>
      </c>
      <c r="BB258" s="38">
        <v>7100492.5</v>
      </c>
      <c r="BC258" s="38">
        <v>7158928.5</v>
      </c>
      <c r="BD258" s="38">
        <v>6745833</v>
      </c>
      <c r="BE258" s="38">
        <v>4828360</v>
      </c>
      <c r="BF258" s="38">
        <v>7238342.5</v>
      </c>
      <c r="BG258" s="38">
        <v>7319997.5</v>
      </c>
      <c r="BH258" s="38">
        <v>7676246</v>
      </c>
      <c r="BI258" s="38">
        <v>6386058</v>
      </c>
      <c r="BJ258" s="38">
        <v>6611097</v>
      </c>
      <c r="BK258" s="38">
        <v>6699484</v>
      </c>
      <c r="BL258" s="38">
        <v>6958585</v>
      </c>
      <c r="BM258" s="38">
        <v>6742634</v>
      </c>
      <c r="BN258" s="38">
        <v>5856113</v>
      </c>
      <c r="BO258" s="38">
        <v>9917349</v>
      </c>
      <c r="BP258" s="38">
        <v>6877040</v>
      </c>
      <c r="BQ258" s="38">
        <v>5621697</v>
      </c>
      <c r="BR258" s="38">
        <v>6836960</v>
      </c>
      <c r="BS258" s="38">
        <v>7392791</v>
      </c>
      <c r="BT258" s="38">
        <v>6118129</v>
      </c>
      <c r="BU258" s="38">
        <v>7485841.5</v>
      </c>
      <c r="BV258" s="38">
        <v>0.52014461216160401</v>
      </c>
      <c r="BX258" s="38">
        <v>1</v>
      </c>
    </row>
    <row r="259" spans="2:76">
      <c r="B259" s="38" t="s">
        <v>938</v>
      </c>
      <c r="C259" s="38" t="s">
        <v>290</v>
      </c>
      <c r="D259" s="38" t="s">
        <v>291</v>
      </c>
      <c r="E259" s="38">
        <v>1643</v>
      </c>
      <c r="F259" s="38" t="s">
        <v>211</v>
      </c>
      <c r="G259" s="38">
        <v>330</v>
      </c>
      <c r="H259" s="38">
        <v>3084</v>
      </c>
      <c r="I259" s="38">
        <v>115.00368</v>
      </c>
      <c r="J259" s="38" t="s">
        <v>939</v>
      </c>
      <c r="K259" s="38">
        <v>444972</v>
      </c>
      <c r="L259" s="43" t="s">
        <v>940</v>
      </c>
      <c r="M259" s="43" t="s">
        <v>941</v>
      </c>
      <c r="N259" s="38">
        <v>2042906</v>
      </c>
      <c r="O259" s="38">
        <v>3083287</v>
      </c>
      <c r="P259" s="38">
        <v>1813461</v>
      </c>
      <c r="Q259" s="38">
        <v>1987310</v>
      </c>
      <c r="R259" s="38">
        <v>1975387</v>
      </c>
      <c r="S259" s="38">
        <v>2403071</v>
      </c>
      <c r="T259" s="38">
        <v>1513124</v>
      </c>
      <c r="U259" s="38">
        <v>2638110</v>
      </c>
      <c r="V259" s="38">
        <v>2052681</v>
      </c>
      <c r="W259" s="38">
        <v>3045596</v>
      </c>
      <c r="X259" s="38">
        <v>1848418</v>
      </c>
      <c r="Y259" s="38">
        <v>2297666</v>
      </c>
      <c r="Z259" s="38">
        <v>1811712</v>
      </c>
      <c r="AA259" s="38">
        <v>2124383</v>
      </c>
      <c r="AB259" s="38">
        <v>2230396</v>
      </c>
      <c r="AC259" s="38">
        <v>2881763</v>
      </c>
      <c r="AD259" s="38">
        <v>2589851</v>
      </c>
      <c r="AE259" s="38">
        <v>2936465</v>
      </c>
      <c r="AF259" s="38">
        <v>2553906</v>
      </c>
      <c r="AG259" s="38">
        <v>2414921</v>
      </c>
      <c r="AH259" s="38">
        <v>2392931</v>
      </c>
      <c r="AI259" s="38">
        <v>3074466</v>
      </c>
      <c r="AJ259" s="38">
        <v>2758467</v>
      </c>
      <c r="AK259" s="38">
        <v>3182103</v>
      </c>
      <c r="AL259" s="38">
        <v>2550077</v>
      </c>
      <c r="AM259" s="38">
        <v>3198144.25</v>
      </c>
      <c r="AN259" s="38">
        <v>2168895</v>
      </c>
      <c r="AO259" s="38">
        <v>2186328</v>
      </c>
      <c r="AP259" s="38">
        <v>1782141</v>
      </c>
      <c r="AQ259" s="38">
        <v>2238356</v>
      </c>
      <c r="AR259" s="38">
        <v>3041368</v>
      </c>
      <c r="AS259" s="38">
        <v>2339892</v>
      </c>
      <c r="AT259" s="38">
        <v>2622704</v>
      </c>
      <c r="AU259" s="38">
        <v>1826517.125</v>
      </c>
      <c r="AV259" s="38">
        <v>2705489</v>
      </c>
      <c r="AW259" s="38">
        <v>2598975</v>
      </c>
      <c r="AX259" s="38">
        <v>2864783</v>
      </c>
      <c r="AY259" s="38">
        <v>2399467</v>
      </c>
      <c r="AZ259" s="38">
        <v>1261852</v>
      </c>
      <c r="BA259" s="38">
        <v>2686148</v>
      </c>
      <c r="BB259" s="38">
        <v>2617886</v>
      </c>
      <c r="BC259" s="38">
        <v>2754555</v>
      </c>
      <c r="BD259" s="38">
        <v>2130289</v>
      </c>
      <c r="BE259" s="38">
        <v>2002605</v>
      </c>
      <c r="BF259" s="38">
        <v>2922326</v>
      </c>
      <c r="BG259" s="38">
        <v>2702075</v>
      </c>
      <c r="BH259" s="38">
        <v>3448067</v>
      </c>
      <c r="BI259" s="38">
        <v>2693929</v>
      </c>
      <c r="BJ259" s="38">
        <v>2778403.25</v>
      </c>
      <c r="BK259" s="38">
        <v>2529439</v>
      </c>
      <c r="BL259" s="38">
        <v>2007930</v>
      </c>
      <c r="BM259" s="38">
        <v>2329752</v>
      </c>
      <c r="BN259" s="38">
        <v>1876351</v>
      </c>
      <c r="BO259" s="38">
        <v>3262756</v>
      </c>
      <c r="BP259" s="38">
        <v>1771260</v>
      </c>
      <c r="BQ259" s="38">
        <v>2111414</v>
      </c>
      <c r="BR259" s="38">
        <v>1958020</v>
      </c>
      <c r="BS259" s="38">
        <v>2301731</v>
      </c>
      <c r="BT259" s="38">
        <v>2085749</v>
      </c>
      <c r="BU259" s="38">
        <v>3175806</v>
      </c>
      <c r="BV259" s="38">
        <v>0.58829191953742699</v>
      </c>
      <c r="BX259" s="38">
        <v>1</v>
      </c>
    </row>
    <row r="260" spans="2:76">
      <c r="B260" s="38" t="s">
        <v>942</v>
      </c>
      <c r="C260" s="38" t="s">
        <v>143</v>
      </c>
      <c r="D260" s="38" t="s">
        <v>943</v>
      </c>
      <c r="E260" s="38">
        <v>38686</v>
      </c>
      <c r="F260" s="38" t="s">
        <v>163</v>
      </c>
      <c r="G260" s="38">
        <v>100002806</v>
      </c>
      <c r="H260" s="38">
        <v>3123</v>
      </c>
      <c r="I260" s="38">
        <v>172.13320999999999</v>
      </c>
      <c r="J260" s="38" t="s">
        <v>944</v>
      </c>
      <c r="K260" s="38">
        <v>3446</v>
      </c>
      <c r="L260" s="43" t="s">
        <v>945</v>
      </c>
      <c r="M260" s="43" t="s">
        <v>946</v>
      </c>
      <c r="N260" s="38">
        <v>0.70710678118654802</v>
      </c>
      <c r="O260" s="38">
        <v>0.70710678118654802</v>
      </c>
      <c r="P260" s="38">
        <v>0.70710678118654802</v>
      </c>
      <c r="Q260" s="38">
        <v>0.70710678118654802</v>
      </c>
      <c r="R260" s="38">
        <v>0.70710678118654802</v>
      </c>
      <c r="S260" s="38">
        <v>0.70710678118654802</v>
      </c>
      <c r="T260" s="38">
        <v>0.70710678118654802</v>
      </c>
      <c r="U260" s="38">
        <v>0.70710678118654802</v>
      </c>
      <c r="V260" s="38">
        <v>0.70710678118654802</v>
      </c>
      <c r="W260" s="38">
        <v>0.70710678118654802</v>
      </c>
      <c r="X260" s="38">
        <v>0.70710678118654802</v>
      </c>
      <c r="Y260" s="38">
        <v>0.70710678118654802</v>
      </c>
      <c r="Z260" s="38">
        <v>0.70710678118654802</v>
      </c>
      <c r="AA260" s="38">
        <v>0.70710678118654802</v>
      </c>
      <c r="AB260" s="38">
        <v>0.70710678118654802</v>
      </c>
      <c r="AC260" s="38">
        <v>0.70710678118654802</v>
      </c>
      <c r="AD260" s="38">
        <v>0.70710678118654802</v>
      </c>
      <c r="AE260" s="38">
        <v>0.70710678118654802</v>
      </c>
      <c r="AF260" s="38">
        <v>0.70710678118654802</v>
      </c>
      <c r="AG260" s="38">
        <v>0.70710678118654802</v>
      </c>
      <c r="AH260" s="38">
        <v>0.70710678118654802</v>
      </c>
      <c r="AI260" s="38">
        <v>0.70710678118654802</v>
      </c>
      <c r="AJ260" s="38">
        <v>0.70710678118654802</v>
      </c>
      <c r="AK260" s="38">
        <v>0.70710678118654802</v>
      </c>
      <c r="AL260" s="38">
        <v>0.70710678118654802</v>
      </c>
      <c r="AM260" s="38">
        <v>0.70710678118654802</v>
      </c>
      <c r="AN260" s="38">
        <v>0.70710678118654802</v>
      </c>
      <c r="AO260" s="38">
        <v>0.70710678118654802</v>
      </c>
      <c r="AP260" s="38">
        <v>0.70710678118654802</v>
      </c>
      <c r="AQ260" s="38">
        <v>0.70710678118654802</v>
      </c>
      <c r="AR260" s="38">
        <v>0.70710678118654802</v>
      </c>
      <c r="AS260" s="38">
        <v>0.70710678118654802</v>
      </c>
      <c r="AT260" s="38">
        <v>0.70710678118654802</v>
      </c>
      <c r="AU260" s="38">
        <v>0.70710678118654802</v>
      </c>
      <c r="AV260" s="38">
        <v>0.70710678118654802</v>
      </c>
      <c r="AW260" s="38">
        <v>0.70710678118654802</v>
      </c>
      <c r="AX260" s="38">
        <v>0.70710678118654802</v>
      </c>
      <c r="AY260" s="38">
        <v>0.70710678118654802</v>
      </c>
      <c r="AZ260" s="38">
        <v>0.70710678118654802</v>
      </c>
      <c r="BA260" s="38">
        <v>169106192</v>
      </c>
      <c r="BB260" s="38">
        <v>0.70710678118654802</v>
      </c>
      <c r="BC260" s="38">
        <v>0.70710678118654802</v>
      </c>
      <c r="BD260" s="38">
        <v>0.70710678118654802</v>
      </c>
      <c r="BE260" s="38">
        <v>0.70710678118654802</v>
      </c>
      <c r="BF260" s="38">
        <v>0.70710678118654802</v>
      </c>
      <c r="BG260" s="38">
        <v>0.70710678118654802</v>
      </c>
      <c r="BH260" s="38">
        <v>0.70710678118654802</v>
      </c>
      <c r="BI260" s="38">
        <v>0.70710678118654802</v>
      </c>
      <c r="BJ260" s="38">
        <v>0.70710678118654802</v>
      </c>
      <c r="BK260" s="38">
        <v>0.70710678118654802</v>
      </c>
      <c r="BL260" s="38">
        <v>0.70710678118654802</v>
      </c>
      <c r="BM260" s="38">
        <v>0.70710678118654802</v>
      </c>
      <c r="BN260" s="38">
        <v>0.70710678118654802</v>
      </c>
      <c r="BO260" s="38">
        <v>0.70710678118654802</v>
      </c>
      <c r="BP260" s="38">
        <v>0.70710678118654802</v>
      </c>
      <c r="BQ260" s="38">
        <v>0.70710678118654802</v>
      </c>
      <c r="BR260" s="38">
        <v>0.70710678118654802</v>
      </c>
      <c r="BS260" s="38">
        <v>0.70710678118654802</v>
      </c>
      <c r="BT260" s="38">
        <v>0.70710678118654802</v>
      </c>
      <c r="BU260" s="38">
        <v>0.70710678118654802</v>
      </c>
      <c r="BV260" s="38">
        <v>0.33371069574356599</v>
      </c>
      <c r="BX260" s="38">
        <v>0.96723102129983596</v>
      </c>
    </row>
    <row r="261" spans="2:76">
      <c r="B261" s="38" t="s">
        <v>947</v>
      </c>
      <c r="C261" s="38" t="s">
        <v>151</v>
      </c>
      <c r="D261" s="38" t="s">
        <v>932</v>
      </c>
      <c r="E261" s="38">
        <v>1117</v>
      </c>
      <c r="F261" s="38" t="s">
        <v>211</v>
      </c>
      <c r="G261" s="38">
        <v>1003</v>
      </c>
      <c r="H261" s="38">
        <v>2360</v>
      </c>
      <c r="I261" s="38">
        <v>181.07176000000001</v>
      </c>
      <c r="J261" s="38" t="s">
        <v>948</v>
      </c>
      <c r="K261" s="38">
        <v>11850</v>
      </c>
      <c r="L261" s="43" t="s">
        <v>949</v>
      </c>
      <c r="M261" s="43" t="s">
        <v>950</v>
      </c>
      <c r="N261" s="38">
        <v>156091.9063</v>
      </c>
      <c r="O261" s="38">
        <v>185562.4063</v>
      </c>
      <c r="P261" s="38">
        <v>89897.898400000005</v>
      </c>
      <c r="Q261" s="38">
        <v>119469.89840000001</v>
      </c>
      <c r="R261" s="38">
        <v>141085</v>
      </c>
      <c r="S261" s="38">
        <v>248855.20310000001</v>
      </c>
      <c r="T261" s="38">
        <v>181326.20310000001</v>
      </c>
      <c r="U261" s="38">
        <v>66921</v>
      </c>
      <c r="V261" s="38">
        <v>200624.4063</v>
      </c>
      <c r="W261" s="38">
        <v>202137.07810000001</v>
      </c>
      <c r="X261" s="38">
        <v>89769</v>
      </c>
      <c r="Y261" s="38">
        <v>158985.5</v>
      </c>
      <c r="Z261" s="38">
        <v>100974.39840000001</v>
      </c>
      <c r="AA261" s="38">
        <v>57004.398399999998</v>
      </c>
      <c r="AB261" s="38">
        <v>127394.2031</v>
      </c>
      <c r="AC261" s="38">
        <v>197059.5938</v>
      </c>
      <c r="AD261" s="38">
        <v>87792.296900000001</v>
      </c>
      <c r="AE261" s="38">
        <v>169995.0938</v>
      </c>
      <c r="AF261" s="38">
        <v>165188.79689999999</v>
      </c>
      <c r="AG261" s="38">
        <v>157415.9063</v>
      </c>
      <c r="AH261" s="38">
        <v>197807.70310000001</v>
      </c>
      <c r="AI261" s="38">
        <v>0.101328401744032</v>
      </c>
      <c r="AJ261" s="38">
        <v>66744.5</v>
      </c>
      <c r="AK261" s="38">
        <v>137231</v>
      </c>
      <c r="AL261" s="38">
        <v>131199.20310000001</v>
      </c>
      <c r="AM261" s="38">
        <v>0.101328401744032</v>
      </c>
      <c r="AN261" s="38">
        <v>232149</v>
      </c>
      <c r="AO261" s="38">
        <v>1407600.25</v>
      </c>
      <c r="AP261" s="38">
        <v>158956.2188</v>
      </c>
      <c r="AQ261" s="38">
        <v>291596</v>
      </c>
      <c r="AR261" s="38">
        <v>171252.2188</v>
      </c>
      <c r="AS261" s="38">
        <v>0.101328401744032</v>
      </c>
      <c r="AT261" s="38">
        <v>677319</v>
      </c>
      <c r="AU261" s="38">
        <v>173607.0938</v>
      </c>
      <c r="AV261" s="38">
        <v>98738.898400000005</v>
      </c>
      <c r="AW261" s="38">
        <v>247533.5938</v>
      </c>
      <c r="AX261" s="38">
        <v>121309</v>
      </c>
      <c r="AY261" s="38">
        <v>111066.60159999999</v>
      </c>
      <c r="AZ261" s="38">
        <v>789559</v>
      </c>
      <c r="BA261" s="38">
        <v>119713.7031</v>
      </c>
      <c r="BB261" s="38">
        <v>365573.3125</v>
      </c>
      <c r="BC261" s="38">
        <v>245820.5938</v>
      </c>
      <c r="BD261" s="38">
        <v>100007.7969</v>
      </c>
      <c r="BE261" s="38">
        <v>53054.105499999998</v>
      </c>
      <c r="BF261" s="38">
        <v>210241.2813</v>
      </c>
      <c r="BG261" s="38">
        <v>107708.60159999999</v>
      </c>
      <c r="BH261" s="38">
        <v>137913</v>
      </c>
      <c r="BI261" s="38">
        <v>100865.4063</v>
      </c>
      <c r="BJ261" s="38">
        <v>142297.9063</v>
      </c>
      <c r="BK261" s="38">
        <v>254119.0938</v>
      </c>
      <c r="BL261" s="38">
        <v>115812.10159999999</v>
      </c>
      <c r="BM261" s="38">
        <v>48635.5</v>
      </c>
      <c r="BN261" s="38">
        <v>22664.900399999999</v>
      </c>
      <c r="BO261" s="38">
        <v>321349.8125</v>
      </c>
      <c r="BP261" s="38">
        <v>95568.203099999999</v>
      </c>
      <c r="BQ261" s="38">
        <v>252959.5938</v>
      </c>
      <c r="BR261" s="38">
        <v>342928.6875</v>
      </c>
      <c r="BS261" s="38">
        <v>217140.2813</v>
      </c>
      <c r="BT261" s="38">
        <v>153914.79689999999</v>
      </c>
      <c r="BU261" s="38">
        <v>209073.4063</v>
      </c>
      <c r="BV261" s="38">
        <v>0.46424808333640799</v>
      </c>
      <c r="BX261" s="38">
        <v>1</v>
      </c>
    </row>
    <row r="262" spans="2:76">
      <c r="B262" s="38" t="s">
        <v>951</v>
      </c>
      <c r="C262" s="38" t="s">
        <v>151</v>
      </c>
      <c r="D262" s="38" t="s">
        <v>932</v>
      </c>
      <c r="E262" s="38">
        <v>27719</v>
      </c>
      <c r="F262" s="38" t="s">
        <v>211</v>
      </c>
      <c r="G262" s="38">
        <v>100001026</v>
      </c>
      <c r="H262" s="38">
        <v>3085</v>
      </c>
      <c r="I262" s="38">
        <v>195.05101999999999</v>
      </c>
      <c r="J262" s="38" t="s">
        <v>952</v>
      </c>
      <c r="K262" s="38">
        <v>128869</v>
      </c>
      <c r="L262" s="43" t="s">
        <v>953</v>
      </c>
      <c r="M262" s="43" t="s">
        <v>954</v>
      </c>
      <c r="N262" s="38">
        <v>1135480</v>
      </c>
      <c r="O262" s="38">
        <v>1280176</v>
      </c>
      <c r="P262" s="38">
        <v>0.128410591463477</v>
      </c>
      <c r="Q262" s="38">
        <v>0.128410591463477</v>
      </c>
      <c r="R262" s="38">
        <v>288367</v>
      </c>
      <c r="S262" s="38">
        <v>6450999</v>
      </c>
      <c r="T262" s="38">
        <v>2442410</v>
      </c>
      <c r="U262" s="38">
        <v>2111849</v>
      </c>
      <c r="V262" s="38">
        <v>2188223</v>
      </c>
      <c r="W262" s="38">
        <v>2893589</v>
      </c>
      <c r="X262" s="38">
        <v>1400735</v>
      </c>
      <c r="Y262" s="38">
        <v>1930338</v>
      </c>
      <c r="Z262" s="38">
        <v>685362</v>
      </c>
      <c r="AA262" s="38">
        <v>852045</v>
      </c>
      <c r="AB262" s="38">
        <v>1053994</v>
      </c>
      <c r="AC262" s="38">
        <v>9761822</v>
      </c>
      <c r="AD262" s="38">
        <v>667248</v>
      </c>
      <c r="AE262" s="38">
        <v>622593</v>
      </c>
      <c r="AF262" s="38">
        <v>889563</v>
      </c>
      <c r="AG262" s="38">
        <v>0.128410591463477</v>
      </c>
      <c r="AH262" s="38">
        <v>829907</v>
      </c>
      <c r="AI262" s="38">
        <v>0.128410591463477</v>
      </c>
      <c r="AJ262" s="38">
        <v>3332438.25</v>
      </c>
      <c r="AK262" s="38">
        <v>2880118</v>
      </c>
      <c r="AL262" s="38">
        <v>2133848</v>
      </c>
      <c r="AM262" s="38">
        <v>1534270</v>
      </c>
      <c r="AN262" s="38">
        <v>2008971</v>
      </c>
      <c r="AO262" s="38">
        <v>694911</v>
      </c>
      <c r="AP262" s="38">
        <v>1064044</v>
      </c>
      <c r="AQ262" s="38">
        <v>7136008.5</v>
      </c>
      <c r="AR262" s="38">
        <v>1596268.875</v>
      </c>
      <c r="AS262" s="38">
        <v>2063166.125</v>
      </c>
      <c r="AT262" s="38">
        <v>9773483</v>
      </c>
      <c r="AU262" s="38">
        <v>2647556</v>
      </c>
      <c r="AV262" s="38">
        <v>1060697</v>
      </c>
      <c r="AW262" s="38">
        <v>1070813</v>
      </c>
      <c r="AX262" s="38">
        <v>1241872</v>
      </c>
      <c r="AY262" s="38">
        <v>1396797</v>
      </c>
      <c r="AZ262" s="38">
        <v>7627512</v>
      </c>
      <c r="BA262" s="38">
        <v>751161</v>
      </c>
      <c r="BB262" s="38">
        <v>1247326</v>
      </c>
      <c r="BC262" s="38">
        <v>1614443.875</v>
      </c>
      <c r="BD262" s="38">
        <v>1377876</v>
      </c>
      <c r="BE262" s="38">
        <v>0.128410591463477</v>
      </c>
      <c r="BF262" s="38">
        <v>2880628</v>
      </c>
      <c r="BG262" s="38">
        <v>1410433</v>
      </c>
      <c r="BH262" s="38">
        <v>1068096</v>
      </c>
      <c r="BI262" s="38">
        <v>2140336</v>
      </c>
      <c r="BJ262" s="38">
        <v>1658393</v>
      </c>
      <c r="BK262" s="38">
        <v>3624395</v>
      </c>
      <c r="BL262" s="38">
        <v>1377273</v>
      </c>
      <c r="BM262" s="38">
        <v>3277243</v>
      </c>
      <c r="BN262" s="38">
        <v>1498339</v>
      </c>
      <c r="BO262" s="38">
        <v>2546023</v>
      </c>
      <c r="BP262" s="38">
        <v>1151672</v>
      </c>
      <c r="BQ262" s="38">
        <v>1835671</v>
      </c>
      <c r="BR262" s="38">
        <v>0.128410591463477</v>
      </c>
      <c r="BS262" s="38">
        <v>6880501.5</v>
      </c>
      <c r="BT262" s="38">
        <v>0.128410591463477</v>
      </c>
      <c r="BU262" s="38">
        <v>5050185</v>
      </c>
      <c r="BV262" s="38">
        <v>0.20059828178806</v>
      </c>
      <c r="BX262" s="38">
        <v>1</v>
      </c>
    </row>
    <row r="263" spans="2:76">
      <c r="B263" s="38" t="s">
        <v>955</v>
      </c>
      <c r="C263" s="38" t="s">
        <v>172</v>
      </c>
      <c r="D263" s="38" t="s">
        <v>615</v>
      </c>
      <c r="E263" s="38">
        <v>44876</v>
      </c>
      <c r="F263" s="38" t="s">
        <v>145</v>
      </c>
      <c r="G263" s="38">
        <v>100002094</v>
      </c>
      <c r="H263" s="38">
        <v>3843</v>
      </c>
      <c r="I263" s="38">
        <v>263.12887999999998</v>
      </c>
      <c r="J263" s="38" t="s">
        <v>956</v>
      </c>
      <c r="K263" s="38">
        <v>133098</v>
      </c>
      <c r="M263" s="43" t="s">
        <v>957</v>
      </c>
      <c r="N263" s="38">
        <v>18672</v>
      </c>
      <c r="O263" s="38">
        <v>92715</v>
      </c>
      <c r="P263" s="38">
        <v>13084</v>
      </c>
      <c r="Q263" s="38">
        <v>97371</v>
      </c>
      <c r="R263" s="38">
        <v>67022</v>
      </c>
      <c r="S263" s="38">
        <v>91235</v>
      </c>
      <c r="T263" s="38">
        <v>0.13229967876000301</v>
      </c>
      <c r="U263" s="38">
        <v>43646</v>
      </c>
      <c r="V263" s="38">
        <v>219021</v>
      </c>
      <c r="W263" s="38">
        <v>104800</v>
      </c>
      <c r="X263" s="38">
        <v>54803</v>
      </c>
      <c r="Y263" s="38">
        <v>36908</v>
      </c>
      <c r="Z263" s="38">
        <v>32846</v>
      </c>
      <c r="AA263" s="38">
        <v>58533</v>
      </c>
      <c r="AB263" s="38">
        <v>11380</v>
      </c>
      <c r="AC263" s="38">
        <v>75889</v>
      </c>
      <c r="AD263" s="38">
        <v>76243</v>
      </c>
      <c r="AE263" s="38">
        <v>23684</v>
      </c>
      <c r="AF263" s="38">
        <v>0.13229967876000301</v>
      </c>
      <c r="AG263" s="38">
        <v>0.13229967876000301</v>
      </c>
      <c r="AH263" s="38">
        <v>64021</v>
      </c>
      <c r="AI263" s="38">
        <v>0.13229967876000301</v>
      </c>
      <c r="AJ263" s="38">
        <v>0.13229967876000301</v>
      </c>
      <c r="AK263" s="38">
        <v>38395</v>
      </c>
      <c r="AL263" s="38">
        <v>179260</v>
      </c>
      <c r="AM263" s="38">
        <v>0.13229967876000301</v>
      </c>
      <c r="AN263" s="38">
        <v>37037</v>
      </c>
      <c r="AO263" s="38">
        <v>22944</v>
      </c>
      <c r="AP263" s="38">
        <v>0.13229967876000301</v>
      </c>
      <c r="AQ263" s="38">
        <v>0.13229967876000301</v>
      </c>
      <c r="AR263" s="38">
        <v>29706</v>
      </c>
      <c r="AS263" s="38">
        <v>19776</v>
      </c>
      <c r="AT263" s="38">
        <v>75464</v>
      </c>
      <c r="AU263" s="38">
        <v>59128</v>
      </c>
      <c r="AV263" s="38">
        <v>52111</v>
      </c>
      <c r="AW263" s="38">
        <v>92651</v>
      </c>
      <c r="AX263" s="38">
        <v>35996</v>
      </c>
      <c r="AY263" s="38">
        <v>47880</v>
      </c>
      <c r="AZ263" s="38">
        <v>0.13229967876000301</v>
      </c>
      <c r="BA263" s="38">
        <v>21167</v>
      </c>
      <c r="BB263" s="38">
        <v>38985</v>
      </c>
      <c r="BC263" s="38">
        <v>0.13229967876000301</v>
      </c>
      <c r="BD263" s="38">
        <v>111780</v>
      </c>
      <c r="BE263" s="38">
        <v>62521.003900000003</v>
      </c>
      <c r="BF263" s="38">
        <v>67697</v>
      </c>
      <c r="BG263" s="38">
        <v>65869</v>
      </c>
      <c r="BH263" s="38">
        <v>40019</v>
      </c>
      <c r="BI263" s="38">
        <v>0.13229967876000301</v>
      </c>
      <c r="BJ263" s="38">
        <v>53163</v>
      </c>
      <c r="BK263" s="38">
        <v>102884</v>
      </c>
      <c r="BL263" s="38">
        <v>222028</v>
      </c>
      <c r="BM263" s="38">
        <v>127081</v>
      </c>
      <c r="BN263" s="38">
        <v>71444</v>
      </c>
      <c r="BO263" s="38">
        <v>175341</v>
      </c>
      <c r="BP263" s="38">
        <v>89994</v>
      </c>
      <c r="BQ263" s="38">
        <v>101523</v>
      </c>
      <c r="BR263" s="38">
        <v>16077.999</v>
      </c>
      <c r="BS263" s="38">
        <v>0.13229967876000301</v>
      </c>
      <c r="BT263" s="38">
        <v>46187</v>
      </c>
      <c r="BU263" s="38">
        <v>0.13229967876000301</v>
      </c>
      <c r="BV263" s="38">
        <v>0.243415869465442</v>
      </c>
      <c r="BX263" s="38">
        <v>1</v>
      </c>
    </row>
    <row r="264" spans="2:76">
      <c r="B264" s="38" t="s">
        <v>958</v>
      </c>
      <c r="C264" s="38" t="s">
        <v>577</v>
      </c>
      <c r="D264" s="38" t="s">
        <v>959</v>
      </c>
      <c r="E264" s="38">
        <v>55015</v>
      </c>
      <c r="F264" s="38" t="s">
        <v>163</v>
      </c>
      <c r="G264" s="38">
        <v>100010901</v>
      </c>
      <c r="H264" s="38">
        <v>2784</v>
      </c>
      <c r="I264" s="38">
        <v>276.15539999999999</v>
      </c>
      <c r="K264" s="38">
        <v>65254</v>
      </c>
      <c r="N264" s="38">
        <v>109577</v>
      </c>
      <c r="O264" s="38">
        <v>111640</v>
      </c>
      <c r="P264" s="38">
        <v>195853.98439999999</v>
      </c>
      <c r="Q264" s="38">
        <v>144762</v>
      </c>
      <c r="R264" s="38">
        <v>157696</v>
      </c>
      <c r="S264" s="38">
        <v>118203</v>
      </c>
      <c r="T264" s="38">
        <v>136414</v>
      </c>
      <c r="U264" s="38">
        <v>160898</v>
      </c>
      <c r="V264" s="38">
        <v>112621</v>
      </c>
      <c r="W264" s="38">
        <v>132805</v>
      </c>
      <c r="X264" s="38">
        <v>130164</v>
      </c>
      <c r="Y264" s="38">
        <v>90011</v>
      </c>
      <c r="Z264" s="38">
        <v>153231</v>
      </c>
      <c r="AA264" s="38">
        <v>222387</v>
      </c>
      <c r="AB264" s="38">
        <v>178815</v>
      </c>
      <c r="AC264" s="38">
        <v>156463</v>
      </c>
      <c r="AD264" s="38">
        <v>95675</v>
      </c>
      <c r="AE264" s="38">
        <v>113043</v>
      </c>
      <c r="AF264" s="38">
        <v>164666</v>
      </c>
      <c r="AG264" s="38">
        <v>105926</v>
      </c>
      <c r="AH264" s="38">
        <v>137474</v>
      </c>
      <c r="AI264" s="38">
        <v>121187</v>
      </c>
      <c r="AJ264" s="38">
        <v>91295</v>
      </c>
      <c r="AK264" s="38">
        <v>144501</v>
      </c>
      <c r="AL264" s="38">
        <v>114784</v>
      </c>
      <c r="AM264" s="38">
        <v>144584</v>
      </c>
      <c r="AN264" s="38">
        <v>179119</v>
      </c>
      <c r="AO264" s="38">
        <v>145894</v>
      </c>
      <c r="AP264" s="38">
        <v>193029</v>
      </c>
      <c r="AQ264" s="38">
        <v>100068</v>
      </c>
      <c r="AR264" s="38">
        <v>112690</v>
      </c>
      <c r="AS264" s="38">
        <v>165285.98439999999</v>
      </c>
      <c r="AT264" s="38">
        <v>125740</v>
      </c>
      <c r="AU264" s="38">
        <v>167310</v>
      </c>
      <c r="AV264" s="38">
        <v>178981</v>
      </c>
      <c r="AW264" s="38">
        <v>146209</v>
      </c>
      <c r="AX264" s="38">
        <v>88663.992199999993</v>
      </c>
      <c r="AY264" s="38">
        <v>95947</v>
      </c>
      <c r="AZ264" s="38">
        <v>182767</v>
      </c>
      <c r="BA264" s="38">
        <v>146177</v>
      </c>
      <c r="BB264" s="38">
        <v>165890</v>
      </c>
      <c r="BC264" s="38">
        <v>155509</v>
      </c>
      <c r="BD264" s="38">
        <v>168639</v>
      </c>
      <c r="BE264" s="38">
        <v>202723</v>
      </c>
      <c r="BF264" s="38">
        <v>164824</v>
      </c>
      <c r="BG264" s="38">
        <v>155248</v>
      </c>
      <c r="BH264" s="38">
        <v>158723</v>
      </c>
      <c r="BI264" s="38">
        <v>79822</v>
      </c>
      <c r="BJ264" s="38">
        <v>92891</v>
      </c>
      <c r="BK264" s="38">
        <v>157253.01560000001</v>
      </c>
      <c r="BL264" s="38">
        <v>219760</v>
      </c>
      <c r="BM264" s="38">
        <v>114008</v>
      </c>
      <c r="BN264" s="38">
        <v>149552</v>
      </c>
      <c r="BO264" s="38">
        <v>267306</v>
      </c>
      <c r="BP264" s="38">
        <v>172444.98439999999</v>
      </c>
      <c r="BQ264" s="38">
        <v>153553</v>
      </c>
      <c r="BR264" s="38">
        <v>133381</v>
      </c>
      <c r="BS264" s="38">
        <v>172342</v>
      </c>
      <c r="BT264" s="38">
        <v>144910</v>
      </c>
      <c r="BU264" s="38">
        <v>165335</v>
      </c>
      <c r="BV264" s="38">
        <v>6.3532650734807503E-2</v>
      </c>
      <c r="BX264" s="38">
        <v>0.74658656471873297</v>
      </c>
    </row>
    <row r="265" spans="2:76">
      <c r="B265" s="38" t="s">
        <v>960</v>
      </c>
      <c r="C265" s="38" t="s">
        <v>577</v>
      </c>
      <c r="D265" s="38" t="s">
        <v>959</v>
      </c>
      <c r="E265" s="38">
        <v>33934</v>
      </c>
      <c r="F265" s="38" t="s">
        <v>163</v>
      </c>
      <c r="G265" s="38">
        <v>100001262</v>
      </c>
      <c r="H265" s="38">
        <v>2717</v>
      </c>
      <c r="I265" s="38">
        <v>276.15539999999999</v>
      </c>
      <c r="J265" s="38" t="s">
        <v>961</v>
      </c>
      <c r="K265" s="38">
        <v>7015685</v>
      </c>
      <c r="M265" s="43" t="s">
        <v>962</v>
      </c>
      <c r="N265" s="38">
        <v>174545</v>
      </c>
      <c r="O265" s="38">
        <v>166046</v>
      </c>
      <c r="P265" s="38">
        <v>223515.98439999999</v>
      </c>
      <c r="Q265" s="38">
        <v>189069.01560000001</v>
      </c>
      <c r="R265" s="38">
        <v>183056</v>
      </c>
      <c r="S265" s="38">
        <v>166235</v>
      </c>
      <c r="T265" s="38">
        <v>142661</v>
      </c>
      <c r="U265" s="38">
        <v>204171</v>
      </c>
      <c r="V265" s="38">
        <v>121743</v>
      </c>
      <c r="W265" s="38">
        <v>240482.01560000001</v>
      </c>
      <c r="X265" s="38">
        <v>177775</v>
      </c>
      <c r="Y265" s="38">
        <v>139990</v>
      </c>
      <c r="Z265" s="38">
        <v>180391</v>
      </c>
      <c r="AA265" s="38">
        <v>228895</v>
      </c>
      <c r="AB265" s="38">
        <v>212615</v>
      </c>
      <c r="AC265" s="38">
        <v>172523</v>
      </c>
      <c r="AD265" s="38">
        <v>126393</v>
      </c>
      <c r="AE265" s="38">
        <v>165530</v>
      </c>
      <c r="AF265" s="38">
        <v>211667.98439999999</v>
      </c>
      <c r="AG265" s="38">
        <v>164911</v>
      </c>
      <c r="AH265" s="38">
        <v>147933</v>
      </c>
      <c r="AI265" s="38">
        <v>158661</v>
      </c>
      <c r="AJ265" s="38">
        <v>133867</v>
      </c>
      <c r="AK265" s="38">
        <v>122393</v>
      </c>
      <c r="AL265" s="38">
        <v>189980</v>
      </c>
      <c r="AM265" s="38">
        <v>179163</v>
      </c>
      <c r="AN265" s="38">
        <v>209945</v>
      </c>
      <c r="AO265" s="38">
        <v>192489.01560000001</v>
      </c>
      <c r="AP265" s="38">
        <v>182751.01560000001</v>
      </c>
      <c r="AQ265" s="38">
        <v>147633</v>
      </c>
      <c r="AR265" s="38">
        <v>166609</v>
      </c>
      <c r="AS265" s="38">
        <v>196082.01560000001</v>
      </c>
      <c r="AT265" s="38">
        <v>168350</v>
      </c>
      <c r="AU265" s="38">
        <v>237510.01560000001</v>
      </c>
      <c r="AV265" s="38">
        <v>216755.98439999999</v>
      </c>
      <c r="AW265" s="38">
        <v>215319.01560000001</v>
      </c>
      <c r="AX265" s="38">
        <v>145828</v>
      </c>
      <c r="AY265" s="38">
        <v>129437</v>
      </c>
      <c r="AZ265" s="38">
        <v>217536</v>
      </c>
      <c r="BA265" s="38">
        <v>163137</v>
      </c>
      <c r="BB265" s="38">
        <v>244217</v>
      </c>
      <c r="BC265" s="38">
        <v>260070.98439999999</v>
      </c>
      <c r="BD265" s="38">
        <v>216032</v>
      </c>
      <c r="BE265" s="38">
        <v>229314</v>
      </c>
      <c r="BF265" s="38">
        <v>154346</v>
      </c>
      <c r="BG265" s="38">
        <v>168864</v>
      </c>
      <c r="BH265" s="38">
        <v>182403</v>
      </c>
      <c r="BI265" s="38">
        <v>169307</v>
      </c>
      <c r="BJ265" s="38">
        <v>146653</v>
      </c>
      <c r="BK265" s="38">
        <v>207679.01560000001</v>
      </c>
      <c r="BL265" s="38">
        <v>249582</v>
      </c>
      <c r="BM265" s="38">
        <v>139193</v>
      </c>
      <c r="BN265" s="38">
        <v>157894</v>
      </c>
      <c r="BO265" s="38">
        <v>243728</v>
      </c>
      <c r="BP265" s="38">
        <v>204373</v>
      </c>
      <c r="BQ265" s="38">
        <v>202257</v>
      </c>
      <c r="BR265" s="38">
        <v>171335</v>
      </c>
      <c r="BS265" s="38">
        <v>181947</v>
      </c>
      <c r="BT265" s="38">
        <v>222492</v>
      </c>
      <c r="BU265" s="38">
        <v>205313</v>
      </c>
      <c r="BV265" s="38">
        <v>3.9154301748138401E-2</v>
      </c>
      <c r="BX265" s="38">
        <v>0.794647733478973</v>
      </c>
    </row>
    <row r="266" spans="2:76">
      <c r="B266" s="38" t="s">
        <v>963</v>
      </c>
      <c r="C266" s="38" t="s">
        <v>577</v>
      </c>
      <c r="D266" s="38" t="s">
        <v>959</v>
      </c>
      <c r="E266" s="38">
        <v>36738</v>
      </c>
      <c r="F266" s="38" t="s">
        <v>163</v>
      </c>
      <c r="G266" s="38">
        <v>331</v>
      </c>
      <c r="H266" s="38">
        <v>1775</v>
      </c>
      <c r="I266" s="38">
        <v>277.10302999999999</v>
      </c>
      <c r="J266" s="38" t="s">
        <v>964</v>
      </c>
      <c r="K266" s="38">
        <v>92865</v>
      </c>
      <c r="L266" s="43" t="s">
        <v>965</v>
      </c>
      <c r="M266" s="43" t="s">
        <v>966</v>
      </c>
      <c r="N266" s="38">
        <v>197204</v>
      </c>
      <c r="O266" s="38">
        <v>276415</v>
      </c>
      <c r="P266" s="38">
        <v>305640</v>
      </c>
      <c r="Q266" s="38">
        <v>300900</v>
      </c>
      <c r="R266" s="38">
        <v>402914</v>
      </c>
      <c r="S266" s="38">
        <v>382131</v>
      </c>
      <c r="T266" s="38">
        <v>236109.01560000001</v>
      </c>
      <c r="U266" s="38">
        <v>136676</v>
      </c>
      <c r="V266" s="38">
        <v>246463.01560000001</v>
      </c>
      <c r="W266" s="38">
        <v>443326</v>
      </c>
      <c r="X266" s="38">
        <v>170516</v>
      </c>
      <c r="Y266" s="38">
        <v>150200</v>
      </c>
      <c r="Z266" s="38">
        <v>244951</v>
      </c>
      <c r="AA266" s="38">
        <v>185837</v>
      </c>
      <c r="AB266" s="38">
        <v>335085</v>
      </c>
      <c r="AC266" s="38">
        <v>289169</v>
      </c>
      <c r="AD266" s="38">
        <v>152137</v>
      </c>
      <c r="AE266" s="38">
        <v>242920.01560000001</v>
      </c>
      <c r="AF266" s="38">
        <v>208805</v>
      </c>
      <c r="AG266" s="38">
        <v>190173</v>
      </c>
      <c r="AH266" s="38">
        <v>234159</v>
      </c>
      <c r="AI266" s="38">
        <v>153583</v>
      </c>
      <c r="AJ266" s="38">
        <v>210668</v>
      </c>
      <c r="AK266" s="38">
        <v>84805</v>
      </c>
      <c r="AL266" s="38">
        <v>275659</v>
      </c>
      <c r="AM266" s="38">
        <v>113208</v>
      </c>
      <c r="AN266" s="38">
        <v>150193</v>
      </c>
      <c r="AO266" s="38">
        <v>235898.98439999999</v>
      </c>
      <c r="AP266" s="38">
        <v>302005</v>
      </c>
      <c r="AQ266" s="38">
        <v>243273.98439999999</v>
      </c>
      <c r="AR266" s="38">
        <v>258474.01560000001</v>
      </c>
      <c r="AS266" s="38">
        <v>169222</v>
      </c>
      <c r="AT266" s="38">
        <v>157366</v>
      </c>
      <c r="AU266" s="38">
        <v>192901</v>
      </c>
      <c r="AV266" s="38">
        <v>251821</v>
      </c>
      <c r="AW266" s="38">
        <v>269128</v>
      </c>
      <c r="AX266" s="38">
        <v>63398</v>
      </c>
      <c r="AY266" s="38">
        <v>162314</v>
      </c>
      <c r="AZ266" s="38">
        <v>279868</v>
      </c>
      <c r="BA266" s="38">
        <v>138417</v>
      </c>
      <c r="BB266" s="38">
        <v>194474</v>
      </c>
      <c r="BC266" s="38">
        <v>216418</v>
      </c>
      <c r="BD266" s="38">
        <v>268145</v>
      </c>
      <c r="BE266" s="38">
        <v>99967</v>
      </c>
      <c r="BF266" s="38">
        <v>194653</v>
      </c>
      <c r="BG266" s="38">
        <v>266424</v>
      </c>
      <c r="BH266" s="38">
        <v>200077</v>
      </c>
      <c r="BI266" s="38">
        <v>214883</v>
      </c>
      <c r="BJ266" s="38">
        <v>141471</v>
      </c>
      <c r="BK266" s="38">
        <v>351810</v>
      </c>
      <c r="BL266" s="38">
        <v>489491</v>
      </c>
      <c r="BM266" s="38">
        <v>122880</v>
      </c>
      <c r="BN266" s="38">
        <v>177623</v>
      </c>
      <c r="BO266" s="38">
        <v>295907</v>
      </c>
      <c r="BP266" s="38">
        <v>123803.99219999999</v>
      </c>
      <c r="BQ266" s="38">
        <v>237047</v>
      </c>
      <c r="BR266" s="38">
        <v>211327</v>
      </c>
      <c r="BS266" s="38">
        <v>331689</v>
      </c>
      <c r="BT266" s="38">
        <v>301432</v>
      </c>
      <c r="BU266" s="38">
        <v>374854</v>
      </c>
      <c r="BV266" s="38">
        <v>0.61464444713421396</v>
      </c>
      <c r="BX266" s="38">
        <v>1</v>
      </c>
    </row>
    <row r="267" spans="2:76">
      <c r="B267" s="38" t="s">
        <v>967</v>
      </c>
      <c r="C267" s="38" t="s">
        <v>577</v>
      </c>
      <c r="D267" s="38" t="s">
        <v>959</v>
      </c>
      <c r="E267" s="38">
        <v>2730</v>
      </c>
      <c r="F267" s="38" t="s">
        <v>163</v>
      </c>
      <c r="G267" s="38">
        <v>1140</v>
      </c>
      <c r="H267" s="38">
        <v>1430</v>
      </c>
      <c r="I267" s="38">
        <v>276.11901999999998</v>
      </c>
      <c r="J267" s="38" t="s">
        <v>968</v>
      </c>
      <c r="K267" s="38">
        <v>150914</v>
      </c>
      <c r="L267" s="43" t="s">
        <v>969</v>
      </c>
      <c r="M267" s="43" t="s">
        <v>970</v>
      </c>
      <c r="N267" s="38">
        <v>678589</v>
      </c>
      <c r="O267" s="38">
        <v>848872</v>
      </c>
      <c r="P267" s="38">
        <v>555326</v>
      </c>
      <c r="Q267" s="38">
        <v>1078911</v>
      </c>
      <c r="R267" s="38">
        <v>1033384.9375</v>
      </c>
      <c r="S267" s="38">
        <v>757521</v>
      </c>
      <c r="T267" s="38">
        <v>570403</v>
      </c>
      <c r="U267" s="38">
        <v>290727</v>
      </c>
      <c r="V267" s="38">
        <v>630369</v>
      </c>
      <c r="W267" s="38">
        <v>1206846</v>
      </c>
      <c r="X267" s="38">
        <v>477191</v>
      </c>
      <c r="Y267" s="38">
        <v>625435</v>
      </c>
      <c r="Z267" s="38">
        <v>482407</v>
      </c>
      <c r="AA267" s="38">
        <v>1187651</v>
      </c>
      <c r="AB267" s="38">
        <v>663863.0625</v>
      </c>
      <c r="AC267" s="38">
        <v>483612</v>
      </c>
      <c r="AD267" s="38">
        <v>462819.03129999997</v>
      </c>
      <c r="AE267" s="38">
        <v>454541</v>
      </c>
      <c r="AF267" s="38">
        <v>907009.0625</v>
      </c>
      <c r="AG267" s="38">
        <v>557601</v>
      </c>
      <c r="AH267" s="38">
        <v>606535</v>
      </c>
      <c r="AI267" s="38">
        <v>382614</v>
      </c>
      <c r="AJ267" s="38">
        <v>571055</v>
      </c>
      <c r="AK267" s="38">
        <v>383574</v>
      </c>
      <c r="AL267" s="38">
        <v>486109.96879999997</v>
      </c>
      <c r="AM267" s="38">
        <v>422246</v>
      </c>
      <c r="AN267" s="38">
        <v>613316</v>
      </c>
      <c r="AO267" s="38">
        <v>905798.0625</v>
      </c>
      <c r="AP267" s="38">
        <v>1038253</v>
      </c>
      <c r="AQ267" s="38">
        <v>638181</v>
      </c>
      <c r="AR267" s="38">
        <v>447806</v>
      </c>
      <c r="AS267" s="38">
        <v>756889</v>
      </c>
      <c r="AT267" s="38">
        <v>412390</v>
      </c>
      <c r="AU267" s="38">
        <v>925211</v>
      </c>
      <c r="AV267" s="38">
        <v>1008568</v>
      </c>
      <c r="AW267" s="38">
        <v>672939</v>
      </c>
      <c r="AX267" s="38">
        <v>466764.96879999997</v>
      </c>
      <c r="AY267" s="38">
        <v>296623</v>
      </c>
      <c r="AZ267" s="38">
        <v>516967</v>
      </c>
      <c r="BA267" s="38">
        <v>426413</v>
      </c>
      <c r="BB267" s="38">
        <v>711777</v>
      </c>
      <c r="BC267" s="38">
        <v>454921</v>
      </c>
      <c r="BD267" s="38">
        <v>901494</v>
      </c>
      <c r="BE267" s="38">
        <v>813342</v>
      </c>
      <c r="BF267" s="38">
        <v>736556</v>
      </c>
      <c r="BG267" s="38">
        <v>735892</v>
      </c>
      <c r="BH267" s="38">
        <v>779306</v>
      </c>
      <c r="BI267" s="38">
        <v>495395</v>
      </c>
      <c r="BJ267" s="38">
        <v>374633</v>
      </c>
      <c r="BK267" s="38">
        <v>632949</v>
      </c>
      <c r="BL267" s="38">
        <v>3406596</v>
      </c>
      <c r="BM267" s="38">
        <v>656401</v>
      </c>
      <c r="BN267" s="38">
        <v>454426</v>
      </c>
      <c r="BO267" s="38">
        <v>688691</v>
      </c>
      <c r="BP267" s="38">
        <v>323549</v>
      </c>
      <c r="BQ267" s="38">
        <v>654594</v>
      </c>
      <c r="BR267" s="38">
        <v>1080481</v>
      </c>
      <c r="BS267" s="38">
        <v>741223</v>
      </c>
      <c r="BT267" s="38">
        <v>928161.9375</v>
      </c>
      <c r="BU267" s="38">
        <v>1285417</v>
      </c>
      <c r="BV267" s="38">
        <v>0.65204362240063596</v>
      </c>
      <c r="BX267" s="38">
        <v>1</v>
      </c>
    </row>
    <row r="268" spans="2:76">
      <c r="B268" s="38" t="s">
        <v>971</v>
      </c>
      <c r="C268" s="38" t="s">
        <v>577</v>
      </c>
      <c r="D268" s="38" t="s">
        <v>959</v>
      </c>
      <c r="E268" s="38">
        <v>33949</v>
      </c>
      <c r="F268" s="38" t="s">
        <v>163</v>
      </c>
      <c r="G268" s="38">
        <v>100001294</v>
      </c>
      <c r="H268" s="38">
        <v>1535</v>
      </c>
      <c r="I268" s="38">
        <v>205.08189999999999</v>
      </c>
      <c r="J268" s="38" t="s">
        <v>972</v>
      </c>
      <c r="K268" s="38">
        <v>165527</v>
      </c>
      <c r="M268" s="43" t="s">
        <v>973</v>
      </c>
      <c r="N268" s="38">
        <v>136193</v>
      </c>
      <c r="O268" s="38">
        <v>0.29450997436419701</v>
      </c>
      <c r="P268" s="38">
        <v>84946</v>
      </c>
      <c r="Q268" s="38">
        <v>0.29450997436419701</v>
      </c>
      <c r="R268" s="38">
        <v>0.29450997436419701</v>
      </c>
      <c r="S268" s="38">
        <v>0.29450997436419701</v>
      </c>
      <c r="T268" s="38">
        <v>0.29450997436419701</v>
      </c>
      <c r="U268" s="38">
        <v>152660</v>
      </c>
      <c r="V268" s="38">
        <v>0.29450997436419701</v>
      </c>
      <c r="W268" s="38">
        <v>0.29450997436419701</v>
      </c>
      <c r="X268" s="38">
        <v>0.29450997436419701</v>
      </c>
      <c r="Y268" s="38">
        <v>0.29450997436419701</v>
      </c>
      <c r="Z268" s="38">
        <v>0.29450997436419701</v>
      </c>
      <c r="AA268" s="38">
        <v>0.29450997436419701</v>
      </c>
      <c r="AB268" s="38">
        <v>0.29450997436419701</v>
      </c>
      <c r="AC268" s="38">
        <v>0.29450997436419701</v>
      </c>
      <c r="AD268" s="38">
        <v>0.29450997436419701</v>
      </c>
      <c r="AE268" s="38">
        <v>0.29450997436419701</v>
      </c>
      <c r="AF268" s="38">
        <v>71654</v>
      </c>
      <c r="AG268" s="38">
        <v>0.29450997436419701</v>
      </c>
      <c r="AH268" s="38">
        <v>92810</v>
      </c>
      <c r="AI268" s="38">
        <v>0.29450997436419701</v>
      </c>
      <c r="AJ268" s="38">
        <v>0.29450997436419701</v>
      </c>
      <c r="AK268" s="38">
        <v>0.29450997436419701</v>
      </c>
      <c r="AL268" s="38">
        <v>0.29450997436419701</v>
      </c>
      <c r="AM268" s="38">
        <v>0.29450997436419701</v>
      </c>
      <c r="AN268" s="38">
        <v>0.29450997436419701</v>
      </c>
      <c r="AO268" s="38">
        <v>222396</v>
      </c>
      <c r="AP268" s="38">
        <v>0.29450997436419701</v>
      </c>
      <c r="AQ268" s="38">
        <v>112740.99219999999</v>
      </c>
      <c r="AR268" s="38">
        <v>0.29450997436419701</v>
      </c>
      <c r="AS268" s="38">
        <v>171270</v>
      </c>
      <c r="AT268" s="38">
        <v>272797</v>
      </c>
      <c r="AU268" s="38">
        <v>264726</v>
      </c>
      <c r="AV268" s="38">
        <v>109942</v>
      </c>
      <c r="AW268" s="38">
        <v>167304</v>
      </c>
      <c r="AX268" s="38">
        <v>69388</v>
      </c>
      <c r="AY268" s="38">
        <v>0.29450997436419701</v>
      </c>
      <c r="AZ268" s="38">
        <v>135194</v>
      </c>
      <c r="BA268" s="38">
        <v>94211.992199999993</v>
      </c>
      <c r="BB268" s="38">
        <v>0.29450997436419701</v>
      </c>
      <c r="BC268" s="38">
        <v>0.29450997436419701</v>
      </c>
      <c r="BD268" s="38">
        <v>422901</v>
      </c>
      <c r="BE268" s="38">
        <v>191242</v>
      </c>
      <c r="BF268" s="38">
        <v>165877</v>
      </c>
      <c r="BG268" s="38">
        <v>179714</v>
      </c>
      <c r="BH268" s="38">
        <v>219960</v>
      </c>
      <c r="BI268" s="38">
        <v>0.29450997436419701</v>
      </c>
      <c r="BJ268" s="38">
        <v>0.29450997436419701</v>
      </c>
      <c r="BK268" s="38">
        <v>0.29450997436419701</v>
      </c>
      <c r="BL268" s="38">
        <v>418215</v>
      </c>
      <c r="BM268" s="38">
        <v>91931.007800000007</v>
      </c>
      <c r="BN268" s="38">
        <v>0.29450997436419701</v>
      </c>
      <c r="BO268" s="38">
        <v>179812.98439999999</v>
      </c>
      <c r="BP268" s="38">
        <v>0.29450997436419701</v>
      </c>
      <c r="BQ268" s="38">
        <v>101640</v>
      </c>
      <c r="BR268" s="38">
        <v>0.29450997436419701</v>
      </c>
      <c r="BS268" s="38">
        <v>0.29450997436419701</v>
      </c>
      <c r="BT268" s="38">
        <v>222656</v>
      </c>
      <c r="BU268" s="38">
        <v>0.29450997436419701</v>
      </c>
      <c r="BV268" s="38">
        <v>1.18759321542216E-3</v>
      </c>
      <c r="BX268" s="38">
        <v>0</v>
      </c>
    </row>
    <row r="269" spans="2:76">
      <c r="B269" s="38" t="s">
        <v>974</v>
      </c>
      <c r="C269" s="38" t="s">
        <v>577</v>
      </c>
      <c r="D269" s="38" t="s">
        <v>959</v>
      </c>
      <c r="E269" s="38">
        <v>18245</v>
      </c>
      <c r="F269" s="38" t="s">
        <v>163</v>
      </c>
      <c r="G269" s="38">
        <v>1235</v>
      </c>
      <c r="H269" s="38">
        <v>2740</v>
      </c>
      <c r="I269" s="38">
        <v>285.11935</v>
      </c>
      <c r="J269" s="38" t="s">
        <v>975</v>
      </c>
      <c r="K269" s="38">
        <v>7017195</v>
      </c>
      <c r="N269" s="38">
        <v>81066</v>
      </c>
      <c r="O269" s="38">
        <v>100436</v>
      </c>
      <c r="P269" s="38">
        <v>94833</v>
      </c>
      <c r="Q269" s="38">
        <v>123339</v>
      </c>
      <c r="R269" s="38">
        <v>111163.99219999999</v>
      </c>
      <c r="S269" s="38">
        <v>107648</v>
      </c>
      <c r="T269" s="38">
        <v>104510</v>
      </c>
      <c r="U269" s="38">
        <v>91755</v>
      </c>
      <c r="V269" s="38">
        <v>96657</v>
      </c>
      <c r="W269" s="38">
        <v>127018</v>
      </c>
      <c r="X269" s="38">
        <v>106103</v>
      </c>
      <c r="Y269" s="38">
        <v>78610</v>
      </c>
      <c r="Z269" s="38">
        <v>118595</v>
      </c>
      <c r="AA269" s="38">
        <v>135765</v>
      </c>
      <c r="AB269" s="38">
        <v>110024</v>
      </c>
      <c r="AC269" s="38">
        <v>76668</v>
      </c>
      <c r="AD269" s="38">
        <v>87257</v>
      </c>
      <c r="AE269" s="38">
        <v>80941</v>
      </c>
      <c r="AF269" s="38">
        <v>125224.00780000001</v>
      </c>
      <c r="AG269" s="38">
        <v>71082</v>
      </c>
      <c r="AH269" s="38">
        <v>98186</v>
      </c>
      <c r="AI269" s="38">
        <v>68927</v>
      </c>
      <c r="AJ269" s="38">
        <v>96131</v>
      </c>
      <c r="AK269" s="38">
        <v>90815</v>
      </c>
      <c r="AL269" s="38">
        <v>81425</v>
      </c>
      <c r="AM269" s="38">
        <v>99732</v>
      </c>
      <c r="AN269" s="38">
        <v>124865</v>
      </c>
      <c r="AO269" s="38">
        <v>113482</v>
      </c>
      <c r="AP269" s="38">
        <v>110223</v>
      </c>
      <c r="AQ269" s="38">
        <v>107607</v>
      </c>
      <c r="AR269" s="38">
        <v>93359</v>
      </c>
      <c r="AS269" s="38">
        <v>98553</v>
      </c>
      <c r="AT269" s="38">
        <v>102425</v>
      </c>
      <c r="AU269" s="38">
        <v>111700.99219999999</v>
      </c>
      <c r="AV269" s="38">
        <v>135868</v>
      </c>
      <c r="AW269" s="38">
        <v>94964</v>
      </c>
      <c r="AX269" s="38">
        <v>84546</v>
      </c>
      <c r="AY269" s="38">
        <v>113053.99219999999</v>
      </c>
      <c r="AZ269" s="38">
        <v>142209</v>
      </c>
      <c r="BA269" s="38">
        <v>114507</v>
      </c>
      <c r="BB269" s="38">
        <v>127216.00780000001</v>
      </c>
      <c r="BC269" s="38">
        <v>101233</v>
      </c>
      <c r="BD269" s="38">
        <v>118499</v>
      </c>
      <c r="BE269" s="38">
        <v>154673</v>
      </c>
      <c r="BF269" s="38">
        <v>102584</v>
      </c>
      <c r="BG269" s="38">
        <v>87501</v>
      </c>
      <c r="BH269" s="38">
        <v>107110</v>
      </c>
      <c r="BI269" s="38">
        <v>88844</v>
      </c>
      <c r="BJ269" s="38">
        <v>84241</v>
      </c>
      <c r="BK269" s="38">
        <v>135486</v>
      </c>
      <c r="BL269" s="38">
        <v>131932</v>
      </c>
      <c r="BM269" s="38">
        <v>86460</v>
      </c>
      <c r="BN269" s="38">
        <v>73455</v>
      </c>
      <c r="BO269" s="38">
        <v>125206</v>
      </c>
      <c r="BP269" s="38">
        <v>102849</v>
      </c>
      <c r="BQ269" s="38">
        <v>117784</v>
      </c>
      <c r="BR269" s="38">
        <v>115040</v>
      </c>
      <c r="BS269" s="38">
        <v>109782</v>
      </c>
      <c r="BT269" s="38">
        <v>113093</v>
      </c>
      <c r="BU269" s="38">
        <v>135782</v>
      </c>
      <c r="BV269" s="38">
        <v>5.0309512670570398E-2</v>
      </c>
      <c r="BX269" s="38">
        <v>0.81321682140906604</v>
      </c>
    </row>
    <row r="270" spans="2:76">
      <c r="B270" s="38" t="s">
        <v>976</v>
      </c>
      <c r="C270" s="38" t="s">
        <v>577</v>
      </c>
      <c r="D270" s="38" t="s">
        <v>959</v>
      </c>
      <c r="E270" s="38">
        <v>34456</v>
      </c>
      <c r="F270" s="38" t="s">
        <v>163</v>
      </c>
      <c r="G270" s="38">
        <v>100001485</v>
      </c>
      <c r="H270" s="38">
        <v>2940</v>
      </c>
      <c r="I270" s="38">
        <v>261.14449999999999</v>
      </c>
      <c r="K270" s="38">
        <v>14253342</v>
      </c>
      <c r="M270" s="43" t="s">
        <v>977</v>
      </c>
      <c r="N270" s="38">
        <v>82829</v>
      </c>
      <c r="O270" s="38">
        <v>107497</v>
      </c>
      <c r="P270" s="38">
        <v>97807</v>
      </c>
      <c r="Q270" s="38">
        <v>99843</v>
      </c>
      <c r="R270" s="38">
        <v>93768</v>
      </c>
      <c r="S270" s="38">
        <v>119423</v>
      </c>
      <c r="T270" s="38">
        <v>96727</v>
      </c>
      <c r="U270" s="38">
        <v>99890</v>
      </c>
      <c r="V270" s="38">
        <v>106859</v>
      </c>
      <c r="W270" s="38">
        <v>158794</v>
      </c>
      <c r="X270" s="38">
        <v>94073</v>
      </c>
      <c r="Y270" s="38">
        <v>89198</v>
      </c>
      <c r="Z270" s="38">
        <v>89499</v>
      </c>
      <c r="AA270" s="38">
        <v>113380.99219999999</v>
      </c>
      <c r="AB270" s="38">
        <v>120568.99219999999</v>
      </c>
      <c r="AC270" s="38">
        <v>95323</v>
      </c>
      <c r="AD270" s="38">
        <v>87173</v>
      </c>
      <c r="AE270" s="38">
        <v>96802</v>
      </c>
      <c r="AF270" s="38">
        <v>99040</v>
      </c>
      <c r="AG270" s="38">
        <v>86363</v>
      </c>
      <c r="AH270" s="38">
        <v>102954</v>
      </c>
      <c r="AI270" s="38">
        <v>108650</v>
      </c>
      <c r="AJ270" s="38">
        <v>78724</v>
      </c>
      <c r="AK270" s="38">
        <v>105269</v>
      </c>
      <c r="AL270" s="38">
        <v>110937</v>
      </c>
      <c r="AM270" s="38">
        <v>96302</v>
      </c>
      <c r="AN270" s="38">
        <v>83172</v>
      </c>
      <c r="AO270" s="38">
        <v>104789.99219999999</v>
      </c>
      <c r="AP270" s="38">
        <v>85803</v>
      </c>
      <c r="AQ270" s="38">
        <v>75685</v>
      </c>
      <c r="AR270" s="38">
        <v>104563</v>
      </c>
      <c r="AS270" s="38">
        <v>76885</v>
      </c>
      <c r="AT270" s="38">
        <v>103080</v>
      </c>
      <c r="AU270" s="38">
        <v>109492</v>
      </c>
      <c r="AV270" s="38">
        <v>139110</v>
      </c>
      <c r="AW270" s="38">
        <v>110861.00780000001</v>
      </c>
      <c r="AX270" s="38">
        <v>69888</v>
      </c>
      <c r="AY270" s="38">
        <v>121293</v>
      </c>
      <c r="AZ270" s="38">
        <v>117129.00780000001</v>
      </c>
      <c r="BA270" s="38">
        <v>72393</v>
      </c>
      <c r="BB270" s="38">
        <v>84772</v>
      </c>
      <c r="BC270" s="38">
        <v>113019</v>
      </c>
      <c r="BD270" s="38">
        <v>139909</v>
      </c>
      <c r="BE270" s="38">
        <v>117541</v>
      </c>
      <c r="BF270" s="38">
        <v>110910.00780000001</v>
      </c>
      <c r="BG270" s="38">
        <v>99297</v>
      </c>
      <c r="BH270" s="38">
        <v>96461</v>
      </c>
      <c r="BI270" s="38">
        <v>91795</v>
      </c>
      <c r="BJ270" s="38">
        <v>106633</v>
      </c>
      <c r="BK270" s="38">
        <v>101029.99219999999</v>
      </c>
      <c r="BL270" s="38">
        <v>173152</v>
      </c>
      <c r="BM270" s="38">
        <v>91995</v>
      </c>
      <c r="BN270" s="38">
        <v>116262</v>
      </c>
      <c r="BO270" s="38">
        <v>84592</v>
      </c>
      <c r="BP270" s="38">
        <v>110348</v>
      </c>
      <c r="BQ270" s="38">
        <v>99675</v>
      </c>
      <c r="BR270" s="38">
        <v>90736</v>
      </c>
      <c r="BS270" s="38">
        <v>98741</v>
      </c>
      <c r="BT270" s="38">
        <v>120109.99219999999</v>
      </c>
      <c r="BU270" s="38">
        <v>99915.992199999993</v>
      </c>
      <c r="BV270" s="38">
        <v>0.13732283484699301</v>
      </c>
      <c r="BX270" s="38">
        <v>0.99453850354997297</v>
      </c>
    </row>
    <row r="271" spans="2:76">
      <c r="B271" s="38" t="s">
        <v>978</v>
      </c>
      <c r="C271" s="38" t="s">
        <v>577</v>
      </c>
      <c r="D271" s="38" t="s">
        <v>959</v>
      </c>
      <c r="E271" s="38">
        <v>18369</v>
      </c>
      <c r="F271" s="38" t="s">
        <v>163</v>
      </c>
      <c r="G271" s="38">
        <v>1268</v>
      </c>
      <c r="H271" s="38">
        <v>2991</v>
      </c>
      <c r="I271" s="38">
        <v>261.14449999999999</v>
      </c>
      <c r="J271" s="38" t="s">
        <v>979</v>
      </c>
      <c r="K271" s="38">
        <v>151023</v>
      </c>
      <c r="M271" s="43" t="s">
        <v>980</v>
      </c>
      <c r="N271" s="38">
        <v>98880</v>
      </c>
      <c r="O271" s="38">
        <v>115965</v>
      </c>
      <c r="P271" s="38">
        <v>172679</v>
      </c>
      <c r="Q271" s="38">
        <v>161915</v>
      </c>
      <c r="R271" s="38">
        <v>130400</v>
      </c>
      <c r="S271" s="38">
        <v>145627</v>
      </c>
      <c r="T271" s="38">
        <v>98509</v>
      </c>
      <c r="U271" s="38">
        <v>123546</v>
      </c>
      <c r="V271" s="38">
        <v>167197</v>
      </c>
      <c r="W271" s="38">
        <v>222395</v>
      </c>
      <c r="X271" s="38">
        <v>133808</v>
      </c>
      <c r="Y271" s="38">
        <v>77846</v>
      </c>
      <c r="Z271" s="38">
        <v>106733</v>
      </c>
      <c r="AA271" s="38">
        <v>137248</v>
      </c>
      <c r="AB271" s="38">
        <v>201944</v>
      </c>
      <c r="AC271" s="38">
        <v>119898</v>
      </c>
      <c r="AD271" s="38">
        <v>128156</v>
      </c>
      <c r="AE271" s="38">
        <v>90120</v>
      </c>
      <c r="AF271" s="38">
        <v>134125</v>
      </c>
      <c r="AG271" s="38">
        <v>126959</v>
      </c>
      <c r="AH271" s="38">
        <v>181476</v>
      </c>
      <c r="AI271" s="38">
        <v>179815</v>
      </c>
      <c r="AJ271" s="38">
        <v>75891.007800000007</v>
      </c>
      <c r="AK271" s="38">
        <v>102550</v>
      </c>
      <c r="AL271" s="38">
        <v>165899</v>
      </c>
      <c r="AM271" s="38">
        <v>141105</v>
      </c>
      <c r="AN271" s="38">
        <v>103674</v>
      </c>
      <c r="AO271" s="38">
        <v>106842</v>
      </c>
      <c r="AP271" s="38">
        <v>103145</v>
      </c>
      <c r="AQ271" s="38">
        <v>148148</v>
      </c>
      <c r="AR271" s="38">
        <v>153566</v>
      </c>
      <c r="AS271" s="38">
        <v>127001</v>
      </c>
      <c r="AT271" s="38">
        <v>156780</v>
      </c>
      <c r="AU271" s="38">
        <v>129374</v>
      </c>
      <c r="AV271" s="38">
        <v>165842</v>
      </c>
      <c r="AW271" s="38">
        <v>157323</v>
      </c>
      <c r="AX271" s="38">
        <v>124478</v>
      </c>
      <c r="AY271" s="38">
        <v>113438</v>
      </c>
      <c r="AZ271" s="38">
        <v>141896</v>
      </c>
      <c r="BA271" s="38">
        <v>95445</v>
      </c>
      <c r="BB271" s="38">
        <v>103809</v>
      </c>
      <c r="BC271" s="38">
        <v>169900</v>
      </c>
      <c r="BD271" s="38">
        <v>167440</v>
      </c>
      <c r="BE271" s="38">
        <v>194631</v>
      </c>
      <c r="BF271" s="38">
        <v>149092</v>
      </c>
      <c r="BG271" s="38">
        <v>136649</v>
      </c>
      <c r="BH271" s="38">
        <v>134250</v>
      </c>
      <c r="BI271" s="38">
        <v>114857</v>
      </c>
      <c r="BJ271" s="38">
        <v>130736</v>
      </c>
      <c r="BK271" s="38">
        <v>173996</v>
      </c>
      <c r="BL271" s="38">
        <v>230271</v>
      </c>
      <c r="BM271" s="38">
        <v>119368</v>
      </c>
      <c r="BN271" s="38">
        <v>144125</v>
      </c>
      <c r="BO271" s="38">
        <v>151594</v>
      </c>
      <c r="BP271" s="38">
        <v>146846</v>
      </c>
      <c r="BQ271" s="38">
        <v>193288</v>
      </c>
      <c r="BR271" s="38">
        <v>133881</v>
      </c>
      <c r="BS271" s="38">
        <v>191230</v>
      </c>
      <c r="BT271" s="38">
        <v>180139</v>
      </c>
      <c r="BU271" s="38">
        <v>157690</v>
      </c>
      <c r="BV271" s="38">
        <v>6.2871661880766705E-2</v>
      </c>
      <c r="BX271" s="38">
        <v>0.51556526488257803</v>
      </c>
    </row>
    <row r="272" spans="2:76">
      <c r="B272" s="38" t="s">
        <v>981</v>
      </c>
      <c r="C272" s="38" t="s">
        <v>577</v>
      </c>
      <c r="D272" s="38" t="s">
        <v>959</v>
      </c>
      <c r="E272" s="38">
        <v>33422</v>
      </c>
      <c r="F272" s="38" t="s">
        <v>145</v>
      </c>
      <c r="G272" s="38">
        <v>100000491</v>
      </c>
      <c r="H272" s="38">
        <v>1825</v>
      </c>
      <c r="I272" s="38">
        <v>293.11428999999998</v>
      </c>
      <c r="J272" s="38" t="s">
        <v>982</v>
      </c>
      <c r="K272" s="38">
        <v>111299</v>
      </c>
      <c r="M272" s="43" t="s">
        <v>983</v>
      </c>
      <c r="N272" s="38">
        <v>43194</v>
      </c>
      <c r="O272" s="38">
        <v>62175</v>
      </c>
      <c r="P272" s="38">
        <v>80245</v>
      </c>
      <c r="Q272" s="38">
        <v>69901</v>
      </c>
      <c r="R272" s="38">
        <v>74269</v>
      </c>
      <c r="S272" s="38">
        <v>85577</v>
      </c>
      <c r="T272" s="38">
        <v>44309</v>
      </c>
      <c r="U272" s="38">
        <v>40059</v>
      </c>
      <c r="V272" s="38">
        <v>85311</v>
      </c>
      <c r="W272" s="38">
        <v>107470</v>
      </c>
      <c r="X272" s="38">
        <v>78566</v>
      </c>
      <c r="Y272" s="38">
        <v>46979</v>
      </c>
      <c r="Z272" s="38">
        <v>45503</v>
      </c>
      <c r="AA272" s="38">
        <v>77686</v>
      </c>
      <c r="AB272" s="38">
        <v>50079</v>
      </c>
      <c r="AC272" s="38">
        <v>33155</v>
      </c>
      <c r="AD272" s="38">
        <v>83232</v>
      </c>
      <c r="AE272" s="38">
        <v>33672</v>
      </c>
      <c r="AF272" s="38">
        <v>28637.998</v>
      </c>
      <c r="AG272" s="38">
        <v>64455.996099999997</v>
      </c>
      <c r="AH272" s="38">
        <v>67581</v>
      </c>
      <c r="AI272" s="38">
        <v>41676</v>
      </c>
      <c r="AJ272" s="38">
        <v>30000</v>
      </c>
      <c r="AK272" s="38">
        <v>74079</v>
      </c>
      <c r="AL272" s="38">
        <v>85407</v>
      </c>
      <c r="AM272" s="38">
        <v>69475</v>
      </c>
      <c r="AN272" s="38">
        <v>54281</v>
      </c>
      <c r="AO272" s="38">
        <v>68171</v>
      </c>
      <c r="AP272" s="38">
        <v>48133</v>
      </c>
      <c r="AQ272" s="38">
        <v>79083</v>
      </c>
      <c r="AR272" s="38">
        <v>40424</v>
      </c>
      <c r="AS272" s="38">
        <v>58746</v>
      </c>
      <c r="AT272" s="38">
        <v>68742</v>
      </c>
      <c r="AU272" s="38">
        <v>72185</v>
      </c>
      <c r="AV272" s="38">
        <v>82108</v>
      </c>
      <c r="AW272" s="38">
        <v>91273</v>
      </c>
      <c r="AX272" s="38">
        <v>46108</v>
      </c>
      <c r="AY272" s="38">
        <v>57693</v>
      </c>
      <c r="AZ272" s="38">
        <v>79456</v>
      </c>
      <c r="BA272" s="38">
        <v>38887</v>
      </c>
      <c r="BB272" s="38">
        <v>57702</v>
      </c>
      <c r="BC272" s="38">
        <v>71520</v>
      </c>
      <c r="BD272" s="38">
        <v>100542</v>
      </c>
      <c r="BE272" s="38">
        <v>72345</v>
      </c>
      <c r="BF272" s="38">
        <v>89183</v>
      </c>
      <c r="BG272" s="38">
        <v>79606</v>
      </c>
      <c r="BH272" s="38">
        <v>84137</v>
      </c>
      <c r="BI272" s="38">
        <v>63075</v>
      </c>
      <c r="BJ272" s="38">
        <v>60245</v>
      </c>
      <c r="BK272" s="38">
        <v>87077</v>
      </c>
      <c r="BL272" s="38">
        <v>149553.98439999999</v>
      </c>
      <c r="BM272" s="38">
        <v>66280</v>
      </c>
      <c r="BN272" s="38">
        <v>73228</v>
      </c>
      <c r="BO272" s="38">
        <v>81892</v>
      </c>
      <c r="BP272" s="38">
        <v>98281</v>
      </c>
      <c r="BQ272" s="38">
        <v>110015</v>
      </c>
      <c r="BR272" s="38">
        <v>58264</v>
      </c>
      <c r="BS272" s="38">
        <v>75627</v>
      </c>
      <c r="BT272" s="38">
        <v>57187</v>
      </c>
      <c r="BU272" s="38">
        <v>54102</v>
      </c>
      <c r="BV272" s="38">
        <v>2.81722480988097E-2</v>
      </c>
      <c r="BX272" s="38">
        <v>0.67558711086837797</v>
      </c>
    </row>
    <row r="273" spans="2:76">
      <c r="B273" s="38" t="s">
        <v>984</v>
      </c>
      <c r="C273" s="38" t="s">
        <v>577</v>
      </c>
      <c r="D273" s="38" t="s">
        <v>959</v>
      </c>
      <c r="E273" s="38">
        <v>33364</v>
      </c>
      <c r="F273" s="38" t="s">
        <v>163</v>
      </c>
      <c r="G273" s="38">
        <v>100001314</v>
      </c>
      <c r="H273" s="38">
        <v>1750</v>
      </c>
      <c r="I273" s="38">
        <v>249.10812000000001</v>
      </c>
      <c r="J273" s="38" t="s">
        <v>985</v>
      </c>
      <c r="K273" s="38">
        <v>76078708</v>
      </c>
      <c r="M273" s="43" t="s">
        <v>986</v>
      </c>
      <c r="N273" s="38">
        <v>208363</v>
      </c>
      <c r="O273" s="38">
        <v>203702</v>
      </c>
      <c r="P273" s="38">
        <v>290709</v>
      </c>
      <c r="Q273" s="38">
        <v>369843</v>
      </c>
      <c r="R273" s="38">
        <v>304893</v>
      </c>
      <c r="S273" s="38">
        <v>315415</v>
      </c>
      <c r="T273" s="38">
        <v>233546</v>
      </c>
      <c r="U273" s="38">
        <v>181233</v>
      </c>
      <c r="V273" s="38">
        <v>236631.98439999999</v>
      </c>
      <c r="W273" s="38">
        <v>208242</v>
      </c>
      <c r="X273" s="38">
        <v>231969</v>
      </c>
      <c r="Y273" s="38">
        <v>188359</v>
      </c>
      <c r="Z273" s="38">
        <v>297600</v>
      </c>
      <c r="AA273" s="38">
        <v>256376</v>
      </c>
      <c r="AB273" s="38">
        <v>452077</v>
      </c>
      <c r="AC273" s="38">
        <v>140944</v>
      </c>
      <c r="AD273" s="38">
        <v>120987.00780000001</v>
      </c>
      <c r="AE273" s="38">
        <v>214145</v>
      </c>
      <c r="AF273" s="38">
        <v>278376</v>
      </c>
      <c r="AG273" s="38">
        <v>193848</v>
      </c>
      <c r="AH273" s="38">
        <v>210911</v>
      </c>
      <c r="AI273" s="38">
        <v>235448</v>
      </c>
      <c r="AJ273" s="38">
        <v>135499</v>
      </c>
      <c r="AK273" s="38">
        <v>289454</v>
      </c>
      <c r="AL273" s="38">
        <v>226579</v>
      </c>
      <c r="AM273" s="38">
        <v>210994</v>
      </c>
      <c r="AN273" s="38">
        <v>355260</v>
      </c>
      <c r="AO273" s="38">
        <v>169775</v>
      </c>
      <c r="AP273" s="38">
        <v>210976</v>
      </c>
      <c r="AQ273" s="38">
        <v>172549</v>
      </c>
      <c r="AR273" s="38">
        <v>192761</v>
      </c>
      <c r="AS273" s="38">
        <v>209901</v>
      </c>
      <c r="AT273" s="38">
        <v>203664</v>
      </c>
      <c r="AU273" s="38">
        <v>333545</v>
      </c>
      <c r="AV273" s="38">
        <v>283421</v>
      </c>
      <c r="AW273" s="38">
        <v>229487</v>
      </c>
      <c r="AX273" s="38">
        <v>148513</v>
      </c>
      <c r="AY273" s="38">
        <v>193982</v>
      </c>
      <c r="AZ273" s="38">
        <v>325388</v>
      </c>
      <c r="BA273" s="38">
        <v>250762</v>
      </c>
      <c r="BB273" s="38">
        <v>273868</v>
      </c>
      <c r="BC273" s="38">
        <v>281388</v>
      </c>
      <c r="BD273" s="38">
        <v>237090</v>
      </c>
      <c r="BE273" s="38">
        <v>327786</v>
      </c>
      <c r="BF273" s="38">
        <v>214974</v>
      </c>
      <c r="BG273" s="38">
        <v>245163.98439999999</v>
      </c>
      <c r="BH273" s="38">
        <v>177428</v>
      </c>
      <c r="BI273" s="38">
        <v>229750</v>
      </c>
      <c r="BJ273" s="38">
        <v>148220</v>
      </c>
      <c r="BK273" s="38">
        <v>251840</v>
      </c>
      <c r="BL273" s="38">
        <v>408981</v>
      </c>
      <c r="BM273" s="38">
        <v>294361</v>
      </c>
      <c r="BN273" s="38">
        <v>219629</v>
      </c>
      <c r="BO273" s="38">
        <v>280509</v>
      </c>
      <c r="BP273" s="38">
        <v>394653</v>
      </c>
      <c r="BQ273" s="38">
        <v>277069</v>
      </c>
      <c r="BR273" s="38">
        <v>190234</v>
      </c>
      <c r="BS273" s="38">
        <v>200031</v>
      </c>
      <c r="BT273" s="38">
        <v>272207</v>
      </c>
      <c r="BU273" s="38">
        <v>358121</v>
      </c>
      <c r="BV273" s="38">
        <v>0.34928344010791801</v>
      </c>
      <c r="BX273" s="38">
        <v>1</v>
      </c>
    </row>
    <row r="274" spans="2:76">
      <c r="B274" s="38" t="s">
        <v>987</v>
      </c>
      <c r="C274" s="38" t="s">
        <v>577</v>
      </c>
      <c r="D274" s="38" t="s">
        <v>959</v>
      </c>
      <c r="E274" s="38">
        <v>2734</v>
      </c>
      <c r="F274" s="38" t="s">
        <v>163</v>
      </c>
      <c r="G274" s="38">
        <v>1102</v>
      </c>
      <c r="H274" s="38">
        <v>2518</v>
      </c>
      <c r="I274" s="38">
        <v>311.12376999999998</v>
      </c>
      <c r="J274" s="38" t="s">
        <v>988</v>
      </c>
      <c r="K274" s="38">
        <v>94340</v>
      </c>
      <c r="M274" s="43" t="s">
        <v>989</v>
      </c>
      <c r="N274" s="38">
        <v>0.34103760056627203</v>
      </c>
      <c r="O274" s="38">
        <v>41643</v>
      </c>
      <c r="P274" s="38">
        <v>83505</v>
      </c>
      <c r="Q274" s="38">
        <v>43239</v>
      </c>
      <c r="R274" s="38">
        <v>74320</v>
      </c>
      <c r="S274" s="38">
        <v>45858</v>
      </c>
      <c r="T274" s="38">
        <v>0.34103760056627203</v>
      </c>
      <c r="U274" s="38">
        <v>71072</v>
      </c>
      <c r="V274" s="38">
        <v>0.34103760056627203</v>
      </c>
      <c r="W274" s="38">
        <v>100483</v>
      </c>
      <c r="X274" s="38">
        <v>54504</v>
      </c>
      <c r="Y274" s="38">
        <v>0.34103760056627203</v>
      </c>
      <c r="Z274" s="38">
        <v>0.34103760056627203</v>
      </c>
      <c r="AA274" s="38">
        <v>120732</v>
      </c>
      <c r="AB274" s="38">
        <v>0.34103760056627203</v>
      </c>
      <c r="AC274" s="38">
        <v>0.34103760056627203</v>
      </c>
      <c r="AD274" s="38">
        <v>0.34103760056627203</v>
      </c>
      <c r="AE274" s="38">
        <v>27945</v>
      </c>
      <c r="AF274" s="38">
        <v>52476</v>
      </c>
      <c r="AG274" s="38">
        <v>41974</v>
      </c>
      <c r="AH274" s="38">
        <v>68760</v>
      </c>
      <c r="AI274" s="38">
        <v>77409</v>
      </c>
      <c r="AJ274" s="38">
        <v>52646</v>
      </c>
      <c r="AK274" s="38">
        <v>0.34103760056627203</v>
      </c>
      <c r="AL274" s="38">
        <v>66274</v>
      </c>
      <c r="AM274" s="38">
        <v>53057</v>
      </c>
      <c r="AN274" s="38">
        <v>37676</v>
      </c>
      <c r="AO274" s="38">
        <v>33147</v>
      </c>
      <c r="AP274" s="38">
        <v>71356</v>
      </c>
      <c r="AQ274" s="38">
        <v>56781</v>
      </c>
      <c r="AR274" s="38">
        <v>61762</v>
      </c>
      <c r="AS274" s="38">
        <v>35781</v>
      </c>
      <c r="AT274" s="38">
        <v>74710</v>
      </c>
      <c r="AU274" s="38">
        <v>40935</v>
      </c>
      <c r="AV274" s="38">
        <v>129742.00780000001</v>
      </c>
      <c r="AW274" s="38">
        <v>136195</v>
      </c>
      <c r="AX274" s="38">
        <v>27383</v>
      </c>
      <c r="AY274" s="38">
        <v>49549</v>
      </c>
      <c r="AZ274" s="38">
        <v>89244</v>
      </c>
      <c r="BA274" s="38">
        <v>63274</v>
      </c>
      <c r="BB274" s="38">
        <v>54163</v>
      </c>
      <c r="BC274" s="38">
        <v>47347</v>
      </c>
      <c r="BD274" s="38">
        <v>88410</v>
      </c>
      <c r="BE274" s="38">
        <v>111098</v>
      </c>
      <c r="BF274" s="38">
        <v>45054</v>
      </c>
      <c r="BG274" s="38">
        <v>76305</v>
      </c>
      <c r="BH274" s="38">
        <v>88903</v>
      </c>
      <c r="BI274" s="38">
        <v>0.34103760056627203</v>
      </c>
      <c r="BJ274" s="38">
        <v>44664</v>
      </c>
      <c r="BK274" s="38">
        <v>76087</v>
      </c>
      <c r="BL274" s="38">
        <v>96331</v>
      </c>
      <c r="BM274" s="38">
        <v>42289</v>
      </c>
      <c r="BN274" s="38">
        <v>45539</v>
      </c>
      <c r="BO274" s="38">
        <v>52173</v>
      </c>
      <c r="BP274" s="38">
        <v>93111</v>
      </c>
      <c r="BQ274" s="38">
        <v>41420</v>
      </c>
      <c r="BR274" s="38">
        <v>63872</v>
      </c>
      <c r="BS274" s="38">
        <v>56696</v>
      </c>
      <c r="BT274" s="38">
        <v>119528</v>
      </c>
      <c r="BU274" s="38">
        <v>116638</v>
      </c>
      <c r="BV274" s="38">
        <v>1.0810343345926E-2</v>
      </c>
      <c r="BX274" s="38">
        <v>0</v>
      </c>
    </row>
    <row r="275" spans="2:76">
      <c r="B275" s="38" t="s">
        <v>990</v>
      </c>
      <c r="C275" s="38" t="s">
        <v>577</v>
      </c>
      <c r="D275" s="38" t="s">
        <v>959</v>
      </c>
      <c r="E275" s="38">
        <v>43829</v>
      </c>
      <c r="F275" s="38" t="s">
        <v>163</v>
      </c>
      <c r="G275" s="38">
        <v>100001126</v>
      </c>
      <c r="H275" s="38">
        <v>2700</v>
      </c>
      <c r="I275" s="38">
        <v>247.12885</v>
      </c>
      <c r="J275" s="38" t="s">
        <v>991</v>
      </c>
      <c r="K275" s="38">
        <v>7015683</v>
      </c>
      <c r="M275" s="43" t="s">
        <v>992</v>
      </c>
      <c r="N275" s="38">
        <v>301693</v>
      </c>
      <c r="O275" s="38">
        <v>262243</v>
      </c>
      <c r="P275" s="38">
        <v>252429.98439999999</v>
      </c>
      <c r="Q275" s="38">
        <v>404158</v>
      </c>
      <c r="R275" s="38">
        <v>91155</v>
      </c>
      <c r="S275" s="38">
        <v>352697</v>
      </c>
      <c r="T275" s="38">
        <v>352656</v>
      </c>
      <c r="U275" s="38">
        <v>297983</v>
      </c>
      <c r="V275" s="38">
        <v>302176</v>
      </c>
      <c r="W275" s="38">
        <v>454216</v>
      </c>
      <c r="X275" s="38">
        <v>189569</v>
      </c>
      <c r="Y275" s="38">
        <v>140947</v>
      </c>
      <c r="Z275" s="38">
        <v>242269</v>
      </c>
      <c r="AA275" s="38">
        <v>285755</v>
      </c>
      <c r="AB275" s="38">
        <v>317257</v>
      </c>
      <c r="AC275" s="38">
        <v>396225</v>
      </c>
      <c r="AD275" s="38">
        <v>139252</v>
      </c>
      <c r="AE275" s="38">
        <v>174766</v>
      </c>
      <c r="AF275" s="38">
        <v>162722</v>
      </c>
      <c r="AG275" s="38">
        <v>259148</v>
      </c>
      <c r="AH275" s="38">
        <v>188064</v>
      </c>
      <c r="AI275" s="38">
        <v>349892</v>
      </c>
      <c r="AJ275" s="38">
        <v>207851</v>
      </c>
      <c r="AK275" s="38">
        <v>273295</v>
      </c>
      <c r="AL275" s="38">
        <v>288848</v>
      </c>
      <c r="AM275" s="38">
        <v>303315</v>
      </c>
      <c r="AN275" s="38">
        <v>375141</v>
      </c>
      <c r="AO275" s="38">
        <v>181980</v>
      </c>
      <c r="AP275" s="38">
        <v>375956</v>
      </c>
      <c r="AQ275" s="38">
        <v>90423</v>
      </c>
      <c r="AR275" s="38">
        <v>241353</v>
      </c>
      <c r="AS275" s="38">
        <v>198883</v>
      </c>
      <c r="AT275" s="38">
        <v>251263</v>
      </c>
      <c r="AU275" s="38">
        <v>173245</v>
      </c>
      <c r="AV275" s="38">
        <v>212397</v>
      </c>
      <c r="AW275" s="38">
        <v>168334</v>
      </c>
      <c r="AX275" s="38">
        <v>179112</v>
      </c>
      <c r="AY275" s="38">
        <v>251196.01560000001</v>
      </c>
      <c r="AZ275" s="38">
        <v>309826</v>
      </c>
      <c r="BA275" s="38">
        <v>174634</v>
      </c>
      <c r="BB275" s="38">
        <v>193449</v>
      </c>
      <c r="BC275" s="38">
        <v>384854</v>
      </c>
      <c r="BD275" s="38">
        <v>209592</v>
      </c>
      <c r="BE275" s="38">
        <v>242551</v>
      </c>
      <c r="BF275" s="38">
        <v>315586</v>
      </c>
      <c r="BG275" s="38">
        <v>372548</v>
      </c>
      <c r="BH275" s="38">
        <v>226091</v>
      </c>
      <c r="BI275" s="38">
        <v>225054</v>
      </c>
      <c r="BJ275" s="38">
        <v>138357</v>
      </c>
      <c r="BK275" s="38">
        <v>295762</v>
      </c>
      <c r="BL275" s="38">
        <v>345345</v>
      </c>
      <c r="BM275" s="38">
        <v>240011</v>
      </c>
      <c r="BN275" s="38">
        <v>263328</v>
      </c>
      <c r="BO275" s="38">
        <v>131038.00780000001</v>
      </c>
      <c r="BP275" s="38">
        <v>177416</v>
      </c>
      <c r="BQ275" s="38">
        <v>110667</v>
      </c>
      <c r="BR275" s="38">
        <v>283071</v>
      </c>
      <c r="BS275" s="38">
        <v>336740</v>
      </c>
      <c r="BT275" s="38">
        <v>199869</v>
      </c>
      <c r="BU275" s="38">
        <v>156672</v>
      </c>
      <c r="BV275" s="38">
        <v>0.12810970707073599</v>
      </c>
      <c r="BX275" s="38">
        <v>0.96886947023484404</v>
      </c>
    </row>
    <row r="276" spans="2:76">
      <c r="B276" s="38" t="s">
        <v>993</v>
      </c>
      <c r="C276" s="38" t="s">
        <v>172</v>
      </c>
      <c r="D276" s="38" t="s">
        <v>615</v>
      </c>
      <c r="E276" s="38">
        <v>52473</v>
      </c>
      <c r="F276" s="38" t="s">
        <v>233</v>
      </c>
      <c r="G276" s="38">
        <v>100008998</v>
      </c>
      <c r="H276" s="38">
        <v>2384</v>
      </c>
      <c r="I276" s="38">
        <v>416.36426999999998</v>
      </c>
      <c r="N276" s="38">
        <v>2761954</v>
      </c>
      <c r="O276" s="38">
        <v>6273800</v>
      </c>
      <c r="P276" s="38">
        <v>7281316.5</v>
      </c>
      <c r="Q276" s="38">
        <v>4243348</v>
      </c>
      <c r="R276" s="38">
        <v>7737222</v>
      </c>
      <c r="S276" s="38">
        <v>6312094.5</v>
      </c>
      <c r="T276" s="38">
        <v>4268187</v>
      </c>
      <c r="U276" s="38">
        <v>4258461</v>
      </c>
      <c r="V276" s="38">
        <v>11559063</v>
      </c>
      <c r="W276" s="38">
        <v>11371656</v>
      </c>
      <c r="X276" s="38">
        <v>4363408</v>
      </c>
      <c r="Y276" s="38">
        <v>6480984</v>
      </c>
      <c r="Z276" s="38">
        <v>4706488</v>
      </c>
      <c r="AA276" s="38">
        <v>6678672</v>
      </c>
      <c r="AB276" s="38">
        <v>4294594</v>
      </c>
      <c r="AC276" s="38">
        <v>9020124</v>
      </c>
      <c r="AD276" s="38">
        <v>1562837</v>
      </c>
      <c r="AE276" s="38">
        <v>5789785</v>
      </c>
      <c r="AF276" s="38">
        <v>1936930</v>
      </c>
      <c r="AG276" s="38">
        <v>1969640.875</v>
      </c>
      <c r="AH276" s="38">
        <v>4293954</v>
      </c>
      <c r="AI276" s="38">
        <v>4530838</v>
      </c>
      <c r="AJ276" s="38">
        <v>4954750</v>
      </c>
      <c r="AK276" s="38">
        <v>4158227</v>
      </c>
      <c r="AL276" s="38">
        <v>6721300</v>
      </c>
      <c r="AM276" s="38">
        <v>5174521</v>
      </c>
      <c r="AN276" s="38">
        <v>3418639</v>
      </c>
      <c r="AO276" s="38">
        <v>5599855</v>
      </c>
      <c r="AP276" s="38">
        <v>12540512</v>
      </c>
      <c r="AQ276" s="38">
        <v>4434820</v>
      </c>
      <c r="AR276" s="38">
        <v>4968802</v>
      </c>
      <c r="AS276" s="38">
        <v>5044346</v>
      </c>
      <c r="AT276" s="38">
        <v>3102996</v>
      </c>
      <c r="AU276" s="38">
        <v>5770848</v>
      </c>
      <c r="AV276" s="38">
        <v>17134080</v>
      </c>
      <c r="AW276" s="38">
        <v>8407503</v>
      </c>
      <c r="AX276" s="38">
        <v>2660886</v>
      </c>
      <c r="AY276" s="38">
        <v>3943479</v>
      </c>
      <c r="AZ276" s="38">
        <v>6660133</v>
      </c>
      <c r="BA276" s="38">
        <v>2843980</v>
      </c>
      <c r="BB276" s="38">
        <v>4643753</v>
      </c>
      <c r="BC276" s="38">
        <v>3166275</v>
      </c>
      <c r="BD276" s="38">
        <v>7724940.5</v>
      </c>
      <c r="BE276" s="38">
        <v>6267265</v>
      </c>
      <c r="BF276" s="38">
        <v>2404149</v>
      </c>
      <c r="BG276" s="38">
        <v>3908370</v>
      </c>
      <c r="BH276" s="38">
        <v>5517616</v>
      </c>
      <c r="BI276" s="38">
        <v>5607274</v>
      </c>
      <c r="BJ276" s="38">
        <v>9365439</v>
      </c>
      <c r="BK276" s="38">
        <v>4483213</v>
      </c>
      <c r="BL276" s="38">
        <v>7431334</v>
      </c>
      <c r="BM276" s="38">
        <v>7744275.5</v>
      </c>
      <c r="BN276" s="38">
        <v>6285274</v>
      </c>
      <c r="BO276" s="38">
        <v>5702473.5</v>
      </c>
      <c r="BP276" s="38">
        <v>2832468</v>
      </c>
      <c r="BQ276" s="38">
        <v>4757006</v>
      </c>
      <c r="BR276" s="38">
        <v>4908925</v>
      </c>
      <c r="BS276" s="38">
        <v>11291793</v>
      </c>
      <c r="BT276" s="38">
        <v>12588278</v>
      </c>
      <c r="BU276" s="38">
        <v>9787657</v>
      </c>
      <c r="BV276" s="38">
        <v>0.50114366760329299</v>
      </c>
      <c r="BX276" s="38">
        <v>1</v>
      </c>
    </row>
    <row r="277" spans="2:76">
      <c r="B277" s="38" t="s">
        <v>994</v>
      </c>
      <c r="C277" s="38" t="s">
        <v>161</v>
      </c>
      <c r="D277" s="38" t="s">
        <v>271</v>
      </c>
      <c r="E277" s="38">
        <v>18280</v>
      </c>
      <c r="F277" s="38" t="s">
        <v>211</v>
      </c>
      <c r="G277" s="38">
        <v>100000447</v>
      </c>
      <c r="H277" s="38">
        <v>905</v>
      </c>
      <c r="I277" s="38">
        <v>153.01933</v>
      </c>
      <c r="J277" s="38" t="s">
        <v>995</v>
      </c>
      <c r="K277" s="38">
        <v>3469</v>
      </c>
      <c r="L277" s="43" t="s">
        <v>996</v>
      </c>
      <c r="M277" s="43" t="s">
        <v>997</v>
      </c>
      <c r="N277" s="38">
        <v>61268.996099999997</v>
      </c>
      <c r="O277" s="38">
        <v>0.16588725086636399</v>
      </c>
      <c r="P277" s="38">
        <v>101213</v>
      </c>
      <c r="Q277" s="38">
        <v>0.16588725086636399</v>
      </c>
      <c r="R277" s="38">
        <v>370032</v>
      </c>
      <c r="S277" s="38">
        <v>0.16588725086636399</v>
      </c>
      <c r="T277" s="38">
        <v>61602</v>
      </c>
      <c r="U277" s="38">
        <v>142343</v>
      </c>
      <c r="V277" s="38">
        <v>122567</v>
      </c>
      <c r="W277" s="38">
        <v>85102</v>
      </c>
      <c r="X277" s="38">
        <v>0.16588725086636399</v>
      </c>
      <c r="Y277" s="38">
        <v>61008.003900000003</v>
      </c>
      <c r="Z277" s="38">
        <v>98885</v>
      </c>
      <c r="AA277" s="38">
        <v>0.16588725086636399</v>
      </c>
      <c r="AB277" s="38">
        <v>69001</v>
      </c>
      <c r="AC277" s="38">
        <v>48482</v>
      </c>
      <c r="AD277" s="38">
        <v>95975</v>
      </c>
      <c r="AE277" s="38">
        <v>0.16588725086636399</v>
      </c>
      <c r="AF277" s="38">
        <v>0.16588725086636399</v>
      </c>
      <c r="AG277" s="38">
        <v>26876.002</v>
      </c>
      <c r="AH277" s="38">
        <v>106370</v>
      </c>
      <c r="AI277" s="38">
        <v>118401</v>
      </c>
      <c r="AJ277" s="38">
        <v>215854</v>
      </c>
      <c r="AK277" s="38">
        <v>132492</v>
      </c>
      <c r="AL277" s="38">
        <v>198555</v>
      </c>
      <c r="AM277" s="38">
        <v>75167</v>
      </c>
      <c r="AN277" s="38">
        <v>85651</v>
      </c>
      <c r="AO277" s="38">
        <v>48441</v>
      </c>
      <c r="AP277" s="38">
        <v>95031</v>
      </c>
      <c r="AQ277" s="38">
        <v>177452</v>
      </c>
      <c r="AR277" s="38">
        <v>0.16588725086636399</v>
      </c>
      <c r="AS277" s="38">
        <v>0.16588725086636399</v>
      </c>
      <c r="AT277" s="38">
        <v>0.16588725086636399</v>
      </c>
      <c r="AU277" s="38">
        <v>117786.99219999999</v>
      </c>
      <c r="AV277" s="38">
        <v>0.16588725086636399</v>
      </c>
      <c r="AW277" s="38">
        <v>174175</v>
      </c>
      <c r="AX277" s="38">
        <v>167512</v>
      </c>
      <c r="AY277" s="38">
        <v>116434.99219999999</v>
      </c>
      <c r="AZ277" s="38">
        <v>0.16588725086636399</v>
      </c>
      <c r="BA277" s="38">
        <v>30830</v>
      </c>
      <c r="BB277" s="38">
        <v>185292</v>
      </c>
      <c r="BC277" s="38">
        <v>0.16588725086636399</v>
      </c>
      <c r="BD277" s="38">
        <v>122425.99219999999</v>
      </c>
      <c r="BE277" s="38">
        <v>168097</v>
      </c>
      <c r="BF277" s="38">
        <v>51807</v>
      </c>
      <c r="BG277" s="38">
        <v>178937</v>
      </c>
      <c r="BH277" s="38">
        <v>83144</v>
      </c>
      <c r="BI277" s="38">
        <v>0.16588725086636399</v>
      </c>
      <c r="BJ277" s="38">
        <v>95595</v>
      </c>
      <c r="BK277" s="38">
        <v>132674</v>
      </c>
      <c r="BL277" s="38">
        <v>24348</v>
      </c>
      <c r="BM277" s="38">
        <v>115380.99219999999</v>
      </c>
      <c r="BN277" s="38">
        <v>124483</v>
      </c>
      <c r="BO277" s="38">
        <v>109663</v>
      </c>
      <c r="BP277" s="38">
        <v>0.16588725086636399</v>
      </c>
      <c r="BQ277" s="38">
        <v>425453</v>
      </c>
      <c r="BR277" s="38">
        <v>34674</v>
      </c>
      <c r="BS277" s="38">
        <v>77264</v>
      </c>
      <c r="BT277" s="38">
        <v>213412.98439999999</v>
      </c>
      <c r="BU277" s="38">
        <v>56004.996099999997</v>
      </c>
      <c r="BV277" s="38">
        <v>0.78280543039379402</v>
      </c>
      <c r="BX277" s="38">
        <v>1</v>
      </c>
    </row>
    <row r="278" spans="2:76">
      <c r="B278" s="38" t="s">
        <v>998</v>
      </c>
      <c r="C278" s="38" t="s">
        <v>143</v>
      </c>
      <c r="D278" s="38" t="s">
        <v>210</v>
      </c>
      <c r="E278" s="38">
        <v>587</v>
      </c>
      <c r="F278" s="38" t="s">
        <v>211</v>
      </c>
      <c r="G278" s="38">
        <v>338</v>
      </c>
      <c r="H278" s="38">
        <v>2922</v>
      </c>
      <c r="I278" s="38">
        <v>195.05101999999999</v>
      </c>
      <c r="J278" s="38" t="s">
        <v>999</v>
      </c>
      <c r="K278" s="38">
        <v>10690</v>
      </c>
      <c r="L278" s="43" t="s">
        <v>1000</v>
      </c>
      <c r="M278" s="43" t="s">
        <v>1001</v>
      </c>
      <c r="N278" s="38">
        <v>1968417</v>
      </c>
      <c r="O278" s="38">
        <v>2464998</v>
      </c>
      <c r="P278" s="38">
        <v>15199916</v>
      </c>
      <c r="Q278" s="38">
        <v>9282282</v>
      </c>
      <c r="R278" s="38">
        <v>2652760</v>
      </c>
      <c r="S278" s="38">
        <v>1838147</v>
      </c>
      <c r="T278" s="38">
        <v>5.3245140623347002E-2</v>
      </c>
      <c r="U278" s="38">
        <v>3111205.75</v>
      </c>
      <c r="V278" s="38">
        <v>2614821</v>
      </c>
      <c r="W278" s="38">
        <v>4319647</v>
      </c>
      <c r="X278" s="38">
        <v>3170142</v>
      </c>
      <c r="Y278" s="38">
        <v>6383623</v>
      </c>
      <c r="Z278" s="38">
        <v>3127818.25</v>
      </c>
      <c r="AA278" s="38">
        <v>1886659.875</v>
      </c>
      <c r="AB278" s="38">
        <v>2557260</v>
      </c>
      <c r="AC278" s="38">
        <v>5106323</v>
      </c>
      <c r="AD278" s="38">
        <v>2471744</v>
      </c>
      <c r="AE278" s="38">
        <v>1604898</v>
      </c>
      <c r="AF278" s="38">
        <v>1652849</v>
      </c>
      <c r="AG278" s="38">
        <v>1820839</v>
      </c>
      <c r="AH278" s="38">
        <v>2411702</v>
      </c>
      <c r="AI278" s="38">
        <v>810399</v>
      </c>
      <c r="AJ278" s="38">
        <v>3606446</v>
      </c>
      <c r="AK278" s="38">
        <v>1682800</v>
      </c>
      <c r="AL278" s="38">
        <v>3860317</v>
      </c>
      <c r="AM278" s="38">
        <v>3780280</v>
      </c>
      <c r="AN278" s="38">
        <v>2793526.75</v>
      </c>
      <c r="AO278" s="38">
        <v>1798951</v>
      </c>
      <c r="AP278" s="38">
        <v>7361751.5</v>
      </c>
      <c r="AQ278" s="38">
        <v>2773535</v>
      </c>
      <c r="AR278" s="38">
        <v>2819339</v>
      </c>
      <c r="AS278" s="38">
        <v>1512699</v>
      </c>
      <c r="AT278" s="38">
        <v>2868620</v>
      </c>
      <c r="AU278" s="38">
        <v>1103842</v>
      </c>
      <c r="AV278" s="38">
        <v>1378500</v>
      </c>
      <c r="AW278" s="38">
        <v>185571.01560000001</v>
      </c>
      <c r="AX278" s="38">
        <v>1747833</v>
      </c>
      <c r="AY278" s="38">
        <v>1739675</v>
      </c>
      <c r="AZ278" s="38">
        <v>1347735</v>
      </c>
      <c r="BA278" s="38">
        <v>2340116</v>
      </c>
      <c r="BB278" s="38">
        <v>1730368</v>
      </c>
      <c r="BC278" s="38">
        <v>2488134</v>
      </c>
      <c r="BD278" s="38">
        <v>2022653</v>
      </c>
      <c r="BE278" s="38">
        <v>3089807</v>
      </c>
      <c r="BF278" s="38">
        <v>1713141</v>
      </c>
      <c r="BG278" s="38">
        <v>2037212</v>
      </c>
      <c r="BH278" s="38">
        <v>2522983</v>
      </c>
      <c r="BI278" s="38">
        <v>5.3245140623347002E-2</v>
      </c>
      <c r="BJ278" s="38">
        <v>2176572</v>
      </c>
      <c r="BK278" s="38">
        <v>2232934</v>
      </c>
      <c r="BL278" s="38">
        <v>2745924</v>
      </c>
      <c r="BM278" s="38">
        <v>2502883.75</v>
      </c>
      <c r="BN278" s="38">
        <v>1223839</v>
      </c>
      <c r="BO278" s="38">
        <v>1510992</v>
      </c>
      <c r="BP278" s="38">
        <v>3416369</v>
      </c>
      <c r="BQ278" s="38">
        <v>8181377.5</v>
      </c>
      <c r="BR278" s="38">
        <v>795428</v>
      </c>
      <c r="BS278" s="38">
        <v>2312234</v>
      </c>
      <c r="BT278" s="38">
        <v>122661688</v>
      </c>
      <c r="BU278" s="38">
        <v>3793363.25</v>
      </c>
      <c r="BV278" s="38">
        <v>3.3255349373560901E-2</v>
      </c>
      <c r="BX278" s="38">
        <v>0.34953577280174802</v>
      </c>
    </row>
    <row r="279" spans="2:76">
      <c r="B279" s="38" t="s">
        <v>1002</v>
      </c>
      <c r="C279" s="38" t="s">
        <v>151</v>
      </c>
      <c r="D279" s="38" t="s">
        <v>152</v>
      </c>
      <c r="E279" s="38">
        <v>48152</v>
      </c>
      <c r="F279" s="38" t="s">
        <v>211</v>
      </c>
      <c r="G279" s="38">
        <v>572</v>
      </c>
      <c r="H279" s="38">
        <v>2342</v>
      </c>
      <c r="I279" s="38">
        <v>225.06159</v>
      </c>
      <c r="J279" s="38" t="s">
        <v>1003</v>
      </c>
      <c r="K279" s="38">
        <v>79025</v>
      </c>
      <c r="L279" s="43" t="s">
        <v>1004</v>
      </c>
      <c r="M279" s="43" t="s">
        <v>1005</v>
      </c>
      <c r="N279" s="38">
        <v>774250368</v>
      </c>
      <c r="O279" s="38">
        <v>785253568</v>
      </c>
      <c r="P279" s="38">
        <v>805915776</v>
      </c>
      <c r="Q279" s="38">
        <v>814966080</v>
      </c>
      <c r="R279" s="38">
        <v>715014528</v>
      </c>
      <c r="S279" s="38">
        <v>824000256</v>
      </c>
      <c r="T279" s="38">
        <v>732773376</v>
      </c>
      <c r="U279" s="38">
        <v>702537472</v>
      </c>
      <c r="V279" s="38">
        <v>769963520</v>
      </c>
      <c r="W279" s="38">
        <v>1009597952</v>
      </c>
      <c r="X279" s="38">
        <v>803152704</v>
      </c>
      <c r="Y279" s="38">
        <v>793844416</v>
      </c>
      <c r="Z279" s="38">
        <v>789479808</v>
      </c>
      <c r="AA279" s="38">
        <v>807345920</v>
      </c>
      <c r="AB279" s="38">
        <v>806228544</v>
      </c>
      <c r="AC279" s="38">
        <v>810322432</v>
      </c>
      <c r="AD279" s="38">
        <v>667946432</v>
      </c>
      <c r="AE279" s="38">
        <v>663865728</v>
      </c>
      <c r="AF279" s="38">
        <v>766239104</v>
      </c>
      <c r="AG279" s="38">
        <v>812622592</v>
      </c>
      <c r="AH279" s="38">
        <v>781152192</v>
      </c>
      <c r="AI279" s="38">
        <v>853588672</v>
      </c>
      <c r="AJ279" s="38">
        <v>755639104</v>
      </c>
      <c r="AK279" s="38">
        <v>801945088</v>
      </c>
      <c r="AL279" s="38">
        <v>794990464</v>
      </c>
      <c r="AM279" s="38">
        <v>864265088</v>
      </c>
      <c r="AN279" s="38">
        <v>660883840</v>
      </c>
      <c r="AO279" s="38">
        <v>757521856</v>
      </c>
      <c r="AP279" s="38">
        <v>716146432</v>
      </c>
      <c r="AQ279" s="38">
        <v>759124672</v>
      </c>
      <c r="AR279" s="38">
        <v>735230144</v>
      </c>
      <c r="AS279" s="38">
        <v>707075264</v>
      </c>
      <c r="AT279" s="38">
        <v>744963136</v>
      </c>
      <c r="AU279" s="38">
        <v>781228096</v>
      </c>
      <c r="AV279" s="38">
        <v>790238272</v>
      </c>
      <c r="AW279" s="38">
        <v>797507520</v>
      </c>
      <c r="AX279" s="38">
        <v>777887104</v>
      </c>
      <c r="AY279" s="38">
        <v>711762368</v>
      </c>
      <c r="AZ279" s="38">
        <v>788150272</v>
      </c>
      <c r="BA279" s="38">
        <v>727732992</v>
      </c>
      <c r="BB279" s="38">
        <v>881306176</v>
      </c>
      <c r="BC279" s="38">
        <v>768501440</v>
      </c>
      <c r="BD279" s="38">
        <v>821796096</v>
      </c>
      <c r="BE279" s="38">
        <v>825163520</v>
      </c>
      <c r="BF279" s="38">
        <v>693061376</v>
      </c>
      <c r="BG279" s="38">
        <v>827493952</v>
      </c>
      <c r="BH279" s="38">
        <v>916067712</v>
      </c>
      <c r="BI279" s="38">
        <v>712599616</v>
      </c>
      <c r="BJ279" s="38">
        <v>732992384</v>
      </c>
      <c r="BK279" s="38">
        <v>854440832</v>
      </c>
      <c r="BL279" s="38">
        <v>753320448</v>
      </c>
      <c r="BM279" s="38">
        <v>803595584</v>
      </c>
      <c r="BN279" s="38">
        <v>735054464</v>
      </c>
      <c r="BO279" s="38">
        <v>936582976</v>
      </c>
      <c r="BP279" s="38">
        <v>738754112</v>
      </c>
      <c r="BQ279" s="38">
        <v>770413312</v>
      </c>
      <c r="BR279" s="38">
        <v>637727808</v>
      </c>
      <c r="BS279" s="38">
        <v>761245888</v>
      </c>
      <c r="BT279" s="38">
        <v>713272768</v>
      </c>
      <c r="BU279" s="38">
        <v>888993024</v>
      </c>
      <c r="BV279" s="38">
        <v>0.66273475817610705</v>
      </c>
      <c r="BX279" s="38">
        <v>1</v>
      </c>
    </row>
    <row r="280" spans="2:76">
      <c r="B280" s="38" t="s">
        <v>1006</v>
      </c>
      <c r="C280" s="38" t="s">
        <v>151</v>
      </c>
      <c r="D280" s="38" t="s">
        <v>917</v>
      </c>
      <c r="E280" s="38">
        <v>15443</v>
      </c>
      <c r="F280" s="38" t="s">
        <v>211</v>
      </c>
      <c r="G280" s="38">
        <v>100000257</v>
      </c>
      <c r="H280" s="38">
        <v>3233.3</v>
      </c>
      <c r="I280" s="38">
        <v>193.03537</v>
      </c>
      <c r="J280" s="38" t="s">
        <v>1007</v>
      </c>
      <c r="K280" s="38">
        <v>444791</v>
      </c>
      <c r="L280" s="43" t="s">
        <v>1008</v>
      </c>
      <c r="M280" s="43" t="s">
        <v>1009</v>
      </c>
      <c r="N280" s="38">
        <v>1246717</v>
      </c>
      <c r="O280" s="38">
        <v>1666815</v>
      </c>
      <c r="P280" s="38">
        <v>2434659</v>
      </c>
      <c r="Q280" s="38">
        <v>1504421</v>
      </c>
      <c r="R280" s="38">
        <v>2678817</v>
      </c>
      <c r="S280" s="38">
        <v>2867360</v>
      </c>
      <c r="T280" s="38">
        <v>1905439</v>
      </c>
      <c r="U280" s="38">
        <v>1901199.125</v>
      </c>
      <c r="V280" s="38">
        <v>1578914</v>
      </c>
      <c r="W280" s="38">
        <v>2247760</v>
      </c>
      <c r="X280" s="38">
        <v>1907437.875</v>
      </c>
      <c r="Y280" s="38">
        <v>1501738</v>
      </c>
      <c r="Z280" s="38">
        <v>2521565</v>
      </c>
      <c r="AA280" s="38">
        <v>1863842.875</v>
      </c>
      <c r="AB280" s="38">
        <v>3505934</v>
      </c>
      <c r="AC280" s="38">
        <v>3355443</v>
      </c>
      <c r="AD280" s="38">
        <v>1506392</v>
      </c>
      <c r="AE280" s="38">
        <v>1824518</v>
      </c>
      <c r="AF280" s="38">
        <v>2740812</v>
      </c>
      <c r="AG280" s="38">
        <v>1833045</v>
      </c>
      <c r="AH280" s="38">
        <v>1097694</v>
      </c>
      <c r="AI280" s="38">
        <v>2714958</v>
      </c>
      <c r="AJ280" s="38">
        <v>1621207</v>
      </c>
      <c r="AK280" s="38">
        <v>2749875</v>
      </c>
      <c r="AL280" s="38">
        <v>1738170</v>
      </c>
      <c r="AM280" s="38">
        <v>3324882</v>
      </c>
      <c r="AN280" s="38">
        <v>1888952</v>
      </c>
      <c r="AO280" s="38">
        <v>1829016</v>
      </c>
      <c r="AP280" s="38">
        <v>1667442</v>
      </c>
      <c r="AQ280" s="38">
        <v>1444848</v>
      </c>
      <c r="AR280" s="38">
        <v>1196157</v>
      </c>
      <c r="AS280" s="38">
        <v>1403111</v>
      </c>
      <c r="AT280" s="38">
        <v>1601368</v>
      </c>
      <c r="AU280" s="38">
        <v>1846452.125</v>
      </c>
      <c r="AV280" s="38">
        <v>2681781</v>
      </c>
      <c r="AW280" s="38">
        <v>1812879</v>
      </c>
      <c r="AX280" s="38">
        <v>2396772</v>
      </c>
      <c r="AY280" s="38">
        <v>1457443</v>
      </c>
      <c r="AZ280" s="38">
        <v>1330284</v>
      </c>
      <c r="BA280" s="38">
        <v>9710245</v>
      </c>
      <c r="BB280" s="38">
        <v>2009509</v>
      </c>
      <c r="BC280" s="38">
        <v>1373151</v>
      </c>
      <c r="BD280" s="38">
        <v>2916518</v>
      </c>
      <c r="BE280" s="38">
        <v>2343807</v>
      </c>
      <c r="BF280" s="38">
        <v>1821612</v>
      </c>
      <c r="BG280" s="38">
        <v>1874222.125</v>
      </c>
      <c r="BH280" s="38">
        <v>1593944</v>
      </c>
      <c r="BI280" s="38">
        <v>1834636</v>
      </c>
      <c r="BJ280" s="38">
        <v>1522328</v>
      </c>
      <c r="BK280" s="38">
        <v>1840775</v>
      </c>
      <c r="BL280" s="38">
        <v>1838687</v>
      </c>
      <c r="BM280" s="38">
        <v>1706840</v>
      </c>
      <c r="BN280" s="38">
        <v>1461769</v>
      </c>
      <c r="BO280" s="38">
        <v>2468980</v>
      </c>
      <c r="BP280" s="38">
        <v>2143021</v>
      </c>
      <c r="BQ280" s="38">
        <v>1957067</v>
      </c>
      <c r="BR280" s="38">
        <v>1549358</v>
      </c>
      <c r="BS280" s="38">
        <v>2536909</v>
      </c>
      <c r="BT280" s="38">
        <v>2737493</v>
      </c>
      <c r="BU280" s="38">
        <v>2944695</v>
      </c>
      <c r="BV280" s="38">
        <v>0.58945116940561904</v>
      </c>
      <c r="BX280" s="38">
        <v>1</v>
      </c>
    </row>
    <row r="281" spans="2:76">
      <c r="B281" s="38" t="s">
        <v>1010</v>
      </c>
      <c r="C281" s="38" t="s">
        <v>143</v>
      </c>
      <c r="D281" s="38" t="s">
        <v>210</v>
      </c>
      <c r="E281" s="38">
        <v>62291</v>
      </c>
      <c r="F281" s="38" t="s">
        <v>145</v>
      </c>
      <c r="G281" s="38">
        <v>100020492</v>
      </c>
      <c r="H281" s="38">
        <v>3992</v>
      </c>
      <c r="I281" s="38">
        <v>462.17696000000001</v>
      </c>
      <c r="N281" s="38">
        <v>300279</v>
      </c>
      <c r="O281" s="38">
        <v>31931</v>
      </c>
      <c r="P281" s="38">
        <v>45929</v>
      </c>
      <c r="Q281" s="38">
        <v>36402</v>
      </c>
      <c r="R281" s="38">
        <v>42321</v>
      </c>
      <c r="S281" s="38">
        <v>26076.998</v>
      </c>
      <c r="T281" s="38">
        <v>50338</v>
      </c>
      <c r="U281" s="38">
        <v>67100</v>
      </c>
      <c r="V281" s="38">
        <v>0.23681006101937499</v>
      </c>
      <c r="W281" s="38">
        <v>85520</v>
      </c>
      <c r="X281" s="38">
        <v>0.23681006101937499</v>
      </c>
      <c r="Y281" s="38">
        <v>21618</v>
      </c>
      <c r="Z281" s="38">
        <v>31188.002</v>
      </c>
      <c r="AA281" s="38">
        <v>0.23681006101937499</v>
      </c>
      <c r="AB281" s="38">
        <v>56987</v>
      </c>
      <c r="AC281" s="38">
        <v>0.23681006101937499</v>
      </c>
      <c r="AD281" s="38">
        <v>35330</v>
      </c>
      <c r="AE281" s="38">
        <v>0.23681006101937499</v>
      </c>
      <c r="AF281" s="38">
        <v>0.23681006101937499</v>
      </c>
      <c r="AG281" s="38">
        <v>47731</v>
      </c>
      <c r="AH281" s="38">
        <v>25540.002</v>
      </c>
      <c r="AI281" s="38">
        <v>182204</v>
      </c>
      <c r="AJ281" s="38">
        <v>41164</v>
      </c>
      <c r="AK281" s="38">
        <v>0.23681006101937499</v>
      </c>
      <c r="AL281" s="38">
        <v>0.23681006101937499</v>
      </c>
      <c r="AM281" s="38">
        <v>107221.00780000001</v>
      </c>
      <c r="AN281" s="38">
        <v>102868</v>
      </c>
      <c r="AO281" s="38">
        <v>0.23681006101937499</v>
      </c>
      <c r="AP281" s="38">
        <v>48318</v>
      </c>
      <c r="AQ281" s="38">
        <v>192693</v>
      </c>
      <c r="AR281" s="38">
        <v>0.23681006101937499</v>
      </c>
      <c r="AS281" s="38">
        <v>0.23681006101937499</v>
      </c>
      <c r="AT281" s="38">
        <v>0.23681006101937499</v>
      </c>
      <c r="AU281" s="38">
        <v>0.23681006101937499</v>
      </c>
      <c r="AV281" s="38">
        <v>311735</v>
      </c>
      <c r="AW281" s="38">
        <v>133884</v>
      </c>
      <c r="AX281" s="38">
        <v>31496.998</v>
      </c>
      <c r="AY281" s="38">
        <v>69466</v>
      </c>
      <c r="AZ281" s="38">
        <v>55823.003900000003</v>
      </c>
      <c r="BA281" s="38">
        <v>0.23681006101937499</v>
      </c>
      <c r="BB281" s="38">
        <v>16590</v>
      </c>
      <c r="BC281" s="38">
        <v>20285</v>
      </c>
      <c r="BD281" s="38">
        <v>137246</v>
      </c>
      <c r="BE281" s="38">
        <v>0.23681006101937499</v>
      </c>
      <c r="BF281" s="38">
        <v>0.23681006101937499</v>
      </c>
      <c r="BG281" s="38">
        <v>55157</v>
      </c>
      <c r="BH281" s="38">
        <v>0.23681006101937499</v>
      </c>
      <c r="BI281" s="38">
        <v>49541</v>
      </c>
      <c r="BJ281" s="38">
        <v>0.23681006101937499</v>
      </c>
      <c r="BK281" s="38">
        <v>0.23681006101937499</v>
      </c>
      <c r="BL281" s="38">
        <v>0.23681006101937499</v>
      </c>
      <c r="BM281" s="38">
        <v>0.23681006101937499</v>
      </c>
      <c r="BN281" s="38">
        <v>22151</v>
      </c>
      <c r="BO281" s="38">
        <v>0.23681006101937499</v>
      </c>
      <c r="BP281" s="38">
        <v>0.23681006101937499</v>
      </c>
      <c r="BQ281" s="38">
        <v>0.23681006101937499</v>
      </c>
      <c r="BR281" s="38">
        <v>35646</v>
      </c>
      <c r="BS281" s="38">
        <v>299697</v>
      </c>
      <c r="BT281" s="38">
        <v>64775</v>
      </c>
      <c r="BU281" s="38">
        <v>18518</v>
      </c>
      <c r="BV281" s="38">
        <v>0.159774717948269</v>
      </c>
      <c r="BX281" s="38">
        <v>1</v>
      </c>
    </row>
    <row r="282" spans="2:76">
      <c r="B282" s="38" t="s">
        <v>1011</v>
      </c>
      <c r="C282" s="38" t="s">
        <v>161</v>
      </c>
      <c r="D282" s="38" t="s">
        <v>608</v>
      </c>
      <c r="E282" s="38">
        <v>57</v>
      </c>
      <c r="F282" s="38" t="s">
        <v>163</v>
      </c>
      <c r="G282" s="38">
        <v>561</v>
      </c>
      <c r="H282" s="38">
        <v>1500</v>
      </c>
      <c r="I282" s="38">
        <v>148.06044</v>
      </c>
      <c r="J282" s="38" t="s">
        <v>1012</v>
      </c>
      <c r="K282" s="38">
        <v>611</v>
      </c>
      <c r="L282" s="43" t="s">
        <v>1013</v>
      </c>
      <c r="M282" s="43" t="s">
        <v>1014</v>
      </c>
      <c r="N282" s="38">
        <v>151848736</v>
      </c>
      <c r="O282" s="38">
        <v>194897152</v>
      </c>
      <c r="P282" s="38">
        <v>192052448</v>
      </c>
      <c r="Q282" s="38">
        <v>174336224</v>
      </c>
      <c r="R282" s="38">
        <v>163388768</v>
      </c>
      <c r="S282" s="38">
        <v>195409072</v>
      </c>
      <c r="T282" s="38">
        <v>179730608</v>
      </c>
      <c r="U282" s="38">
        <v>148437760</v>
      </c>
      <c r="V282" s="38">
        <v>159447040</v>
      </c>
      <c r="W282" s="38">
        <v>205250192</v>
      </c>
      <c r="X282" s="38">
        <v>161990192</v>
      </c>
      <c r="Y282" s="38">
        <v>141640032</v>
      </c>
      <c r="Z282" s="38">
        <v>186814800</v>
      </c>
      <c r="AA282" s="38">
        <v>130562536</v>
      </c>
      <c r="AB282" s="38">
        <v>234839568</v>
      </c>
      <c r="AC282" s="38">
        <v>202292608</v>
      </c>
      <c r="AD282" s="38">
        <v>218355504</v>
      </c>
      <c r="AE282" s="38">
        <v>214321136</v>
      </c>
      <c r="AF282" s="38">
        <v>184689840</v>
      </c>
      <c r="AG282" s="38">
        <v>120205880</v>
      </c>
      <c r="AH282" s="38">
        <v>222916656</v>
      </c>
      <c r="AI282" s="38">
        <v>147707392</v>
      </c>
      <c r="AJ282" s="38">
        <v>166201120</v>
      </c>
      <c r="AK282" s="38">
        <v>151190832</v>
      </c>
      <c r="AL282" s="38">
        <v>192932560</v>
      </c>
      <c r="AM282" s="38">
        <v>143351920</v>
      </c>
      <c r="AN282" s="38">
        <v>189705072</v>
      </c>
      <c r="AO282" s="38">
        <v>177614576</v>
      </c>
      <c r="AP282" s="38">
        <v>250718192</v>
      </c>
      <c r="AQ282" s="38">
        <v>201467184</v>
      </c>
      <c r="AR282" s="38">
        <v>188989568</v>
      </c>
      <c r="AS282" s="38">
        <v>164030336</v>
      </c>
      <c r="AT282" s="38">
        <v>160375328</v>
      </c>
      <c r="AU282" s="38">
        <v>148587264</v>
      </c>
      <c r="AV282" s="38">
        <v>128364232</v>
      </c>
      <c r="AW282" s="38">
        <v>178594240</v>
      </c>
      <c r="AX282" s="38">
        <v>169478592</v>
      </c>
      <c r="AY282" s="38">
        <v>158410080</v>
      </c>
      <c r="AZ282" s="38">
        <v>197730816</v>
      </c>
      <c r="BA282" s="38">
        <v>152009888</v>
      </c>
      <c r="BB282" s="38">
        <v>155155696</v>
      </c>
      <c r="BC282" s="38">
        <v>176373360</v>
      </c>
      <c r="BD282" s="38">
        <v>172211520</v>
      </c>
      <c r="BE282" s="38">
        <v>136495808</v>
      </c>
      <c r="BF282" s="38">
        <v>188235280</v>
      </c>
      <c r="BG282" s="38">
        <v>164392448</v>
      </c>
      <c r="BH282" s="38">
        <v>162636256</v>
      </c>
      <c r="BI282" s="38">
        <v>129549016</v>
      </c>
      <c r="BJ282" s="38">
        <v>165259168</v>
      </c>
      <c r="BK282" s="38">
        <v>237037952</v>
      </c>
      <c r="BL282" s="38">
        <v>153346656</v>
      </c>
      <c r="BM282" s="38">
        <v>148739120</v>
      </c>
      <c r="BN282" s="38">
        <v>170501440</v>
      </c>
      <c r="BO282" s="38">
        <v>301849312</v>
      </c>
      <c r="BP282" s="38">
        <v>164292400</v>
      </c>
      <c r="BQ282" s="38">
        <v>238052976</v>
      </c>
      <c r="BR282" s="38">
        <v>130751608</v>
      </c>
      <c r="BS282" s="38">
        <v>182882400</v>
      </c>
      <c r="BT282" s="38">
        <v>205339072</v>
      </c>
      <c r="BU282" s="38">
        <v>153384880</v>
      </c>
      <c r="BV282" s="38">
        <v>0.228230066807424</v>
      </c>
      <c r="BX282" s="38">
        <v>1</v>
      </c>
    </row>
    <row r="283" spans="2:76">
      <c r="B283" s="38" t="s">
        <v>1015</v>
      </c>
      <c r="C283" s="38" t="s">
        <v>161</v>
      </c>
      <c r="D283" s="38" t="s">
        <v>608</v>
      </c>
      <c r="E283" s="38">
        <v>33487</v>
      </c>
      <c r="F283" s="38" t="s">
        <v>163</v>
      </c>
      <c r="G283" s="38">
        <v>100001103</v>
      </c>
      <c r="H283" s="38">
        <v>2170</v>
      </c>
      <c r="I283" s="38">
        <v>162.07608999999999</v>
      </c>
      <c r="J283" s="38" t="s">
        <v>1016</v>
      </c>
      <c r="K283" s="38">
        <v>68662</v>
      </c>
      <c r="M283" s="43" t="s">
        <v>1017</v>
      </c>
      <c r="N283" s="38">
        <v>182291</v>
      </c>
      <c r="O283" s="38">
        <v>232106</v>
      </c>
      <c r="P283" s="38">
        <v>227972</v>
      </c>
      <c r="Q283" s="38">
        <v>174734</v>
      </c>
      <c r="R283" s="38">
        <v>215691</v>
      </c>
      <c r="S283" s="38">
        <v>241375</v>
      </c>
      <c r="T283" s="38">
        <v>157251</v>
      </c>
      <c r="U283" s="38">
        <v>151964</v>
      </c>
      <c r="V283" s="38">
        <v>236642</v>
      </c>
      <c r="W283" s="38">
        <v>273884</v>
      </c>
      <c r="X283" s="38">
        <v>201746</v>
      </c>
      <c r="Y283" s="38">
        <v>190613.01560000001</v>
      </c>
      <c r="Z283" s="38">
        <v>151936</v>
      </c>
      <c r="AA283" s="38">
        <v>142364</v>
      </c>
      <c r="AB283" s="38">
        <v>174315</v>
      </c>
      <c r="AC283" s="38">
        <v>0.28927738418341697</v>
      </c>
      <c r="AD283" s="38">
        <v>145914</v>
      </c>
      <c r="AE283" s="38">
        <v>175140</v>
      </c>
      <c r="AF283" s="38">
        <v>120322</v>
      </c>
      <c r="AG283" s="38">
        <v>149366</v>
      </c>
      <c r="AH283" s="38">
        <v>126088</v>
      </c>
      <c r="AI283" s="38">
        <v>190931.98439999999</v>
      </c>
      <c r="AJ283" s="38">
        <v>198109</v>
      </c>
      <c r="AK283" s="38">
        <v>228208</v>
      </c>
      <c r="AL283" s="38">
        <v>135556</v>
      </c>
      <c r="AM283" s="38">
        <v>201435.98439999999</v>
      </c>
      <c r="AN283" s="38">
        <v>167807</v>
      </c>
      <c r="AO283" s="38">
        <v>165975</v>
      </c>
      <c r="AP283" s="38">
        <v>172995</v>
      </c>
      <c r="AQ283" s="38">
        <v>167903</v>
      </c>
      <c r="AR283" s="38">
        <v>185539</v>
      </c>
      <c r="AS283" s="38">
        <v>0.28927738418341697</v>
      </c>
      <c r="AT283" s="38">
        <v>0.28927738418341697</v>
      </c>
      <c r="AU283" s="38">
        <v>198605</v>
      </c>
      <c r="AV283" s="38">
        <v>229592</v>
      </c>
      <c r="AW283" s="38">
        <v>254884</v>
      </c>
      <c r="AX283" s="38">
        <v>203988</v>
      </c>
      <c r="AY283" s="38">
        <v>215023.01560000001</v>
      </c>
      <c r="AZ283" s="38">
        <v>183212</v>
      </c>
      <c r="BA283" s="38">
        <v>196781</v>
      </c>
      <c r="BB283" s="38">
        <v>189243</v>
      </c>
      <c r="BC283" s="38">
        <v>220467.01560000001</v>
      </c>
      <c r="BD283" s="38">
        <v>156352</v>
      </c>
      <c r="BE283" s="38">
        <v>156384</v>
      </c>
      <c r="BF283" s="38">
        <v>95422</v>
      </c>
      <c r="BG283" s="38">
        <v>185078</v>
      </c>
      <c r="BH283" s="38">
        <v>135858</v>
      </c>
      <c r="BI283" s="38">
        <v>156481</v>
      </c>
      <c r="BJ283" s="38">
        <v>75342</v>
      </c>
      <c r="BK283" s="38">
        <v>209006</v>
      </c>
      <c r="BL283" s="38">
        <v>164028</v>
      </c>
      <c r="BM283" s="38">
        <v>107062</v>
      </c>
      <c r="BN283" s="38">
        <v>186143.01560000001</v>
      </c>
      <c r="BO283" s="38">
        <v>209394</v>
      </c>
      <c r="BP283" s="38">
        <v>148615</v>
      </c>
      <c r="BQ283" s="38">
        <v>185873.98439999999</v>
      </c>
      <c r="BR283" s="38">
        <v>217270</v>
      </c>
      <c r="BS283" s="38">
        <v>154959</v>
      </c>
      <c r="BT283" s="38">
        <v>166460</v>
      </c>
      <c r="BU283" s="38">
        <v>251104.01560000001</v>
      </c>
      <c r="BV283" s="38">
        <v>0.935188376424548</v>
      </c>
      <c r="BX283" s="38">
        <v>1</v>
      </c>
    </row>
    <row r="284" spans="2:76">
      <c r="B284" s="38" t="s">
        <v>1018</v>
      </c>
      <c r="C284" s="38" t="s">
        <v>161</v>
      </c>
      <c r="D284" s="38" t="s">
        <v>608</v>
      </c>
      <c r="E284" s="38">
        <v>53</v>
      </c>
      <c r="F284" s="38" t="s">
        <v>163</v>
      </c>
      <c r="G284" s="38">
        <v>563</v>
      </c>
      <c r="H284" s="38">
        <v>1291</v>
      </c>
      <c r="I284" s="38">
        <v>147.07642000000001</v>
      </c>
      <c r="J284" s="38" t="s">
        <v>1019</v>
      </c>
      <c r="K284" s="38">
        <v>5961</v>
      </c>
      <c r="L284" s="43" t="s">
        <v>1020</v>
      </c>
      <c r="M284" s="43" t="s">
        <v>1021</v>
      </c>
      <c r="N284" s="38">
        <v>451066720</v>
      </c>
      <c r="O284" s="38">
        <v>461638240</v>
      </c>
      <c r="P284" s="38">
        <v>470511072</v>
      </c>
      <c r="Q284" s="38">
        <v>431446464</v>
      </c>
      <c r="R284" s="38">
        <v>536949696</v>
      </c>
      <c r="S284" s="38">
        <v>345262784</v>
      </c>
      <c r="T284" s="38">
        <v>302122720</v>
      </c>
      <c r="U284" s="38">
        <v>342362080</v>
      </c>
      <c r="V284" s="38">
        <v>422285216</v>
      </c>
      <c r="W284" s="38">
        <v>555566144</v>
      </c>
      <c r="X284" s="38">
        <v>405303264</v>
      </c>
      <c r="Y284" s="38">
        <v>416300224</v>
      </c>
      <c r="Z284" s="38">
        <v>386456960</v>
      </c>
      <c r="AA284" s="38">
        <v>404070592</v>
      </c>
      <c r="AB284" s="38">
        <v>439348448</v>
      </c>
      <c r="AC284" s="38">
        <v>381479200</v>
      </c>
      <c r="AD284" s="38">
        <v>358049920</v>
      </c>
      <c r="AE284" s="38">
        <v>416498272</v>
      </c>
      <c r="AF284" s="38">
        <v>416682016</v>
      </c>
      <c r="AG284" s="38">
        <v>399268352</v>
      </c>
      <c r="AH284" s="38">
        <v>400818304</v>
      </c>
      <c r="AI284" s="38">
        <v>379317152</v>
      </c>
      <c r="AJ284" s="38">
        <v>429033056</v>
      </c>
      <c r="AK284" s="38">
        <v>357036000</v>
      </c>
      <c r="AL284" s="38">
        <v>440292160</v>
      </c>
      <c r="AM284" s="38">
        <v>357533312</v>
      </c>
      <c r="AN284" s="38">
        <v>411367904</v>
      </c>
      <c r="AO284" s="38">
        <v>348345728</v>
      </c>
      <c r="AP284" s="38">
        <v>454849824</v>
      </c>
      <c r="AQ284" s="38">
        <v>393294208</v>
      </c>
      <c r="AR284" s="38">
        <v>484081472</v>
      </c>
      <c r="AS284" s="38">
        <v>445695872</v>
      </c>
      <c r="AT284" s="38">
        <v>468172576</v>
      </c>
      <c r="AU284" s="38">
        <v>490789312</v>
      </c>
      <c r="AV284" s="38">
        <v>506243712</v>
      </c>
      <c r="AW284" s="38">
        <v>457844832</v>
      </c>
      <c r="AX284" s="38">
        <v>437262368</v>
      </c>
      <c r="AY284" s="38">
        <v>386599488</v>
      </c>
      <c r="AZ284" s="38">
        <v>453631808</v>
      </c>
      <c r="BA284" s="38">
        <v>573809536</v>
      </c>
      <c r="BB284" s="38">
        <v>461067904</v>
      </c>
      <c r="BC284" s="38">
        <v>488681120</v>
      </c>
      <c r="BD284" s="38">
        <v>423202400</v>
      </c>
      <c r="BE284" s="38">
        <v>520857184</v>
      </c>
      <c r="BF284" s="38">
        <v>406927840</v>
      </c>
      <c r="BG284" s="38">
        <v>397547296</v>
      </c>
      <c r="BH284" s="38">
        <v>428989184</v>
      </c>
      <c r="BI284" s="38">
        <v>432621184</v>
      </c>
      <c r="BJ284" s="38">
        <v>329021632</v>
      </c>
      <c r="BK284" s="38">
        <v>417027776</v>
      </c>
      <c r="BL284" s="38">
        <v>426727584</v>
      </c>
      <c r="BM284" s="38">
        <v>498858816</v>
      </c>
      <c r="BN284" s="38">
        <v>382232448</v>
      </c>
      <c r="BO284" s="38">
        <v>460964768</v>
      </c>
      <c r="BP284" s="38">
        <v>492500096</v>
      </c>
      <c r="BQ284" s="38">
        <v>496512704</v>
      </c>
      <c r="BR284" s="38">
        <v>362014400</v>
      </c>
      <c r="BS284" s="38">
        <v>371004192</v>
      </c>
      <c r="BT284" s="38">
        <v>454132128</v>
      </c>
      <c r="BU284" s="38">
        <v>404449920</v>
      </c>
      <c r="BV284" s="38">
        <v>1.47046989068864E-2</v>
      </c>
      <c r="BX284" s="38">
        <v>0</v>
      </c>
    </row>
    <row r="285" spans="2:76">
      <c r="B285" s="38" t="s">
        <v>1022</v>
      </c>
      <c r="C285" s="38" t="s">
        <v>577</v>
      </c>
      <c r="D285" s="38" t="s">
        <v>578</v>
      </c>
      <c r="E285" s="38">
        <v>43025</v>
      </c>
      <c r="F285" s="38" t="s">
        <v>211</v>
      </c>
      <c r="G285" s="38">
        <v>100003572</v>
      </c>
      <c r="H285" s="38">
        <v>3523</v>
      </c>
      <c r="I285" s="38">
        <v>274.10446000000002</v>
      </c>
      <c r="J285" s="38" t="s">
        <v>1023</v>
      </c>
      <c r="N285" s="38">
        <v>30579.002</v>
      </c>
      <c r="O285" s="38">
        <v>91076</v>
      </c>
      <c r="P285" s="38">
        <v>81043</v>
      </c>
      <c r="Q285" s="38">
        <v>147473</v>
      </c>
      <c r="R285" s="38">
        <v>87739</v>
      </c>
      <c r="S285" s="38">
        <v>162976</v>
      </c>
      <c r="T285" s="38">
        <v>95497</v>
      </c>
      <c r="U285" s="38">
        <v>108576</v>
      </c>
      <c r="V285" s="38">
        <v>134134</v>
      </c>
      <c r="W285" s="38">
        <v>150182</v>
      </c>
      <c r="X285" s="38">
        <v>91176</v>
      </c>
      <c r="Y285" s="38">
        <v>88664</v>
      </c>
      <c r="Z285" s="38">
        <v>98946</v>
      </c>
      <c r="AA285" s="38">
        <v>79735</v>
      </c>
      <c r="AB285" s="38">
        <v>180913</v>
      </c>
      <c r="AC285" s="38">
        <v>355128</v>
      </c>
      <c r="AD285" s="38">
        <v>154776</v>
      </c>
      <c r="AE285" s="38">
        <v>120549</v>
      </c>
      <c r="AF285" s="38">
        <v>84813</v>
      </c>
      <c r="AG285" s="38">
        <v>190670</v>
      </c>
      <c r="AH285" s="38">
        <v>179302</v>
      </c>
      <c r="AI285" s="38">
        <v>172543</v>
      </c>
      <c r="AJ285" s="38">
        <v>78080</v>
      </c>
      <c r="AK285" s="38">
        <v>96427</v>
      </c>
      <c r="AL285" s="38">
        <v>109629</v>
      </c>
      <c r="AM285" s="38">
        <v>172752</v>
      </c>
      <c r="AN285" s="38">
        <v>119571.99219999999</v>
      </c>
      <c r="AO285" s="38">
        <v>138930</v>
      </c>
      <c r="AP285" s="38">
        <v>138036</v>
      </c>
      <c r="AQ285" s="38">
        <v>126099</v>
      </c>
      <c r="AR285" s="38">
        <v>77554</v>
      </c>
      <c r="AS285" s="38">
        <v>77509</v>
      </c>
      <c r="AT285" s="38">
        <v>99685</v>
      </c>
      <c r="AU285" s="38">
        <v>0.185120555314638</v>
      </c>
      <c r="AV285" s="38">
        <v>146646</v>
      </c>
      <c r="AW285" s="38">
        <v>110878</v>
      </c>
      <c r="AX285" s="38">
        <v>171109</v>
      </c>
      <c r="AY285" s="38">
        <v>101469</v>
      </c>
      <c r="AZ285" s="38">
        <v>74614</v>
      </c>
      <c r="BA285" s="38">
        <v>126931.99219999999</v>
      </c>
      <c r="BB285" s="38">
        <v>113420</v>
      </c>
      <c r="BC285" s="38">
        <v>118053.00780000001</v>
      </c>
      <c r="BD285" s="38">
        <v>114400</v>
      </c>
      <c r="BE285" s="38">
        <v>110215</v>
      </c>
      <c r="BF285" s="38">
        <v>120967.00780000001</v>
      </c>
      <c r="BG285" s="38">
        <v>140234</v>
      </c>
      <c r="BH285" s="38">
        <v>153879</v>
      </c>
      <c r="BI285" s="38">
        <v>73953</v>
      </c>
      <c r="BJ285" s="38">
        <v>81817</v>
      </c>
      <c r="BK285" s="38">
        <v>134721</v>
      </c>
      <c r="BL285" s="38">
        <v>132605</v>
      </c>
      <c r="BM285" s="38">
        <v>95248</v>
      </c>
      <c r="BN285" s="38">
        <v>138107</v>
      </c>
      <c r="BO285" s="38">
        <v>62616</v>
      </c>
      <c r="BP285" s="38">
        <v>84553</v>
      </c>
      <c r="BQ285" s="38">
        <v>157443</v>
      </c>
      <c r="BR285" s="38">
        <v>127329.00780000001</v>
      </c>
      <c r="BS285" s="38">
        <v>115582</v>
      </c>
      <c r="BT285" s="38">
        <v>110128</v>
      </c>
      <c r="BU285" s="38">
        <v>179643</v>
      </c>
      <c r="BV285" s="38">
        <v>0.33285469157272801</v>
      </c>
      <c r="BX285" s="38">
        <v>1</v>
      </c>
    </row>
    <row r="286" spans="2:76">
      <c r="B286" s="38" t="s">
        <v>1024</v>
      </c>
      <c r="C286" s="38" t="s">
        <v>577</v>
      </c>
      <c r="D286" s="38" t="s">
        <v>578</v>
      </c>
      <c r="E286" s="38">
        <v>54759</v>
      </c>
      <c r="F286" s="38" t="s">
        <v>163</v>
      </c>
      <c r="G286" s="38">
        <v>100009305</v>
      </c>
      <c r="H286" s="38">
        <v>2014</v>
      </c>
      <c r="I286" s="38">
        <v>248.1241</v>
      </c>
      <c r="N286" s="38">
        <v>44414</v>
      </c>
      <c r="O286" s="38">
        <v>64549</v>
      </c>
      <c r="P286" s="38">
        <v>211242</v>
      </c>
      <c r="Q286" s="38">
        <v>83562</v>
      </c>
      <c r="R286" s="38">
        <v>82720</v>
      </c>
      <c r="S286" s="38">
        <v>99624</v>
      </c>
      <c r="T286" s="38">
        <v>69357</v>
      </c>
      <c r="U286" s="38">
        <v>66068</v>
      </c>
      <c r="V286" s="38">
        <v>75183</v>
      </c>
      <c r="W286" s="38">
        <v>93511</v>
      </c>
      <c r="X286" s="38">
        <v>44233</v>
      </c>
      <c r="Y286" s="38">
        <v>54361</v>
      </c>
      <c r="Z286" s="38">
        <v>63832.996099999997</v>
      </c>
      <c r="AA286" s="38">
        <v>142229</v>
      </c>
      <c r="AB286" s="38">
        <v>88139</v>
      </c>
      <c r="AC286" s="38">
        <v>169442</v>
      </c>
      <c r="AD286" s="38">
        <v>68107</v>
      </c>
      <c r="AE286" s="38">
        <v>61483</v>
      </c>
      <c r="AF286" s="38">
        <v>96297.007800000007</v>
      </c>
      <c r="AG286" s="38">
        <v>113311.00780000001</v>
      </c>
      <c r="AH286" s="38">
        <v>106948</v>
      </c>
      <c r="AI286" s="38">
        <v>112716</v>
      </c>
      <c r="AJ286" s="38">
        <v>65309</v>
      </c>
      <c r="AK286" s="38">
        <v>47693</v>
      </c>
      <c r="AL286" s="38">
        <v>94745</v>
      </c>
      <c r="AM286" s="38">
        <v>103843.00780000001</v>
      </c>
      <c r="AN286" s="38">
        <v>94563</v>
      </c>
      <c r="AO286" s="38">
        <v>163896</v>
      </c>
      <c r="AP286" s="38">
        <v>99902</v>
      </c>
      <c r="AQ286" s="38">
        <v>117004</v>
      </c>
      <c r="AR286" s="38">
        <v>55280</v>
      </c>
      <c r="AS286" s="38">
        <v>97981</v>
      </c>
      <c r="AT286" s="38">
        <v>50221</v>
      </c>
      <c r="AU286" s="38">
        <v>73907</v>
      </c>
      <c r="AV286" s="38">
        <v>101248</v>
      </c>
      <c r="AW286" s="38">
        <v>134160</v>
      </c>
      <c r="AX286" s="38">
        <v>132518</v>
      </c>
      <c r="AY286" s="38">
        <v>59978</v>
      </c>
      <c r="AZ286" s="38">
        <v>62121</v>
      </c>
      <c r="BA286" s="38">
        <v>93906</v>
      </c>
      <c r="BB286" s="38">
        <v>81862</v>
      </c>
      <c r="BC286" s="38">
        <v>102003</v>
      </c>
      <c r="BD286" s="38">
        <v>112111</v>
      </c>
      <c r="BE286" s="38">
        <v>92209</v>
      </c>
      <c r="BF286" s="38">
        <v>75845</v>
      </c>
      <c r="BG286" s="38">
        <v>58910</v>
      </c>
      <c r="BH286" s="38">
        <v>107537.99219999999</v>
      </c>
      <c r="BI286" s="38">
        <v>117474</v>
      </c>
      <c r="BJ286" s="38">
        <v>47420</v>
      </c>
      <c r="BK286" s="38">
        <v>119099</v>
      </c>
      <c r="BL286" s="38">
        <v>227696</v>
      </c>
      <c r="BM286" s="38">
        <v>56411</v>
      </c>
      <c r="BN286" s="38">
        <v>70732</v>
      </c>
      <c r="BO286" s="38">
        <v>68308</v>
      </c>
      <c r="BP286" s="38">
        <v>77863</v>
      </c>
      <c r="BQ286" s="38">
        <v>136863</v>
      </c>
      <c r="BR286" s="38">
        <v>119807</v>
      </c>
      <c r="BS286" s="38">
        <v>148367</v>
      </c>
      <c r="BT286" s="38">
        <v>200174.98439999999</v>
      </c>
      <c r="BU286" s="38">
        <v>172594</v>
      </c>
      <c r="BV286" s="38">
        <v>0.43764133504824598</v>
      </c>
      <c r="BX286" s="38">
        <v>1</v>
      </c>
    </row>
    <row r="287" spans="2:76">
      <c r="B287" s="38" t="s">
        <v>1025</v>
      </c>
      <c r="C287" s="38" t="s">
        <v>190</v>
      </c>
      <c r="D287" s="38" t="s">
        <v>249</v>
      </c>
      <c r="E287" s="38">
        <v>396</v>
      </c>
      <c r="F287" s="38" t="s">
        <v>211</v>
      </c>
      <c r="G287" s="38">
        <v>339</v>
      </c>
      <c r="H287" s="38">
        <v>2900</v>
      </c>
      <c r="I287" s="38">
        <v>131.03497999999999</v>
      </c>
      <c r="J287" s="38" t="s">
        <v>1026</v>
      </c>
      <c r="K287" s="38">
        <v>743</v>
      </c>
      <c r="L287" s="43" t="s">
        <v>1027</v>
      </c>
      <c r="M287" s="43" t="s">
        <v>1028</v>
      </c>
      <c r="N287" s="38">
        <v>208402</v>
      </c>
      <c r="O287" s="38">
        <v>0.27548880195027903</v>
      </c>
      <c r="P287" s="38">
        <v>1963141</v>
      </c>
      <c r="Q287" s="38">
        <v>2050958.875</v>
      </c>
      <c r="R287" s="38">
        <v>538204</v>
      </c>
      <c r="S287" s="38">
        <v>1054844</v>
      </c>
      <c r="T287" s="38">
        <v>1937711</v>
      </c>
      <c r="U287" s="38">
        <v>1128877</v>
      </c>
      <c r="V287" s="38">
        <v>332600</v>
      </c>
      <c r="W287" s="38">
        <v>913188</v>
      </c>
      <c r="X287" s="38">
        <v>670985</v>
      </c>
      <c r="Y287" s="38">
        <v>415829</v>
      </c>
      <c r="Z287" s="38">
        <v>345345</v>
      </c>
      <c r="AA287" s="38">
        <v>278137</v>
      </c>
      <c r="AB287" s="38">
        <v>274229</v>
      </c>
      <c r="AC287" s="38">
        <v>620779</v>
      </c>
      <c r="AD287" s="38">
        <v>301968</v>
      </c>
      <c r="AE287" s="38">
        <v>200624</v>
      </c>
      <c r="AF287" s="38">
        <v>321533</v>
      </c>
      <c r="AG287" s="38">
        <v>439231</v>
      </c>
      <c r="AH287" s="38">
        <v>918450</v>
      </c>
      <c r="AI287" s="38">
        <v>5254369</v>
      </c>
      <c r="AJ287" s="38">
        <v>522242</v>
      </c>
      <c r="AK287" s="38">
        <v>181407</v>
      </c>
      <c r="AL287" s="38">
        <v>200661</v>
      </c>
      <c r="AM287" s="38">
        <v>353759</v>
      </c>
      <c r="AN287" s="38">
        <v>443192</v>
      </c>
      <c r="AO287" s="38">
        <v>350578</v>
      </c>
      <c r="AP287" s="38">
        <v>329918</v>
      </c>
      <c r="AQ287" s="38">
        <v>254266.98439999999</v>
      </c>
      <c r="AR287" s="38">
        <v>343803</v>
      </c>
      <c r="AS287" s="38">
        <v>343765</v>
      </c>
      <c r="AT287" s="38">
        <v>919361</v>
      </c>
      <c r="AU287" s="38">
        <v>670999</v>
      </c>
      <c r="AV287" s="38">
        <v>739928</v>
      </c>
      <c r="AW287" s="38">
        <v>301588</v>
      </c>
      <c r="AX287" s="38">
        <v>1810350</v>
      </c>
      <c r="AY287" s="38">
        <v>1944613</v>
      </c>
      <c r="AZ287" s="38">
        <v>1275540</v>
      </c>
      <c r="BA287" s="38">
        <v>206309</v>
      </c>
      <c r="BB287" s="38">
        <v>4286487</v>
      </c>
      <c r="BC287" s="38">
        <v>514259.03129999997</v>
      </c>
      <c r="BD287" s="38">
        <v>849533</v>
      </c>
      <c r="BE287" s="38">
        <v>329247</v>
      </c>
      <c r="BF287" s="38">
        <v>727019</v>
      </c>
      <c r="BG287" s="38">
        <v>443530</v>
      </c>
      <c r="BH287" s="38">
        <v>301055</v>
      </c>
      <c r="BI287" s="38">
        <v>482728</v>
      </c>
      <c r="BJ287" s="38">
        <v>847586</v>
      </c>
      <c r="BK287" s="38">
        <v>2204673</v>
      </c>
      <c r="BL287" s="38">
        <v>359275</v>
      </c>
      <c r="BM287" s="38">
        <v>1019608</v>
      </c>
      <c r="BN287" s="38">
        <v>0.27548880195027903</v>
      </c>
      <c r="BO287" s="38">
        <v>829342</v>
      </c>
      <c r="BP287" s="38">
        <v>577850</v>
      </c>
      <c r="BQ287" s="38">
        <v>368348</v>
      </c>
      <c r="BR287" s="38">
        <v>0.27548880195027903</v>
      </c>
      <c r="BS287" s="38">
        <v>216903</v>
      </c>
      <c r="BT287" s="38">
        <v>448425</v>
      </c>
      <c r="BU287" s="38">
        <v>1384864</v>
      </c>
      <c r="BV287" s="38">
        <v>0.27067870999673199</v>
      </c>
      <c r="BX287" s="38">
        <v>1</v>
      </c>
    </row>
    <row r="288" spans="2:76">
      <c r="B288" s="38" t="s">
        <v>1029</v>
      </c>
      <c r="C288" s="38" t="s">
        <v>161</v>
      </c>
      <c r="D288" s="38" t="s">
        <v>220</v>
      </c>
      <c r="E288" s="38">
        <v>44664</v>
      </c>
      <c r="F288" s="38" t="s">
        <v>163</v>
      </c>
      <c r="G288" s="38">
        <v>100001593</v>
      </c>
      <c r="H288" s="38">
        <v>2393</v>
      </c>
      <c r="I288" s="38">
        <v>276.14416999999997</v>
      </c>
      <c r="J288" s="38" t="s">
        <v>1030</v>
      </c>
      <c r="K288" s="38">
        <v>71464488</v>
      </c>
      <c r="M288" s="43" t="s">
        <v>1031</v>
      </c>
      <c r="N288" s="38">
        <v>96032</v>
      </c>
      <c r="O288" s="38">
        <v>147746</v>
      </c>
      <c r="P288" s="38">
        <v>0.23758787847867999</v>
      </c>
      <c r="Q288" s="38">
        <v>0.23758787847867999</v>
      </c>
      <c r="R288" s="38">
        <v>208786</v>
      </c>
      <c r="S288" s="38">
        <v>50015</v>
      </c>
      <c r="T288" s="38">
        <v>112131</v>
      </c>
      <c r="U288" s="38">
        <v>0.23758787847867999</v>
      </c>
      <c r="V288" s="38">
        <v>83957</v>
      </c>
      <c r="W288" s="38">
        <v>80498</v>
      </c>
      <c r="X288" s="38">
        <v>176527</v>
      </c>
      <c r="Y288" s="38">
        <v>48847.996099999997</v>
      </c>
      <c r="Z288" s="38">
        <v>130163</v>
      </c>
      <c r="AA288" s="38">
        <v>65778</v>
      </c>
      <c r="AB288" s="38">
        <v>72616</v>
      </c>
      <c r="AC288" s="38">
        <v>34130</v>
      </c>
      <c r="AD288" s="38">
        <v>0.23758787847867999</v>
      </c>
      <c r="AE288" s="38">
        <v>94993</v>
      </c>
      <c r="AF288" s="38">
        <v>0.23758787847867999</v>
      </c>
      <c r="AG288" s="38">
        <v>55823</v>
      </c>
      <c r="AH288" s="38">
        <v>0.23758787847867999</v>
      </c>
      <c r="AI288" s="38">
        <v>0.23758787847867999</v>
      </c>
      <c r="AJ288" s="38">
        <v>0.23758787847867999</v>
      </c>
      <c r="AK288" s="38">
        <v>0.23758787847867999</v>
      </c>
      <c r="AL288" s="38">
        <v>81554</v>
      </c>
      <c r="AM288" s="38">
        <v>0.23758787847867999</v>
      </c>
      <c r="AN288" s="38">
        <v>0.23758787847867999</v>
      </c>
      <c r="AO288" s="38">
        <v>28213</v>
      </c>
      <c r="AP288" s="38">
        <v>0.23758787847867999</v>
      </c>
      <c r="AQ288" s="38">
        <v>0.23758787847867999</v>
      </c>
      <c r="AR288" s="38">
        <v>91243.992199999993</v>
      </c>
      <c r="AS288" s="38">
        <v>0.23758787847867999</v>
      </c>
      <c r="AT288" s="38">
        <v>92536</v>
      </c>
      <c r="AU288" s="38">
        <v>110604</v>
      </c>
      <c r="AV288" s="38">
        <v>68699</v>
      </c>
      <c r="AW288" s="38">
        <v>119633</v>
      </c>
      <c r="AX288" s="38">
        <v>0.23758787847867999</v>
      </c>
      <c r="AY288" s="38">
        <v>89842</v>
      </c>
      <c r="AZ288" s="38">
        <v>47373.996099999997</v>
      </c>
      <c r="BA288" s="38">
        <v>0.23758787847867999</v>
      </c>
      <c r="BB288" s="38">
        <v>126218</v>
      </c>
      <c r="BC288" s="38">
        <v>139142</v>
      </c>
      <c r="BD288" s="38">
        <v>57986</v>
      </c>
      <c r="BE288" s="38">
        <v>96601</v>
      </c>
      <c r="BF288" s="38">
        <v>0.23758787847867999</v>
      </c>
      <c r="BG288" s="38">
        <v>42026</v>
      </c>
      <c r="BH288" s="38">
        <v>36491</v>
      </c>
      <c r="BI288" s="38">
        <v>69889</v>
      </c>
      <c r="BJ288" s="38">
        <v>0.23758787847867999</v>
      </c>
      <c r="BK288" s="38">
        <v>89269</v>
      </c>
      <c r="BL288" s="38">
        <v>125697</v>
      </c>
      <c r="BM288" s="38">
        <v>59016</v>
      </c>
      <c r="BN288" s="38">
        <v>39781</v>
      </c>
      <c r="BO288" s="38">
        <v>53079.996099999997</v>
      </c>
      <c r="BP288" s="38">
        <v>91083</v>
      </c>
      <c r="BQ288" s="38">
        <v>64151</v>
      </c>
      <c r="BR288" s="38">
        <v>61539</v>
      </c>
      <c r="BS288" s="38">
        <v>91165</v>
      </c>
      <c r="BT288" s="38">
        <v>95268.007800000007</v>
      </c>
      <c r="BU288" s="38">
        <v>140599</v>
      </c>
      <c r="BV288" s="38">
        <v>9.0342281199491697E-2</v>
      </c>
      <c r="BX288" s="38">
        <v>0.93446204259967203</v>
      </c>
    </row>
    <row r="289" spans="2:76">
      <c r="B289" s="38" t="s">
        <v>1032</v>
      </c>
      <c r="C289" s="38" t="s">
        <v>161</v>
      </c>
      <c r="D289" s="38" t="s">
        <v>225</v>
      </c>
      <c r="E289" s="38">
        <v>27727</v>
      </c>
      <c r="F289" s="38" t="s">
        <v>163</v>
      </c>
      <c r="G289" s="38">
        <v>448</v>
      </c>
      <c r="H289" s="38">
        <v>2667</v>
      </c>
      <c r="I289" s="38">
        <v>613.15925000000004</v>
      </c>
      <c r="J289" s="38" t="s">
        <v>1033</v>
      </c>
      <c r="K289" s="38">
        <v>65359</v>
      </c>
      <c r="L289" s="43" t="s">
        <v>1034</v>
      </c>
      <c r="M289" s="43" t="s">
        <v>1035</v>
      </c>
      <c r="N289" s="38">
        <v>90795280</v>
      </c>
      <c r="O289" s="38">
        <v>134241808</v>
      </c>
      <c r="P289" s="38">
        <v>88190640</v>
      </c>
      <c r="Q289" s="38">
        <v>90099208</v>
      </c>
      <c r="R289" s="38">
        <v>103613680</v>
      </c>
      <c r="S289" s="38">
        <v>143785744</v>
      </c>
      <c r="T289" s="38">
        <v>88970848</v>
      </c>
      <c r="U289" s="38">
        <v>100996840</v>
      </c>
      <c r="V289" s="38">
        <v>99659168</v>
      </c>
      <c r="W289" s="38">
        <v>70746704</v>
      </c>
      <c r="X289" s="38">
        <v>95525624</v>
      </c>
      <c r="Y289" s="38">
        <v>102953840</v>
      </c>
      <c r="Z289" s="38">
        <v>85922864</v>
      </c>
      <c r="AA289" s="38">
        <v>61855628</v>
      </c>
      <c r="AB289" s="38">
        <v>100379368</v>
      </c>
      <c r="AC289" s="38">
        <v>93517584</v>
      </c>
      <c r="AD289" s="38">
        <v>126812552</v>
      </c>
      <c r="AE289" s="38">
        <v>117777936</v>
      </c>
      <c r="AF289" s="38">
        <v>88298112</v>
      </c>
      <c r="AG289" s="38">
        <v>91667920</v>
      </c>
      <c r="AH289" s="38">
        <v>108241272</v>
      </c>
      <c r="AI289" s="38">
        <v>70659624</v>
      </c>
      <c r="AJ289" s="38">
        <v>90701096</v>
      </c>
      <c r="AK289" s="38">
        <v>92047288</v>
      </c>
      <c r="AL289" s="38">
        <v>90156560</v>
      </c>
      <c r="AM289" s="38">
        <v>65888340</v>
      </c>
      <c r="AN289" s="38">
        <v>108218688</v>
      </c>
      <c r="AO289" s="38">
        <v>76937328</v>
      </c>
      <c r="AP289" s="38">
        <v>107573560</v>
      </c>
      <c r="AQ289" s="38">
        <v>90374360</v>
      </c>
      <c r="AR289" s="38">
        <v>109876320</v>
      </c>
      <c r="AS289" s="38">
        <v>98221520</v>
      </c>
      <c r="AT289" s="38">
        <v>96311104</v>
      </c>
      <c r="AU289" s="38">
        <v>93673968</v>
      </c>
      <c r="AV289" s="38">
        <v>111843656</v>
      </c>
      <c r="AW289" s="38">
        <v>93268960</v>
      </c>
      <c r="AX289" s="38">
        <v>122087632</v>
      </c>
      <c r="AY289" s="38">
        <v>131517176</v>
      </c>
      <c r="AZ289" s="38">
        <v>120179120</v>
      </c>
      <c r="BA289" s="38">
        <v>80095184</v>
      </c>
      <c r="BB289" s="38">
        <v>108030600</v>
      </c>
      <c r="BC289" s="38">
        <v>108303688</v>
      </c>
      <c r="BD289" s="38">
        <v>59130664</v>
      </c>
      <c r="BE289" s="38">
        <v>76656224</v>
      </c>
      <c r="BF289" s="38">
        <v>111798936</v>
      </c>
      <c r="BG289" s="38">
        <v>91270352</v>
      </c>
      <c r="BH289" s="38">
        <v>89755376</v>
      </c>
      <c r="BI289" s="38">
        <v>85804320</v>
      </c>
      <c r="BJ289" s="38">
        <v>89834616</v>
      </c>
      <c r="BK289" s="38">
        <v>132414016</v>
      </c>
      <c r="BL289" s="38">
        <v>77379448</v>
      </c>
      <c r="BM289" s="38">
        <v>100441048</v>
      </c>
      <c r="BN289" s="38">
        <v>110398656</v>
      </c>
      <c r="BO289" s="38">
        <v>128293776</v>
      </c>
      <c r="BP289" s="38">
        <v>111618080</v>
      </c>
      <c r="BQ289" s="38">
        <v>134985376</v>
      </c>
      <c r="BR289" s="38">
        <v>82618128</v>
      </c>
      <c r="BS289" s="38">
        <v>92933152</v>
      </c>
      <c r="BT289" s="38">
        <v>102073072</v>
      </c>
      <c r="BU289" s="38">
        <v>123775784</v>
      </c>
      <c r="BV289" s="38">
        <v>0.17519917715845401</v>
      </c>
      <c r="BX289" s="38">
        <v>0.98306936100491504</v>
      </c>
    </row>
    <row r="290" spans="2:76">
      <c r="B290" s="38" t="s">
        <v>1036</v>
      </c>
      <c r="C290" s="38" t="s">
        <v>161</v>
      </c>
      <c r="D290" s="38" t="s">
        <v>225</v>
      </c>
      <c r="E290" s="38">
        <v>2127</v>
      </c>
      <c r="F290" s="38" t="s">
        <v>145</v>
      </c>
      <c r="G290" s="38">
        <v>496</v>
      </c>
      <c r="H290" s="38">
        <v>790</v>
      </c>
      <c r="I290" s="38">
        <v>306.07652999999999</v>
      </c>
      <c r="J290" s="38" t="s">
        <v>1037</v>
      </c>
      <c r="K290" s="38">
        <v>124886</v>
      </c>
      <c r="L290" s="43" t="s">
        <v>1038</v>
      </c>
      <c r="M290" s="43" t="s">
        <v>1039</v>
      </c>
      <c r="N290" s="38">
        <v>408229</v>
      </c>
      <c r="O290" s="38">
        <v>503582</v>
      </c>
      <c r="P290" s="38">
        <v>1365228</v>
      </c>
      <c r="Q290" s="38">
        <v>1351162</v>
      </c>
      <c r="R290" s="38">
        <v>620341</v>
      </c>
      <c r="S290" s="38">
        <v>1952102</v>
      </c>
      <c r="T290" s="38">
        <v>930713</v>
      </c>
      <c r="U290" s="38">
        <v>695780</v>
      </c>
      <c r="V290" s="38">
        <v>1604183</v>
      </c>
      <c r="W290" s="38">
        <v>984986</v>
      </c>
      <c r="X290" s="38">
        <v>1287026</v>
      </c>
      <c r="Y290" s="38">
        <v>2220034</v>
      </c>
      <c r="Z290" s="38">
        <v>833092</v>
      </c>
      <c r="AA290" s="38">
        <v>376457</v>
      </c>
      <c r="AB290" s="38">
        <v>684804</v>
      </c>
      <c r="AC290" s="38">
        <v>747596</v>
      </c>
      <c r="AD290" s="38">
        <v>678461</v>
      </c>
      <c r="AE290" s="38">
        <v>740318</v>
      </c>
      <c r="AF290" s="38">
        <v>1044893</v>
      </c>
      <c r="AG290" s="38">
        <v>1028899</v>
      </c>
      <c r="AH290" s="38">
        <v>1397084</v>
      </c>
      <c r="AI290" s="38">
        <v>952304</v>
      </c>
      <c r="AJ290" s="38">
        <v>1116095</v>
      </c>
      <c r="AK290" s="38">
        <v>2859807</v>
      </c>
      <c r="AL290" s="38">
        <v>1084002</v>
      </c>
      <c r="AM290" s="38">
        <v>1870583</v>
      </c>
      <c r="AN290" s="38">
        <v>814199</v>
      </c>
      <c r="AO290" s="38">
        <v>979781</v>
      </c>
      <c r="AP290" s="38">
        <v>965218</v>
      </c>
      <c r="AQ290" s="38">
        <v>970732</v>
      </c>
      <c r="AR290" s="38">
        <v>463498</v>
      </c>
      <c r="AS290" s="38">
        <v>1098486</v>
      </c>
      <c r="AT290" s="38">
        <v>1172464</v>
      </c>
      <c r="AU290" s="38">
        <v>1149685</v>
      </c>
      <c r="AV290" s="38">
        <v>1400853</v>
      </c>
      <c r="AW290" s="38">
        <v>1191068</v>
      </c>
      <c r="AX290" s="38">
        <v>1535169</v>
      </c>
      <c r="AY290" s="38">
        <v>2672824</v>
      </c>
      <c r="AZ290" s="38">
        <v>2412998</v>
      </c>
      <c r="BA290" s="38">
        <v>1753228</v>
      </c>
      <c r="BB290" s="38">
        <v>863321</v>
      </c>
      <c r="BC290" s="38">
        <v>1479462</v>
      </c>
      <c r="BD290" s="38">
        <v>389361</v>
      </c>
      <c r="BE290" s="38">
        <v>747456</v>
      </c>
      <c r="BF290" s="38">
        <v>2064545</v>
      </c>
      <c r="BG290" s="38">
        <v>1101325</v>
      </c>
      <c r="BH290" s="38">
        <v>3906103</v>
      </c>
      <c r="BI290" s="38">
        <v>810851</v>
      </c>
      <c r="BJ290" s="38">
        <v>333511.03129999997</v>
      </c>
      <c r="BK290" s="38">
        <v>1686498</v>
      </c>
      <c r="BL290" s="38">
        <v>562124</v>
      </c>
      <c r="BM290" s="38">
        <v>2375659</v>
      </c>
      <c r="BN290" s="38">
        <v>1937685</v>
      </c>
      <c r="BO290" s="38">
        <v>1210624</v>
      </c>
      <c r="BP290" s="38">
        <v>2067460</v>
      </c>
      <c r="BQ290" s="38">
        <v>2503263</v>
      </c>
      <c r="BR290" s="38">
        <v>1723884</v>
      </c>
      <c r="BS290" s="38">
        <v>890792</v>
      </c>
      <c r="BT290" s="38">
        <v>599684.9375</v>
      </c>
      <c r="BU290" s="38">
        <v>761176</v>
      </c>
      <c r="BV290" s="38">
        <v>9.6262831036151797E-2</v>
      </c>
      <c r="BX290" s="38">
        <v>0.95139268159475698</v>
      </c>
    </row>
    <row r="291" spans="2:76">
      <c r="B291" s="38" t="s">
        <v>1040</v>
      </c>
      <c r="C291" s="38" t="s">
        <v>151</v>
      </c>
      <c r="D291" s="38" t="s">
        <v>152</v>
      </c>
      <c r="E291" s="38">
        <v>1572</v>
      </c>
      <c r="F291" s="38" t="s">
        <v>211</v>
      </c>
      <c r="G291" s="38">
        <v>1052</v>
      </c>
      <c r="H291" s="38">
        <v>2070.4</v>
      </c>
      <c r="I291" s="38">
        <v>105.01933</v>
      </c>
      <c r="J291" s="38" t="s">
        <v>1041</v>
      </c>
      <c r="K291" s="38">
        <v>752</v>
      </c>
      <c r="L291" s="43" t="s">
        <v>1042</v>
      </c>
      <c r="M291" s="43" t="s">
        <v>1043</v>
      </c>
      <c r="N291" s="38">
        <v>14469745</v>
      </c>
      <c r="O291" s="38">
        <v>12760840</v>
      </c>
      <c r="P291" s="38">
        <v>9536463</v>
      </c>
      <c r="Q291" s="38">
        <v>11065310</v>
      </c>
      <c r="R291" s="38">
        <v>13025143</v>
      </c>
      <c r="S291" s="38">
        <v>14561381</v>
      </c>
      <c r="T291" s="38">
        <v>12686301</v>
      </c>
      <c r="U291" s="38">
        <v>18400060</v>
      </c>
      <c r="V291" s="38">
        <v>13375316</v>
      </c>
      <c r="W291" s="38">
        <v>14057428</v>
      </c>
      <c r="X291" s="38">
        <v>14067234</v>
      </c>
      <c r="Y291" s="38">
        <v>10986323</v>
      </c>
      <c r="Z291" s="38">
        <v>16031620</v>
      </c>
      <c r="AA291" s="38">
        <v>19928056</v>
      </c>
      <c r="AB291" s="38">
        <v>15015924</v>
      </c>
      <c r="AC291" s="38">
        <v>16142206</v>
      </c>
      <c r="AD291" s="38">
        <v>20260768</v>
      </c>
      <c r="AE291" s="38">
        <v>15846174</v>
      </c>
      <c r="AF291" s="38">
        <v>19243588</v>
      </c>
      <c r="AG291" s="38">
        <v>18507376</v>
      </c>
      <c r="AH291" s="38">
        <v>13208318</v>
      </c>
      <c r="AI291" s="38">
        <v>17320660</v>
      </c>
      <c r="AJ291" s="38">
        <v>16099050</v>
      </c>
      <c r="AK291" s="38">
        <v>9688202</v>
      </c>
      <c r="AL291" s="38">
        <v>15891765</v>
      </c>
      <c r="AM291" s="38">
        <v>16428837</v>
      </c>
      <c r="AN291" s="38">
        <v>16153505</v>
      </c>
      <c r="AO291" s="38">
        <v>17126296</v>
      </c>
      <c r="AP291" s="38">
        <v>14050432</v>
      </c>
      <c r="AQ291" s="38">
        <v>14787535</v>
      </c>
      <c r="AR291" s="38">
        <v>12550777</v>
      </c>
      <c r="AS291" s="38">
        <v>17368160</v>
      </c>
      <c r="AT291" s="38">
        <v>17692812</v>
      </c>
      <c r="AU291" s="38">
        <v>17315100</v>
      </c>
      <c r="AV291" s="38">
        <v>14258164</v>
      </c>
      <c r="AW291" s="38">
        <v>13180035</v>
      </c>
      <c r="AX291" s="38">
        <v>14435499</v>
      </c>
      <c r="AY291" s="38">
        <v>9702560</v>
      </c>
      <c r="AZ291" s="38">
        <v>9121177</v>
      </c>
      <c r="BA291" s="38">
        <v>14886474</v>
      </c>
      <c r="BB291" s="38">
        <v>17981068</v>
      </c>
      <c r="BC291" s="38">
        <v>14865184</v>
      </c>
      <c r="BD291" s="38">
        <v>16528985</v>
      </c>
      <c r="BE291" s="38">
        <v>19603650</v>
      </c>
      <c r="BF291" s="38">
        <v>13613996</v>
      </c>
      <c r="BG291" s="38">
        <v>18040768</v>
      </c>
      <c r="BH291" s="38">
        <v>16604862</v>
      </c>
      <c r="BI291" s="38">
        <v>15666733</v>
      </c>
      <c r="BJ291" s="38">
        <v>13677407</v>
      </c>
      <c r="BK291" s="38">
        <v>11792747</v>
      </c>
      <c r="BL291" s="38">
        <v>17952266</v>
      </c>
      <c r="BM291" s="38">
        <v>15162695</v>
      </c>
      <c r="BN291" s="38">
        <v>12089419</v>
      </c>
      <c r="BO291" s="38">
        <v>23398600</v>
      </c>
      <c r="BP291" s="38">
        <v>12657329</v>
      </c>
      <c r="BQ291" s="38">
        <v>11801510</v>
      </c>
      <c r="BR291" s="38">
        <v>10732718</v>
      </c>
      <c r="BS291" s="38">
        <v>16220667</v>
      </c>
      <c r="BT291" s="38">
        <v>14335140</v>
      </c>
      <c r="BU291" s="38">
        <v>19443212</v>
      </c>
      <c r="BV291" s="38">
        <v>0.93288481847591997</v>
      </c>
      <c r="BX291" s="38">
        <v>1</v>
      </c>
    </row>
    <row r="292" spans="2:76">
      <c r="B292" s="38" t="s">
        <v>1044</v>
      </c>
      <c r="C292" s="38" t="s">
        <v>190</v>
      </c>
      <c r="D292" s="38" t="s">
        <v>1045</v>
      </c>
      <c r="E292" s="38">
        <v>15122</v>
      </c>
      <c r="F292" s="38" t="s">
        <v>145</v>
      </c>
      <c r="G292" s="38">
        <v>1254</v>
      </c>
      <c r="H292" s="38">
        <v>758</v>
      </c>
      <c r="I292" s="38">
        <v>91.04007</v>
      </c>
      <c r="J292" s="38" t="s">
        <v>1046</v>
      </c>
      <c r="K292" s="38">
        <v>753</v>
      </c>
      <c r="L292" s="43" t="s">
        <v>1047</v>
      </c>
      <c r="M292" s="43" t="s">
        <v>1048</v>
      </c>
      <c r="N292" s="38">
        <v>2930851</v>
      </c>
      <c r="O292" s="38">
        <v>7358889.5</v>
      </c>
      <c r="P292" s="38">
        <v>3005988</v>
      </c>
      <c r="Q292" s="38">
        <v>2888770</v>
      </c>
      <c r="R292" s="38">
        <v>5147219</v>
      </c>
      <c r="S292" s="38">
        <v>4558944</v>
      </c>
      <c r="T292" s="38">
        <v>3059534</v>
      </c>
      <c r="U292" s="38">
        <v>3411745.25</v>
      </c>
      <c r="V292" s="38">
        <v>1876858</v>
      </c>
      <c r="W292" s="38">
        <v>3859097</v>
      </c>
      <c r="X292" s="38">
        <v>2580226</v>
      </c>
      <c r="Y292" s="38">
        <v>4319014</v>
      </c>
      <c r="Z292" s="38">
        <v>1814745</v>
      </c>
      <c r="AA292" s="38">
        <v>2766822</v>
      </c>
      <c r="AB292" s="38">
        <v>2890503</v>
      </c>
      <c r="AC292" s="38">
        <v>3174931.25</v>
      </c>
      <c r="AD292" s="38">
        <v>2167001</v>
      </c>
      <c r="AE292" s="38">
        <v>4426346</v>
      </c>
      <c r="AF292" s="38">
        <v>2632763</v>
      </c>
      <c r="AG292" s="38">
        <v>2580586</v>
      </c>
      <c r="AH292" s="38">
        <v>2115954</v>
      </c>
      <c r="AI292" s="38">
        <v>7754850.5</v>
      </c>
      <c r="AJ292" s="38">
        <v>1621949</v>
      </c>
      <c r="AK292" s="38">
        <v>4894299</v>
      </c>
      <c r="AL292" s="38">
        <v>3857195</v>
      </c>
      <c r="AM292" s="38">
        <v>2362154</v>
      </c>
      <c r="AN292" s="38">
        <v>3339983</v>
      </c>
      <c r="AO292" s="38">
        <v>3463285.25</v>
      </c>
      <c r="AP292" s="38">
        <v>3532080</v>
      </c>
      <c r="AQ292" s="38">
        <v>3993773.75</v>
      </c>
      <c r="AR292" s="38">
        <v>2923255</v>
      </c>
      <c r="AS292" s="38">
        <v>6047257</v>
      </c>
      <c r="AT292" s="38">
        <v>2344293</v>
      </c>
      <c r="AU292" s="38">
        <v>1473921</v>
      </c>
      <c r="AV292" s="38">
        <v>4810319</v>
      </c>
      <c r="AW292" s="38">
        <v>3854140</v>
      </c>
      <c r="AX292" s="38">
        <v>1671622</v>
      </c>
      <c r="AY292" s="38">
        <v>2701792</v>
      </c>
      <c r="AZ292" s="38">
        <v>4054223</v>
      </c>
      <c r="BA292" s="38">
        <v>2368930</v>
      </c>
      <c r="BB292" s="38">
        <v>1817832</v>
      </c>
      <c r="BC292" s="38">
        <v>5264460</v>
      </c>
      <c r="BD292" s="38">
        <v>2129121</v>
      </c>
      <c r="BE292" s="38">
        <v>1573083</v>
      </c>
      <c r="BF292" s="38">
        <v>2250457</v>
      </c>
      <c r="BG292" s="38">
        <v>3548510</v>
      </c>
      <c r="BH292" s="38">
        <v>6223408</v>
      </c>
      <c r="BI292" s="38">
        <v>3348098</v>
      </c>
      <c r="BJ292" s="38">
        <v>4614113</v>
      </c>
      <c r="BK292" s="38">
        <v>3529276</v>
      </c>
      <c r="BL292" s="38">
        <v>3274446</v>
      </c>
      <c r="BM292" s="38">
        <v>2592009</v>
      </c>
      <c r="BN292" s="38">
        <v>2895367</v>
      </c>
      <c r="BO292" s="38">
        <v>2966840</v>
      </c>
      <c r="BP292" s="38">
        <v>3212889.75</v>
      </c>
      <c r="BQ292" s="38">
        <v>4515920</v>
      </c>
      <c r="BR292" s="38">
        <v>2500210</v>
      </c>
      <c r="BS292" s="38">
        <v>3337459</v>
      </c>
      <c r="BT292" s="38">
        <v>3012867</v>
      </c>
      <c r="BU292" s="38">
        <v>9736366</v>
      </c>
      <c r="BV292" s="38">
        <v>0.83025528391119596</v>
      </c>
      <c r="BX292" s="38">
        <v>1</v>
      </c>
    </row>
    <row r="293" spans="2:76">
      <c r="B293" s="38" t="s">
        <v>1049</v>
      </c>
      <c r="C293" s="38" t="s">
        <v>190</v>
      </c>
      <c r="D293" s="38" t="s">
        <v>1045</v>
      </c>
      <c r="E293" s="38">
        <v>43847</v>
      </c>
      <c r="F293" s="38" t="s">
        <v>163</v>
      </c>
      <c r="G293" s="38">
        <v>100000258</v>
      </c>
      <c r="H293" s="38">
        <v>580</v>
      </c>
      <c r="I293" s="38">
        <v>173.02095</v>
      </c>
      <c r="J293" s="38" t="s">
        <v>1050</v>
      </c>
      <c r="K293" s="38">
        <v>754</v>
      </c>
      <c r="L293" s="43" t="s">
        <v>1051</v>
      </c>
      <c r="M293" s="43" t="s">
        <v>1052</v>
      </c>
      <c r="N293" s="38">
        <v>120879.99219999999</v>
      </c>
      <c r="O293" s="38">
        <v>249239</v>
      </c>
      <c r="P293" s="38">
        <v>171181</v>
      </c>
      <c r="Q293" s="38">
        <v>262761</v>
      </c>
      <c r="R293" s="38">
        <v>252871.98439999999</v>
      </c>
      <c r="S293" s="38">
        <v>202616</v>
      </c>
      <c r="T293" s="38">
        <v>176641</v>
      </c>
      <c r="U293" s="38">
        <v>238784</v>
      </c>
      <c r="V293" s="38">
        <v>171679</v>
      </c>
      <c r="W293" s="38">
        <v>312052</v>
      </c>
      <c r="X293" s="38">
        <v>265125</v>
      </c>
      <c r="Y293" s="38">
        <v>240752</v>
      </c>
      <c r="Z293" s="38">
        <v>170985</v>
      </c>
      <c r="AA293" s="38">
        <v>210088</v>
      </c>
      <c r="AB293" s="38">
        <v>176429</v>
      </c>
      <c r="AC293" s="38">
        <v>233334</v>
      </c>
      <c r="AD293" s="38">
        <v>232800.01560000001</v>
      </c>
      <c r="AE293" s="38">
        <v>242846.01560000001</v>
      </c>
      <c r="AF293" s="38">
        <v>207163</v>
      </c>
      <c r="AG293" s="38">
        <v>215025</v>
      </c>
      <c r="AH293" s="38">
        <v>180790</v>
      </c>
      <c r="AI293" s="38">
        <v>345898</v>
      </c>
      <c r="AJ293" s="38">
        <v>218126</v>
      </c>
      <c r="AK293" s="38">
        <v>207079</v>
      </c>
      <c r="AL293" s="38">
        <v>299963</v>
      </c>
      <c r="AM293" s="38">
        <v>200305</v>
      </c>
      <c r="AN293" s="38">
        <v>320884</v>
      </c>
      <c r="AO293" s="38">
        <v>162591</v>
      </c>
      <c r="AP293" s="38">
        <v>237765.98439999999</v>
      </c>
      <c r="AQ293" s="38">
        <v>115345</v>
      </c>
      <c r="AR293" s="38">
        <v>276592</v>
      </c>
      <c r="AS293" s="38">
        <v>198509</v>
      </c>
      <c r="AT293" s="38">
        <v>137064</v>
      </c>
      <c r="AU293" s="38">
        <v>123484</v>
      </c>
      <c r="AV293" s="38">
        <v>307262</v>
      </c>
      <c r="AW293" s="38">
        <v>263743</v>
      </c>
      <c r="AX293" s="38">
        <v>113830</v>
      </c>
      <c r="AY293" s="38">
        <v>171016</v>
      </c>
      <c r="AZ293" s="38">
        <v>295723</v>
      </c>
      <c r="BA293" s="38">
        <v>203469</v>
      </c>
      <c r="BB293" s="38">
        <v>203391</v>
      </c>
      <c r="BC293" s="38">
        <v>203319</v>
      </c>
      <c r="BD293" s="38">
        <v>156961</v>
      </c>
      <c r="BE293" s="38">
        <v>163740</v>
      </c>
      <c r="BF293" s="38">
        <v>266239</v>
      </c>
      <c r="BG293" s="38">
        <v>186010</v>
      </c>
      <c r="BH293" s="38">
        <v>276961</v>
      </c>
      <c r="BI293" s="38">
        <v>245171</v>
      </c>
      <c r="BJ293" s="38">
        <v>272711</v>
      </c>
      <c r="BK293" s="38">
        <v>125865.99219999999</v>
      </c>
      <c r="BL293" s="38">
        <v>178334</v>
      </c>
      <c r="BM293" s="38">
        <v>195843</v>
      </c>
      <c r="BN293" s="38">
        <v>252530</v>
      </c>
      <c r="BO293" s="38">
        <v>197703</v>
      </c>
      <c r="BP293" s="38">
        <v>252939</v>
      </c>
      <c r="BQ293" s="38">
        <v>274882</v>
      </c>
      <c r="BR293" s="38">
        <v>248792.98439999999</v>
      </c>
      <c r="BS293" s="38">
        <v>258033.01560000001</v>
      </c>
      <c r="BT293" s="38">
        <v>250498.98439999999</v>
      </c>
      <c r="BU293" s="38">
        <v>448107</v>
      </c>
      <c r="BV293" s="38">
        <v>0.82543544857635898</v>
      </c>
      <c r="BX293" s="38">
        <v>1</v>
      </c>
    </row>
    <row r="294" spans="2:76">
      <c r="B294" s="38" t="s">
        <v>1053</v>
      </c>
      <c r="C294" s="38" t="s">
        <v>190</v>
      </c>
      <c r="D294" s="38" t="s">
        <v>777</v>
      </c>
      <c r="E294" s="38">
        <v>37455</v>
      </c>
      <c r="F294" s="38" t="s">
        <v>163</v>
      </c>
      <c r="G294" s="38">
        <v>100001620</v>
      </c>
      <c r="H294" s="38">
        <v>659</v>
      </c>
      <c r="I294" s="38">
        <v>216.06315000000001</v>
      </c>
      <c r="J294" s="38" t="s">
        <v>1054</v>
      </c>
      <c r="K294" s="38">
        <v>123874</v>
      </c>
      <c r="L294" s="43" t="s">
        <v>1055</v>
      </c>
      <c r="M294" s="43" t="s">
        <v>1056</v>
      </c>
      <c r="N294" s="38">
        <v>4504259</v>
      </c>
      <c r="O294" s="38">
        <v>3286920</v>
      </c>
      <c r="P294" s="38">
        <v>2532668</v>
      </c>
      <c r="Q294" s="38">
        <v>3557052</v>
      </c>
      <c r="R294" s="38">
        <v>3291373</v>
      </c>
      <c r="S294" s="38">
        <v>4029645.25</v>
      </c>
      <c r="T294" s="38">
        <v>3104327</v>
      </c>
      <c r="U294" s="38">
        <v>2579746</v>
      </c>
      <c r="V294" s="38">
        <v>4671897</v>
      </c>
      <c r="W294" s="38">
        <v>3619136</v>
      </c>
      <c r="X294" s="38">
        <v>3474805</v>
      </c>
      <c r="Y294" s="38">
        <v>2993991</v>
      </c>
      <c r="Z294" s="38">
        <v>4184002</v>
      </c>
      <c r="AA294" s="38">
        <v>3161401</v>
      </c>
      <c r="AB294" s="38">
        <v>4163437</v>
      </c>
      <c r="AC294" s="38">
        <v>5612764</v>
      </c>
      <c r="AD294" s="38">
        <v>3270212</v>
      </c>
      <c r="AE294" s="38">
        <v>3433144</v>
      </c>
      <c r="AF294" s="38">
        <v>5863113</v>
      </c>
      <c r="AG294" s="38">
        <v>3735790</v>
      </c>
      <c r="AH294" s="38">
        <v>3276889</v>
      </c>
      <c r="AI294" s="38">
        <v>2919772</v>
      </c>
      <c r="AJ294" s="38">
        <v>2684131</v>
      </c>
      <c r="AK294" s="38">
        <v>3337083</v>
      </c>
      <c r="AL294" s="38">
        <v>4926829</v>
      </c>
      <c r="AM294" s="38">
        <v>1995279</v>
      </c>
      <c r="AN294" s="38">
        <v>4651007</v>
      </c>
      <c r="AO294" s="38">
        <v>4008015</v>
      </c>
      <c r="AP294" s="38">
        <v>3661060</v>
      </c>
      <c r="AQ294" s="38">
        <v>4881168</v>
      </c>
      <c r="AR294" s="38">
        <v>3344394</v>
      </c>
      <c r="AS294" s="38">
        <v>3582827</v>
      </c>
      <c r="AT294" s="38">
        <v>3806790.25</v>
      </c>
      <c r="AU294" s="38">
        <v>3390132</v>
      </c>
      <c r="AV294" s="38">
        <v>3638475</v>
      </c>
      <c r="AW294" s="38">
        <v>4683131</v>
      </c>
      <c r="AX294" s="38">
        <v>3509397</v>
      </c>
      <c r="AY294" s="38">
        <v>3716693</v>
      </c>
      <c r="AZ294" s="38">
        <v>2880855</v>
      </c>
      <c r="BA294" s="38">
        <v>2831643</v>
      </c>
      <c r="BB294" s="38">
        <v>4784905</v>
      </c>
      <c r="BC294" s="38">
        <v>5121286</v>
      </c>
      <c r="BD294" s="38">
        <v>3446617</v>
      </c>
      <c r="BE294" s="38">
        <v>2817097</v>
      </c>
      <c r="BF294" s="38">
        <v>4375494</v>
      </c>
      <c r="BG294" s="38">
        <v>4278044</v>
      </c>
      <c r="BH294" s="38">
        <v>3758810</v>
      </c>
      <c r="BI294" s="38">
        <v>3014246</v>
      </c>
      <c r="BJ294" s="38">
        <v>3452219</v>
      </c>
      <c r="BK294" s="38">
        <v>5321795</v>
      </c>
      <c r="BL294" s="38">
        <v>5598199</v>
      </c>
      <c r="BM294" s="38">
        <v>3640628.75</v>
      </c>
      <c r="BN294" s="38">
        <v>3605129</v>
      </c>
      <c r="BO294" s="38">
        <v>9847281</v>
      </c>
      <c r="BP294" s="38">
        <v>2734086</v>
      </c>
      <c r="BQ294" s="38">
        <v>3260620</v>
      </c>
      <c r="BR294" s="38">
        <v>3018946</v>
      </c>
      <c r="BS294" s="38">
        <v>3133684</v>
      </c>
      <c r="BT294" s="38">
        <v>3958856</v>
      </c>
      <c r="BU294" s="38">
        <v>5064123</v>
      </c>
      <c r="BV294" s="38">
        <v>0.52978249062601801</v>
      </c>
      <c r="BX294" s="38">
        <v>1</v>
      </c>
    </row>
    <row r="295" spans="2:76">
      <c r="B295" s="38" t="s">
        <v>1057</v>
      </c>
      <c r="C295" s="38" t="s">
        <v>190</v>
      </c>
      <c r="D295" s="38" t="s">
        <v>1045</v>
      </c>
      <c r="E295" s="38">
        <v>48857</v>
      </c>
      <c r="F295" s="38" t="s">
        <v>211</v>
      </c>
      <c r="G295" s="38">
        <v>100001619</v>
      </c>
      <c r="H295" s="38">
        <v>2430</v>
      </c>
      <c r="I295" s="38">
        <v>245.04317</v>
      </c>
      <c r="K295" s="38">
        <v>439964</v>
      </c>
      <c r="L295" s="43" t="s">
        <v>1058</v>
      </c>
      <c r="N295" s="38">
        <v>186015</v>
      </c>
      <c r="O295" s="38">
        <v>123405</v>
      </c>
      <c r="P295" s="38">
        <v>163784</v>
      </c>
      <c r="Q295" s="38">
        <v>191496</v>
      </c>
      <c r="R295" s="38">
        <v>125590</v>
      </c>
      <c r="S295" s="38">
        <v>266687</v>
      </c>
      <c r="T295" s="38">
        <v>209074</v>
      </c>
      <c r="U295" s="38">
        <v>139831</v>
      </c>
      <c r="V295" s="38">
        <v>139300</v>
      </c>
      <c r="W295" s="38">
        <v>215491</v>
      </c>
      <c r="X295" s="38">
        <v>184957</v>
      </c>
      <c r="Y295" s="38">
        <v>240709</v>
      </c>
      <c r="Z295" s="38">
        <v>170199</v>
      </c>
      <c r="AA295" s="38">
        <v>226770</v>
      </c>
      <c r="AB295" s="38">
        <v>212802</v>
      </c>
      <c r="AC295" s="38">
        <v>478350.03129999997</v>
      </c>
      <c r="AD295" s="38">
        <v>186557</v>
      </c>
      <c r="AE295" s="38">
        <v>194209.01560000001</v>
      </c>
      <c r="AF295" s="38">
        <v>677678</v>
      </c>
      <c r="AG295" s="38">
        <v>232275.01560000001</v>
      </c>
      <c r="AH295" s="38">
        <v>129591</v>
      </c>
      <c r="AI295" s="38">
        <v>255363.01560000001</v>
      </c>
      <c r="AJ295" s="38">
        <v>120455</v>
      </c>
      <c r="AK295" s="38">
        <v>252069</v>
      </c>
      <c r="AL295" s="38">
        <v>238314</v>
      </c>
      <c r="AM295" s="38">
        <v>146790</v>
      </c>
      <c r="AN295" s="38">
        <v>277653</v>
      </c>
      <c r="AO295" s="38">
        <v>192429.98439999999</v>
      </c>
      <c r="AP295" s="38">
        <v>160230</v>
      </c>
      <c r="AQ295" s="38">
        <v>152324</v>
      </c>
      <c r="AR295" s="38">
        <v>150355</v>
      </c>
      <c r="AS295" s="38">
        <v>0.38721167337775297</v>
      </c>
      <c r="AT295" s="38">
        <v>216484</v>
      </c>
      <c r="AU295" s="38">
        <v>136608</v>
      </c>
      <c r="AV295" s="38">
        <v>199651</v>
      </c>
      <c r="AW295" s="38">
        <v>207181</v>
      </c>
      <c r="AX295" s="38">
        <v>206545</v>
      </c>
      <c r="AY295" s="38">
        <v>134117</v>
      </c>
      <c r="AZ295" s="38">
        <v>206106</v>
      </c>
      <c r="BA295" s="38">
        <v>133890</v>
      </c>
      <c r="BB295" s="38">
        <v>257511</v>
      </c>
      <c r="BC295" s="38">
        <v>211377.98439999999</v>
      </c>
      <c r="BD295" s="38">
        <v>178505</v>
      </c>
      <c r="BE295" s="38">
        <v>104635</v>
      </c>
      <c r="BF295" s="38">
        <v>219917.98439999999</v>
      </c>
      <c r="BG295" s="38">
        <v>268448</v>
      </c>
      <c r="BH295" s="38">
        <v>211507.01560000001</v>
      </c>
      <c r="BI295" s="38">
        <v>142570</v>
      </c>
      <c r="BJ295" s="38">
        <v>122325</v>
      </c>
      <c r="BK295" s="38">
        <v>181460</v>
      </c>
      <c r="BL295" s="38">
        <v>254337</v>
      </c>
      <c r="BM295" s="38">
        <v>133164</v>
      </c>
      <c r="BN295" s="38">
        <v>183783</v>
      </c>
      <c r="BO295" s="38">
        <v>236869</v>
      </c>
      <c r="BP295" s="38">
        <v>137188</v>
      </c>
      <c r="BQ295" s="38">
        <v>190673</v>
      </c>
      <c r="BR295" s="38">
        <v>160030</v>
      </c>
      <c r="BS295" s="38">
        <v>114879</v>
      </c>
      <c r="BT295" s="38">
        <v>117917</v>
      </c>
      <c r="BU295" s="38">
        <v>437854.96879999997</v>
      </c>
      <c r="BV295" s="38">
        <v>0.19073033347156801</v>
      </c>
      <c r="BX295" s="38">
        <v>1</v>
      </c>
    </row>
    <row r="296" spans="2:76">
      <c r="B296" s="38" t="s">
        <v>1059</v>
      </c>
      <c r="C296" s="38" t="s">
        <v>190</v>
      </c>
      <c r="D296" s="38" t="s">
        <v>777</v>
      </c>
      <c r="E296" s="38">
        <v>47155</v>
      </c>
      <c r="F296" s="38" t="s">
        <v>211</v>
      </c>
      <c r="G296" s="38">
        <v>100001621</v>
      </c>
      <c r="H296" s="38">
        <v>3850</v>
      </c>
      <c r="I296" s="38">
        <v>333.05921999999998</v>
      </c>
      <c r="J296" s="38" t="s">
        <v>1060</v>
      </c>
      <c r="K296" s="38">
        <v>167572</v>
      </c>
      <c r="N296" s="38">
        <v>0.147290342521158</v>
      </c>
      <c r="O296" s="38">
        <v>0.147290342521158</v>
      </c>
      <c r="P296" s="38">
        <v>0.147290342521158</v>
      </c>
      <c r="Q296" s="38">
        <v>0.147290342521158</v>
      </c>
      <c r="R296" s="38">
        <v>78644</v>
      </c>
      <c r="S296" s="38">
        <v>46593</v>
      </c>
      <c r="T296" s="38">
        <v>0.147290342521158</v>
      </c>
      <c r="U296" s="38">
        <v>129397</v>
      </c>
      <c r="V296" s="38">
        <v>52240</v>
      </c>
      <c r="W296" s="38">
        <v>0.147290342521158</v>
      </c>
      <c r="X296" s="38">
        <v>159399</v>
      </c>
      <c r="Y296" s="38">
        <v>0.147290342521158</v>
      </c>
      <c r="Z296" s="38">
        <v>207396</v>
      </c>
      <c r="AA296" s="38">
        <v>68201</v>
      </c>
      <c r="AB296" s="38">
        <v>97324</v>
      </c>
      <c r="AC296" s="38">
        <v>243420.01560000001</v>
      </c>
      <c r="AD296" s="38">
        <v>161598</v>
      </c>
      <c r="AE296" s="38">
        <v>130228</v>
      </c>
      <c r="AF296" s="38">
        <v>188076</v>
      </c>
      <c r="AG296" s="38">
        <v>173661</v>
      </c>
      <c r="AH296" s="38">
        <v>73826</v>
      </c>
      <c r="AI296" s="38">
        <v>184605</v>
      </c>
      <c r="AJ296" s="38">
        <v>0.147290342521158</v>
      </c>
      <c r="AK296" s="38">
        <v>144801</v>
      </c>
      <c r="AL296" s="38">
        <v>0.147290342521158</v>
      </c>
      <c r="AM296" s="38">
        <v>149965</v>
      </c>
      <c r="AN296" s="38">
        <v>177965</v>
      </c>
      <c r="AO296" s="38">
        <v>119575</v>
      </c>
      <c r="AP296" s="38">
        <v>0.147290342521158</v>
      </c>
      <c r="AQ296" s="38">
        <v>134945</v>
      </c>
      <c r="AR296" s="38">
        <v>114894</v>
      </c>
      <c r="AS296" s="38">
        <v>24865</v>
      </c>
      <c r="AT296" s="38">
        <v>42156</v>
      </c>
      <c r="AU296" s="38">
        <v>0.147290342521158</v>
      </c>
      <c r="AV296" s="38">
        <v>125553.00780000001</v>
      </c>
      <c r="AW296" s="38">
        <v>50538</v>
      </c>
      <c r="AX296" s="38">
        <v>50166</v>
      </c>
      <c r="AY296" s="38">
        <v>112991</v>
      </c>
      <c r="AZ296" s="38">
        <v>100652</v>
      </c>
      <c r="BA296" s="38">
        <v>137171</v>
      </c>
      <c r="BB296" s="38">
        <v>73899</v>
      </c>
      <c r="BC296" s="38">
        <v>220854</v>
      </c>
      <c r="BD296" s="38">
        <v>91341</v>
      </c>
      <c r="BE296" s="38">
        <v>65040.996099999997</v>
      </c>
      <c r="BF296" s="38">
        <v>137424</v>
      </c>
      <c r="BG296" s="38">
        <v>165723</v>
      </c>
      <c r="BH296" s="38">
        <v>238837</v>
      </c>
      <c r="BI296" s="38">
        <v>0.147290342521158</v>
      </c>
      <c r="BJ296" s="38">
        <v>0.147290342521158</v>
      </c>
      <c r="BK296" s="38">
        <v>65163</v>
      </c>
      <c r="BL296" s="38">
        <v>76772</v>
      </c>
      <c r="BM296" s="38">
        <v>119196</v>
      </c>
      <c r="BN296" s="38">
        <v>0.147290342521158</v>
      </c>
      <c r="BO296" s="38">
        <v>0.147290342521158</v>
      </c>
      <c r="BP296" s="38">
        <v>173564</v>
      </c>
      <c r="BQ296" s="38">
        <v>104733</v>
      </c>
      <c r="BR296" s="38">
        <v>98090</v>
      </c>
      <c r="BS296" s="38">
        <v>86942</v>
      </c>
      <c r="BT296" s="38">
        <v>93884</v>
      </c>
      <c r="BU296" s="38">
        <v>179375</v>
      </c>
      <c r="BV296" s="38">
        <v>0.99405549295678497</v>
      </c>
      <c r="BX296" s="38">
        <v>1</v>
      </c>
    </row>
    <row r="297" spans="2:76">
      <c r="B297" s="38" t="s">
        <v>1061</v>
      </c>
      <c r="C297" s="38" t="s">
        <v>190</v>
      </c>
      <c r="D297" s="38" t="s">
        <v>777</v>
      </c>
      <c r="E297" s="38">
        <v>15990</v>
      </c>
      <c r="F297" s="38" t="s">
        <v>163</v>
      </c>
      <c r="G297" s="38">
        <v>100000269</v>
      </c>
      <c r="H297" s="38">
        <v>672</v>
      </c>
      <c r="I297" s="38">
        <v>258.11009999999999</v>
      </c>
      <c r="J297" s="38" t="s">
        <v>1062</v>
      </c>
      <c r="K297" s="38">
        <v>71920</v>
      </c>
      <c r="L297" s="43" t="s">
        <v>1063</v>
      </c>
      <c r="M297" s="43" t="s">
        <v>1064</v>
      </c>
      <c r="N297" s="38">
        <v>19311120</v>
      </c>
      <c r="O297" s="38">
        <v>18526532</v>
      </c>
      <c r="P297" s="38">
        <v>11811769</v>
      </c>
      <c r="Q297" s="38">
        <v>17644840</v>
      </c>
      <c r="R297" s="38">
        <v>17569378</v>
      </c>
      <c r="S297" s="38">
        <v>14655768</v>
      </c>
      <c r="T297" s="38">
        <v>13750611</v>
      </c>
      <c r="U297" s="38">
        <v>19483940</v>
      </c>
      <c r="V297" s="38">
        <v>30443644</v>
      </c>
      <c r="W297" s="38">
        <v>22693756</v>
      </c>
      <c r="X297" s="38">
        <v>15041232</v>
      </c>
      <c r="Y297" s="38">
        <v>19897112</v>
      </c>
      <c r="Z297" s="38">
        <v>19072620</v>
      </c>
      <c r="AA297" s="38">
        <v>16307966</v>
      </c>
      <c r="AB297" s="38">
        <v>16441630</v>
      </c>
      <c r="AC297" s="38">
        <v>25127894</v>
      </c>
      <c r="AD297" s="38">
        <v>15904310</v>
      </c>
      <c r="AE297" s="38">
        <v>20478062</v>
      </c>
      <c r="AF297" s="38">
        <v>25945264</v>
      </c>
      <c r="AG297" s="38">
        <v>18260172</v>
      </c>
      <c r="AH297" s="38">
        <v>17075820</v>
      </c>
      <c r="AI297" s="38">
        <v>14077336</v>
      </c>
      <c r="AJ297" s="38">
        <v>15516640</v>
      </c>
      <c r="AK297" s="38">
        <v>13439873</v>
      </c>
      <c r="AL297" s="38">
        <v>26655572</v>
      </c>
      <c r="AM297" s="38">
        <v>13911007</v>
      </c>
      <c r="AN297" s="38">
        <v>18200776</v>
      </c>
      <c r="AO297" s="38">
        <v>24889176</v>
      </c>
      <c r="AP297" s="38">
        <v>24263594</v>
      </c>
      <c r="AQ297" s="38">
        <v>21805464</v>
      </c>
      <c r="AR297" s="38">
        <v>16222167</v>
      </c>
      <c r="AS297" s="38">
        <v>21091726</v>
      </c>
      <c r="AT297" s="38">
        <v>25826508</v>
      </c>
      <c r="AU297" s="38">
        <v>18993108</v>
      </c>
      <c r="AV297" s="38">
        <v>26205300</v>
      </c>
      <c r="AW297" s="38">
        <v>22040584</v>
      </c>
      <c r="AX297" s="38">
        <v>16210309</v>
      </c>
      <c r="AY297" s="38">
        <v>19355614</v>
      </c>
      <c r="AZ297" s="38">
        <v>21517280</v>
      </c>
      <c r="BA297" s="38">
        <v>15985599</v>
      </c>
      <c r="BB297" s="38">
        <v>19794788</v>
      </c>
      <c r="BC297" s="38">
        <v>21476774</v>
      </c>
      <c r="BD297" s="38">
        <v>19045412</v>
      </c>
      <c r="BE297" s="38">
        <v>19377988</v>
      </c>
      <c r="BF297" s="38">
        <v>38954192</v>
      </c>
      <c r="BG297" s="38">
        <v>21735152</v>
      </c>
      <c r="BH297" s="38">
        <v>18764476</v>
      </c>
      <c r="BI297" s="38">
        <v>18791590</v>
      </c>
      <c r="BJ297" s="38">
        <v>17572564</v>
      </c>
      <c r="BK297" s="38">
        <v>22074194</v>
      </c>
      <c r="BL297" s="38">
        <v>39044376</v>
      </c>
      <c r="BM297" s="38">
        <v>19985668</v>
      </c>
      <c r="BN297" s="38">
        <v>22451388</v>
      </c>
      <c r="BO297" s="38">
        <v>67459704</v>
      </c>
      <c r="BP297" s="38">
        <v>17160518</v>
      </c>
      <c r="BQ297" s="38">
        <v>25097718</v>
      </c>
      <c r="BR297" s="38">
        <v>16084252</v>
      </c>
      <c r="BS297" s="38">
        <v>15300670</v>
      </c>
      <c r="BT297" s="38">
        <v>19676438</v>
      </c>
      <c r="BU297" s="38">
        <v>27330684</v>
      </c>
      <c r="BV297" s="38">
        <v>3.6438855913451099E-2</v>
      </c>
      <c r="BX297" s="38">
        <v>0.33915892954669602</v>
      </c>
    </row>
    <row r="298" spans="2:76">
      <c r="B298" s="38" t="s">
        <v>1065</v>
      </c>
      <c r="C298" s="38" t="s">
        <v>161</v>
      </c>
      <c r="D298" s="38" t="s">
        <v>587</v>
      </c>
      <c r="E298" s="38">
        <v>58</v>
      </c>
      <c r="F298" s="38" t="s">
        <v>163</v>
      </c>
      <c r="G298" s="38">
        <v>340</v>
      </c>
      <c r="H298" s="38">
        <v>1375</v>
      </c>
      <c r="I298" s="38">
        <v>76.03931</v>
      </c>
      <c r="J298" s="38" t="s">
        <v>1066</v>
      </c>
      <c r="K298" s="38">
        <v>750</v>
      </c>
      <c r="L298" s="43" t="s">
        <v>1067</v>
      </c>
      <c r="M298" s="43" t="s">
        <v>1068</v>
      </c>
      <c r="N298" s="38">
        <v>28341062</v>
      </c>
      <c r="O298" s="38">
        <v>19696380</v>
      </c>
      <c r="P298" s="38">
        <v>25792676</v>
      </c>
      <c r="Q298" s="38">
        <v>18751224</v>
      </c>
      <c r="R298" s="38">
        <v>21759156</v>
      </c>
      <c r="S298" s="38">
        <v>19502534</v>
      </c>
      <c r="T298" s="38">
        <v>13576886</v>
      </c>
      <c r="U298" s="38">
        <v>28477950</v>
      </c>
      <c r="V298" s="38">
        <v>18787556</v>
      </c>
      <c r="W298" s="38">
        <v>21689030</v>
      </c>
      <c r="X298" s="38">
        <v>14927709</v>
      </c>
      <c r="Y298" s="38">
        <v>18894380</v>
      </c>
      <c r="Z298" s="38">
        <v>18278402</v>
      </c>
      <c r="AA298" s="38">
        <v>17601784</v>
      </c>
      <c r="AB298" s="38">
        <v>17058688</v>
      </c>
      <c r="AC298" s="38">
        <v>16039118</v>
      </c>
      <c r="AD298" s="38">
        <v>24303670</v>
      </c>
      <c r="AE298" s="38">
        <v>19519598</v>
      </c>
      <c r="AF298" s="38">
        <v>17681822</v>
      </c>
      <c r="AG298" s="38">
        <v>29604784</v>
      </c>
      <c r="AH298" s="38">
        <v>19930472</v>
      </c>
      <c r="AI298" s="38">
        <v>18256946</v>
      </c>
      <c r="AJ298" s="38">
        <v>23220538</v>
      </c>
      <c r="AK298" s="38">
        <v>20900432</v>
      </c>
      <c r="AL298" s="38">
        <v>18360380</v>
      </c>
      <c r="AM298" s="38">
        <v>14643444</v>
      </c>
      <c r="AN298" s="38">
        <v>12674881</v>
      </c>
      <c r="AO298" s="38">
        <v>22335474</v>
      </c>
      <c r="AP298" s="38">
        <v>28075536</v>
      </c>
      <c r="AQ298" s="38">
        <v>21871288</v>
      </c>
      <c r="AR298" s="38">
        <v>30801468</v>
      </c>
      <c r="AS298" s="38">
        <v>30557056</v>
      </c>
      <c r="AT298" s="38">
        <v>31339480</v>
      </c>
      <c r="AU298" s="38">
        <v>22672286</v>
      </c>
      <c r="AV298" s="38">
        <v>24792118</v>
      </c>
      <c r="AW298" s="38">
        <v>24285656</v>
      </c>
      <c r="AX298" s="38">
        <v>24177954</v>
      </c>
      <c r="AY298" s="38">
        <v>17823652</v>
      </c>
      <c r="AZ298" s="38">
        <v>32431228</v>
      </c>
      <c r="BA298" s="38">
        <v>21444824</v>
      </c>
      <c r="BB298" s="38">
        <v>18635284</v>
      </c>
      <c r="BC298" s="38">
        <v>21384288</v>
      </c>
      <c r="BD298" s="38">
        <v>33763520</v>
      </c>
      <c r="BE298" s="38">
        <v>19357320</v>
      </c>
      <c r="BF298" s="38">
        <v>28374810</v>
      </c>
      <c r="BG298" s="38">
        <v>22983226</v>
      </c>
      <c r="BH298" s="38">
        <v>31724818</v>
      </c>
      <c r="BI298" s="38">
        <v>15444361</v>
      </c>
      <c r="BJ298" s="38">
        <v>16520644</v>
      </c>
      <c r="BK298" s="38">
        <v>22453390</v>
      </c>
      <c r="BL298" s="38">
        <v>25378082</v>
      </c>
      <c r="BM298" s="38">
        <v>16813100</v>
      </c>
      <c r="BN298" s="38">
        <v>20034152</v>
      </c>
      <c r="BO298" s="38">
        <v>39532580</v>
      </c>
      <c r="BP298" s="38">
        <v>25458024</v>
      </c>
      <c r="BQ298" s="38">
        <v>27679824</v>
      </c>
      <c r="BR298" s="38">
        <v>21304704</v>
      </c>
      <c r="BS298" s="38">
        <v>17519436</v>
      </c>
      <c r="BT298" s="38">
        <v>31475294</v>
      </c>
      <c r="BU298" s="38">
        <v>17881332</v>
      </c>
      <c r="BV298" s="38">
        <v>4.1968258901901598E-3</v>
      </c>
      <c r="BX298" s="38">
        <v>0</v>
      </c>
    </row>
    <row r="299" spans="2:76">
      <c r="B299" s="38" t="s">
        <v>1069</v>
      </c>
      <c r="C299" s="38" t="s">
        <v>1070</v>
      </c>
      <c r="D299" s="38" t="s">
        <v>1070</v>
      </c>
      <c r="E299" s="38">
        <v>62146</v>
      </c>
      <c r="F299" s="38" t="s">
        <v>145</v>
      </c>
      <c r="G299" s="38">
        <v>100020254</v>
      </c>
      <c r="H299" s="38">
        <v>4335</v>
      </c>
      <c r="I299" s="38">
        <v>222.11356000000001</v>
      </c>
      <c r="N299" s="38">
        <v>0.25307351698666503</v>
      </c>
      <c r="O299" s="38">
        <v>0.25307351698666503</v>
      </c>
      <c r="P299" s="38">
        <v>0.25307351698666503</v>
      </c>
      <c r="Q299" s="38">
        <v>0.25307351698666503</v>
      </c>
      <c r="R299" s="38">
        <v>0.25307351698666503</v>
      </c>
      <c r="S299" s="38">
        <v>122314</v>
      </c>
      <c r="T299" s="38">
        <v>0.25307351698666503</v>
      </c>
      <c r="U299" s="38">
        <v>0.25307351698666503</v>
      </c>
      <c r="V299" s="38">
        <v>131579</v>
      </c>
      <c r="W299" s="38">
        <v>0.25307351698666503</v>
      </c>
      <c r="X299" s="38">
        <v>0.25307351698666503</v>
      </c>
      <c r="Y299" s="38">
        <v>0.25307351698666503</v>
      </c>
      <c r="Z299" s="38">
        <v>0.25307351698666503</v>
      </c>
      <c r="AA299" s="38">
        <v>0.25307351698666503</v>
      </c>
      <c r="AB299" s="38">
        <v>0.25307351698666503</v>
      </c>
      <c r="AC299" s="38">
        <v>0.25307351698666503</v>
      </c>
      <c r="AD299" s="38">
        <v>0.25307351698666503</v>
      </c>
      <c r="AE299" s="38">
        <v>0.25307351698666503</v>
      </c>
      <c r="AF299" s="38">
        <v>0.25307351698666503</v>
      </c>
      <c r="AG299" s="38">
        <v>0.25307351698666503</v>
      </c>
      <c r="AH299" s="38">
        <v>63885</v>
      </c>
      <c r="AI299" s="38">
        <v>0.25307351698666503</v>
      </c>
      <c r="AJ299" s="38">
        <v>0.25307351698666503</v>
      </c>
      <c r="AK299" s="38">
        <v>106868.00780000001</v>
      </c>
      <c r="AL299" s="38">
        <v>0.25307351698666503</v>
      </c>
      <c r="AM299" s="38">
        <v>0.25307351698666503</v>
      </c>
      <c r="AN299" s="38">
        <v>0.25307351698666503</v>
      </c>
      <c r="AO299" s="38">
        <v>0.25307351698666503</v>
      </c>
      <c r="AP299" s="38">
        <v>0.25307351698666503</v>
      </c>
      <c r="AQ299" s="38">
        <v>0.25307351698666503</v>
      </c>
      <c r="AR299" s="38">
        <v>0.25307351698666503</v>
      </c>
      <c r="AS299" s="38">
        <v>0.25307351698666503</v>
      </c>
      <c r="AT299" s="38">
        <v>0.25307351698666503</v>
      </c>
      <c r="AU299" s="38">
        <v>0.25307351698666503</v>
      </c>
      <c r="AV299" s="38">
        <v>0.25307351698666503</v>
      </c>
      <c r="AW299" s="38">
        <v>109858</v>
      </c>
      <c r="AX299" s="38">
        <v>0.25307351698666503</v>
      </c>
      <c r="AY299" s="38">
        <v>0.25307351698666503</v>
      </c>
      <c r="AZ299" s="38">
        <v>0.25307351698666503</v>
      </c>
      <c r="BA299" s="38">
        <v>0.25307351698666503</v>
      </c>
      <c r="BB299" s="38">
        <v>0.25307351698666503</v>
      </c>
      <c r="BC299" s="38">
        <v>0.25307351698666503</v>
      </c>
      <c r="BD299" s="38">
        <v>0.25307351698666503</v>
      </c>
      <c r="BE299" s="38">
        <v>77804</v>
      </c>
      <c r="BF299" s="38">
        <v>0.25307351698666503</v>
      </c>
      <c r="BG299" s="38">
        <v>0.25307351698666503</v>
      </c>
      <c r="BH299" s="38">
        <v>0.25307351698666503</v>
      </c>
      <c r="BI299" s="38">
        <v>0.25307351698666503</v>
      </c>
      <c r="BJ299" s="38">
        <v>0.25307351698666503</v>
      </c>
      <c r="BK299" s="38">
        <v>32036</v>
      </c>
      <c r="BL299" s="38">
        <v>0.25307351698666503</v>
      </c>
      <c r="BM299" s="38">
        <v>0.25307351698666503</v>
      </c>
      <c r="BN299" s="38">
        <v>0.25307351698666503</v>
      </c>
      <c r="BO299" s="38">
        <v>86892</v>
      </c>
      <c r="BP299" s="38">
        <v>0.25307351698666503</v>
      </c>
      <c r="BQ299" s="38">
        <v>0.25307351698666503</v>
      </c>
      <c r="BR299" s="38">
        <v>31096</v>
      </c>
      <c r="BS299" s="38">
        <v>99004</v>
      </c>
      <c r="BT299" s="38">
        <v>84672</v>
      </c>
      <c r="BU299" s="38">
        <v>0.25307351698666503</v>
      </c>
      <c r="BV299" s="38">
        <v>0.42391486858305999</v>
      </c>
      <c r="BX299" s="38">
        <v>1</v>
      </c>
    </row>
    <row r="300" spans="2:76">
      <c r="B300" s="38" t="s">
        <v>1071</v>
      </c>
      <c r="C300" s="38" t="s">
        <v>190</v>
      </c>
      <c r="D300" s="38" t="s">
        <v>759</v>
      </c>
      <c r="E300" s="38">
        <v>62066</v>
      </c>
      <c r="F300" s="38" t="s">
        <v>145</v>
      </c>
      <c r="G300" s="38">
        <v>100020214</v>
      </c>
      <c r="H300" s="38">
        <v>4762</v>
      </c>
      <c r="I300" s="38">
        <v>464.30176</v>
      </c>
      <c r="N300" s="38">
        <v>0.245507474427969</v>
      </c>
      <c r="O300" s="38">
        <v>47604</v>
      </c>
      <c r="P300" s="38">
        <v>138838</v>
      </c>
      <c r="Q300" s="38">
        <v>27815</v>
      </c>
      <c r="R300" s="38">
        <v>49227</v>
      </c>
      <c r="S300" s="38">
        <v>0.245507474427969</v>
      </c>
      <c r="T300" s="38">
        <v>0.245507474427969</v>
      </c>
      <c r="U300" s="38">
        <v>0.245507474427969</v>
      </c>
      <c r="V300" s="38">
        <v>0.245507474427969</v>
      </c>
      <c r="W300" s="38">
        <v>64202.003900000003</v>
      </c>
      <c r="X300" s="38">
        <v>0.245507474427969</v>
      </c>
      <c r="Y300" s="38">
        <v>0.245507474427969</v>
      </c>
      <c r="Z300" s="38">
        <v>0.245507474427969</v>
      </c>
      <c r="AA300" s="38">
        <v>0.245507474427969</v>
      </c>
      <c r="AB300" s="38">
        <v>0.245507474427969</v>
      </c>
      <c r="AC300" s="38">
        <v>0.245507474427969</v>
      </c>
      <c r="AD300" s="38">
        <v>21226</v>
      </c>
      <c r="AE300" s="38">
        <v>0.245507474427969</v>
      </c>
      <c r="AF300" s="38">
        <v>0.245507474427969</v>
      </c>
      <c r="AG300" s="38">
        <v>0.245507474427969</v>
      </c>
      <c r="AH300" s="38">
        <v>30027</v>
      </c>
      <c r="AI300" s="38">
        <v>0.245507474427969</v>
      </c>
      <c r="AJ300" s="38">
        <v>0.245507474427969</v>
      </c>
      <c r="AK300" s="38">
        <v>0.245507474427969</v>
      </c>
      <c r="AL300" s="38">
        <v>0.245507474427969</v>
      </c>
      <c r="AM300" s="38">
        <v>0.245507474427969</v>
      </c>
      <c r="AN300" s="38">
        <v>57020.996099999997</v>
      </c>
      <c r="AO300" s="38">
        <v>0.245507474427969</v>
      </c>
      <c r="AP300" s="38">
        <v>0.245507474427969</v>
      </c>
      <c r="AQ300" s="38">
        <v>17092</v>
      </c>
      <c r="AR300" s="38">
        <v>90123</v>
      </c>
      <c r="AS300" s="38">
        <v>0.245507474427969</v>
      </c>
      <c r="AT300" s="38">
        <v>62984</v>
      </c>
      <c r="AU300" s="38">
        <v>0.245507474427969</v>
      </c>
      <c r="AV300" s="38">
        <v>0.245507474427969</v>
      </c>
      <c r="AW300" s="38">
        <v>17128</v>
      </c>
      <c r="AX300" s="38">
        <v>25754.002</v>
      </c>
      <c r="AY300" s="38">
        <v>54796.003900000003</v>
      </c>
      <c r="AZ300" s="38">
        <v>0.245507474427969</v>
      </c>
      <c r="BA300" s="38">
        <v>89335</v>
      </c>
      <c r="BB300" s="38">
        <v>0.245507474427969</v>
      </c>
      <c r="BC300" s="38">
        <v>58058</v>
      </c>
      <c r="BD300" s="38">
        <v>46711</v>
      </c>
      <c r="BE300" s="38">
        <v>27409.998</v>
      </c>
      <c r="BF300" s="38">
        <v>0.245507474427969</v>
      </c>
      <c r="BG300" s="38">
        <v>0.245507474427969</v>
      </c>
      <c r="BH300" s="38">
        <v>0.245507474427969</v>
      </c>
      <c r="BI300" s="38">
        <v>0.245507474427969</v>
      </c>
      <c r="BJ300" s="38">
        <v>0.245507474427969</v>
      </c>
      <c r="BK300" s="38">
        <v>78143</v>
      </c>
      <c r="BL300" s="38">
        <v>0.245507474427969</v>
      </c>
      <c r="BM300" s="38">
        <v>0.245507474427969</v>
      </c>
      <c r="BN300" s="38">
        <v>0.245507474427969</v>
      </c>
      <c r="BO300" s="38">
        <v>0.245507474427969</v>
      </c>
      <c r="BP300" s="38">
        <v>0.245507474427969</v>
      </c>
      <c r="BQ300" s="38">
        <v>0.245507474427969</v>
      </c>
      <c r="BR300" s="38">
        <v>0.245507474427969</v>
      </c>
      <c r="BS300" s="38">
        <v>0.245507474427969</v>
      </c>
      <c r="BT300" s="38">
        <v>0.245507474427969</v>
      </c>
      <c r="BU300" s="38">
        <v>0.245507474427969</v>
      </c>
      <c r="BV300" s="38">
        <v>0.686879140707231</v>
      </c>
      <c r="BX300" s="38">
        <v>1</v>
      </c>
    </row>
    <row r="301" spans="2:76">
      <c r="B301" s="38" t="s">
        <v>1072</v>
      </c>
      <c r="C301" s="38" t="s">
        <v>190</v>
      </c>
      <c r="D301" s="38" t="s">
        <v>759</v>
      </c>
      <c r="E301" s="38">
        <v>32346</v>
      </c>
      <c r="F301" s="38" t="s">
        <v>145</v>
      </c>
      <c r="G301" s="38">
        <v>1628</v>
      </c>
      <c r="H301" s="38">
        <v>5236.1000000000004</v>
      </c>
      <c r="I301" s="38">
        <v>448.30684000000002</v>
      </c>
      <c r="J301" s="38" t="s">
        <v>1073</v>
      </c>
      <c r="K301" s="38">
        <v>12544</v>
      </c>
      <c r="L301" s="43" t="s">
        <v>1074</v>
      </c>
      <c r="M301" s="43" t="s">
        <v>1075</v>
      </c>
      <c r="N301" s="38">
        <v>346369</v>
      </c>
      <c r="O301" s="38">
        <v>1310764</v>
      </c>
      <c r="P301" s="38">
        <v>13402604</v>
      </c>
      <c r="Q301" s="38">
        <v>2802499</v>
      </c>
      <c r="R301" s="38">
        <v>320566</v>
      </c>
      <c r="S301" s="38">
        <v>584597</v>
      </c>
      <c r="T301" s="38">
        <v>929928.9375</v>
      </c>
      <c r="U301" s="38">
        <v>1252779</v>
      </c>
      <c r="V301" s="38">
        <v>1443900.75</v>
      </c>
      <c r="W301" s="38">
        <v>4734406</v>
      </c>
      <c r="X301" s="38">
        <v>531074</v>
      </c>
      <c r="Y301" s="38">
        <v>1852295.25</v>
      </c>
      <c r="Z301" s="38">
        <v>361991</v>
      </c>
      <c r="AA301" s="38">
        <v>915232</v>
      </c>
      <c r="AB301" s="38">
        <v>197786.01560000001</v>
      </c>
      <c r="AC301" s="38">
        <v>1304792</v>
      </c>
      <c r="AD301" s="38">
        <v>1017815</v>
      </c>
      <c r="AE301" s="38">
        <v>58470</v>
      </c>
      <c r="AF301" s="38">
        <v>152518</v>
      </c>
      <c r="AG301" s="38">
        <v>704503</v>
      </c>
      <c r="AH301" s="38">
        <v>889690.9375</v>
      </c>
      <c r="AI301" s="38">
        <v>130753.00780000001</v>
      </c>
      <c r="AJ301" s="38">
        <v>831096</v>
      </c>
      <c r="AK301" s="38">
        <v>197592.01560000001</v>
      </c>
      <c r="AL301" s="38">
        <v>391538</v>
      </c>
      <c r="AM301" s="38">
        <v>948540</v>
      </c>
      <c r="AN301" s="38">
        <v>4023070</v>
      </c>
      <c r="AO301" s="38">
        <v>163152</v>
      </c>
      <c r="AP301" s="38">
        <v>382765</v>
      </c>
      <c r="AQ301" s="38">
        <v>945379.9375</v>
      </c>
      <c r="AR301" s="38">
        <v>1936533</v>
      </c>
      <c r="AS301" s="38">
        <v>747044</v>
      </c>
      <c r="AT301" s="38">
        <v>1944756</v>
      </c>
      <c r="AU301" s="38">
        <v>456188.03129999997</v>
      </c>
      <c r="AV301" s="38">
        <v>599938</v>
      </c>
      <c r="AW301" s="38">
        <v>775752</v>
      </c>
      <c r="AX301" s="38">
        <v>656264</v>
      </c>
      <c r="AY301" s="38">
        <v>490645.625</v>
      </c>
      <c r="AZ301" s="38">
        <v>591891</v>
      </c>
      <c r="BA301" s="38">
        <v>1823497</v>
      </c>
      <c r="BB301" s="38">
        <v>349012</v>
      </c>
      <c r="BC301" s="38">
        <v>549938</v>
      </c>
      <c r="BD301" s="38">
        <v>659189</v>
      </c>
      <c r="BE301" s="38">
        <v>1991237</v>
      </c>
      <c r="BF301" s="38">
        <v>986080.0625</v>
      </c>
      <c r="BG301" s="38">
        <v>801724</v>
      </c>
      <c r="BH301" s="38">
        <v>1405347</v>
      </c>
      <c r="BI301" s="38">
        <v>293606</v>
      </c>
      <c r="BJ301" s="38">
        <v>473475.96879999997</v>
      </c>
      <c r="BK301" s="38">
        <v>1532112.125</v>
      </c>
      <c r="BL301" s="38">
        <v>283537.5</v>
      </c>
      <c r="BM301" s="38">
        <v>1321007.75</v>
      </c>
      <c r="BN301" s="38">
        <v>593207</v>
      </c>
      <c r="BO301" s="38">
        <v>3447933</v>
      </c>
      <c r="BP301" s="38">
        <v>3625513.25</v>
      </c>
      <c r="BQ301" s="38">
        <v>604377</v>
      </c>
      <c r="BR301" s="38">
        <v>271301</v>
      </c>
      <c r="BS301" s="38">
        <v>494732</v>
      </c>
      <c r="BT301" s="38">
        <v>202106</v>
      </c>
      <c r="BU301" s="38">
        <v>868875.0625</v>
      </c>
      <c r="BV301" s="38">
        <v>0.73939881931145002</v>
      </c>
      <c r="BX301" s="38">
        <v>1</v>
      </c>
    </row>
    <row r="302" spans="2:76">
      <c r="B302" s="38" t="s">
        <v>1076</v>
      </c>
      <c r="C302" s="38" t="s">
        <v>190</v>
      </c>
      <c r="D302" s="38" t="s">
        <v>759</v>
      </c>
      <c r="E302" s="38">
        <v>52983</v>
      </c>
      <c r="F302" s="38" t="s">
        <v>145</v>
      </c>
      <c r="G302" s="38">
        <v>100009264</v>
      </c>
      <c r="H302" s="38">
        <v>4806</v>
      </c>
      <c r="I302" s="38">
        <v>311.66583000000003</v>
      </c>
      <c r="N302" s="38">
        <v>47210</v>
      </c>
      <c r="O302" s="38">
        <v>50315</v>
      </c>
      <c r="P302" s="38">
        <v>353679</v>
      </c>
      <c r="Q302" s="38">
        <v>306997</v>
      </c>
      <c r="R302" s="38">
        <v>32631</v>
      </c>
      <c r="S302" s="38">
        <v>70508</v>
      </c>
      <c r="T302" s="38">
        <v>0.14043140674364801</v>
      </c>
      <c r="U302" s="38">
        <v>0.14043140674364801</v>
      </c>
      <c r="V302" s="38">
        <v>0.14043140674364801</v>
      </c>
      <c r="W302" s="38">
        <v>124433</v>
      </c>
      <c r="X302" s="38">
        <v>78467</v>
      </c>
      <c r="Y302" s="38">
        <v>0.14043140674364801</v>
      </c>
      <c r="Z302" s="38">
        <v>52732</v>
      </c>
      <c r="AA302" s="38">
        <v>0.14043140674364801</v>
      </c>
      <c r="AB302" s="38">
        <v>203794</v>
      </c>
      <c r="AC302" s="38">
        <v>377182</v>
      </c>
      <c r="AD302" s="38">
        <v>60257</v>
      </c>
      <c r="AE302" s="38">
        <v>0.14043140674364801</v>
      </c>
      <c r="AF302" s="38">
        <v>61361</v>
      </c>
      <c r="AG302" s="38">
        <v>0.14043140674364801</v>
      </c>
      <c r="AH302" s="38">
        <v>0.14043140674364801</v>
      </c>
      <c r="AI302" s="38">
        <v>0.14043140674364801</v>
      </c>
      <c r="AJ302" s="38">
        <v>0.14043140674364801</v>
      </c>
      <c r="AK302" s="38">
        <v>152453</v>
      </c>
      <c r="AL302" s="38">
        <v>0.14043140674364801</v>
      </c>
      <c r="AM302" s="38">
        <v>464744</v>
      </c>
      <c r="AN302" s="38">
        <v>945861</v>
      </c>
      <c r="AO302" s="38">
        <v>0.14043140674364801</v>
      </c>
      <c r="AP302" s="38">
        <v>0.14043140674364801</v>
      </c>
      <c r="AQ302" s="38">
        <v>0.14043140674364801</v>
      </c>
      <c r="AR302" s="38">
        <v>0.14043140674364801</v>
      </c>
      <c r="AS302" s="38">
        <v>0.14043140674364801</v>
      </c>
      <c r="AT302" s="38">
        <v>47613</v>
      </c>
      <c r="AU302" s="38">
        <v>109236</v>
      </c>
      <c r="AV302" s="38">
        <v>0.14043140674364801</v>
      </c>
      <c r="AW302" s="38">
        <v>0.14043140674364801</v>
      </c>
      <c r="AX302" s="38">
        <v>0.14043140674364801</v>
      </c>
      <c r="AY302" s="38">
        <v>98812</v>
      </c>
      <c r="AZ302" s="38">
        <v>66565</v>
      </c>
      <c r="BA302" s="38">
        <v>13221</v>
      </c>
      <c r="BB302" s="38">
        <v>29751</v>
      </c>
      <c r="BC302" s="38">
        <v>42185</v>
      </c>
      <c r="BD302" s="38">
        <v>0.14043140674364801</v>
      </c>
      <c r="BE302" s="38">
        <v>0.14043140674364801</v>
      </c>
      <c r="BF302" s="38">
        <v>0.14043140674364801</v>
      </c>
      <c r="BG302" s="38">
        <v>0.14043140674364801</v>
      </c>
      <c r="BH302" s="38">
        <v>0.14043140674364801</v>
      </c>
      <c r="BI302" s="38">
        <v>23602</v>
      </c>
      <c r="BJ302" s="38">
        <v>0.14043140674364801</v>
      </c>
      <c r="BK302" s="38">
        <v>0.14043140674364801</v>
      </c>
      <c r="BL302" s="38">
        <v>0.14043140674364801</v>
      </c>
      <c r="BM302" s="38">
        <v>108913</v>
      </c>
      <c r="BN302" s="38">
        <v>0.14043140674364801</v>
      </c>
      <c r="BO302" s="38">
        <v>57407</v>
      </c>
      <c r="BP302" s="38">
        <v>0.14043140674364801</v>
      </c>
      <c r="BQ302" s="38">
        <v>20206</v>
      </c>
      <c r="BR302" s="38">
        <v>0.14043140674364801</v>
      </c>
      <c r="BS302" s="38">
        <v>0.14043140674364801</v>
      </c>
      <c r="BT302" s="38">
        <v>0.14043140674364801</v>
      </c>
      <c r="BU302" s="38">
        <v>0.14043140674364801</v>
      </c>
      <c r="BV302" s="38">
        <v>4.2148282949900098E-2</v>
      </c>
      <c r="BX302" s="38">
        <v>0.37411250682687103</v>
      </c>
    </row>
    <row r="303" spans="2:76">
      <c r="B303" s="38" t="s">
        <v>1077</v>
      </c>
      <c r="C303" s="38" t="s">
        <v>190</v>
      </c>
      <c r="D303" s="38" t="s">
        <v>759</v>
      </c>
      <c r="E303" s="38">
        <v>52974</v>
      </c>
      <c r="F303" s="38" t="s">
        <v>145</v>
      </c>
      <c r="G303" s="38">
        <v>100006641</v>
      </c>
      <c r="H303" s="38">
        <v>4820</v>
      </c>
      <c r="I303" s="38">
        <v>263.62819000000002</v>
      </c>
      <c r="N303" s="38">
        <v>262606</v>
      </c>
      <c r="O303" s="38">
        <v>175665</v>
      </c>
      <c r="P303" s="38">
        <v>176593</v>
      </c>
      <c r="Q303" s="38">
        <v>366536</v>
      </c>
      <c r="R303" s="38">
        <v>66378</v>
      </c>
      <c r="S303" s="38">
        <v>121825</v>
      </c>
      <c r="T303" s="38">
        <v>47710</v>
      </c>
      <c r="U303" s="38">
        <v>49269</v>
      </c>
      <c r="V303" s="38">
        <v>122095.99219999999</v>
      </c>
      <c r="W303" s="38">
        <v>272169</v>
      </c>
      <c r="X303" s="38">
        <v>158595</v>
      </c>
      <c r="Y303" s="38">
        <v>143495</v>
      </c>
      <c r="Z303" s="38">
        <v>19810</v>
      </c>
      <c r="AA303" s="38">
        <v>98690</v>
      </c>
      <c r="AB303" s="38">
        <v>8.2236518651995494E-2</v>
      </c>
      <c r="AC303" s="38">
        <v>908857</v>
      </c>
      <c r="AD303" s="38">
        <v>8.2236518651995494E-2</v>
      </c>
      <c r="AE303" s="38">
        <v>14164</v>
      </c>
      <c r="AF303" s="38">
        <v>95015</v>
      </c>
      <c r="AG303" s="38">
        <v>79943</v>
      </c>
      <c r="AH303" s="38">
        <v>66679</v>
      </c>
      <c r="AI303" s="38">
        <v>90839</v>
      </c>
      <c r="AJ303" s="38">
        <v>8.2236518651995494E-2</v>
      </c>
      <c r="AK303" s="38">
        <v>165690</v>
      </c>
      <c r="AL303" s="38">
        <v>16782</v>
      </c>
      <c r="AM303" s="38">
        <v>157385</v>
      </c>
      <c r="AN303" s="38">
        <v>383203</v>
      </c>
      <c r="AO303" s="38">
        <v>35443</v>
      </c>
      <c r="AP303" s="38">
        <v>16034.999</v>
      </c>
      <c r="AQ303" s="38">
        <v>350602</v>
      </c>
      <c r="AR303" s="38">
        <v>100720</v>
      </c>
      <c r="AS303" s="38">
        <v>8.2236518651995494E-2</v>
      </c>
      <c r="AT303" s="38">
        <v>26703</v>
      </c>
      <c r="AU303" s="38">
        <v>66806</v>
      </c>
      <c r="AV303" s="38">
        <v>164126</v>
      </c>
      <c r="AW303" s="38">
        <v>158525</v>
      </c>
      <c r="AX303" s="38">
        <v>38871</v>
      </c>
      <c r="AY303" s="38">
        <v>75428</v>
      </c>
      <c r="AZ303" s="38">
        <v>171494</v>
      </c>
      <c r="BA303" s="38">
        <v>23720</v>
      </c>
      <c r="BB303" s="38">
        <v>8.2236518651995494E-2</v>
      </c>
      <c r="BC303" s="38">
        <v>207629</v>
      </c>
      <c r="BD303" s="38">
        <v>302065</v>
      </c>
      <c r="BE303" s="38">
        <v>146459</v>
      </c>
      <c r="BF303" s="38">
        <v>70939</v>
      </c>
      <c r="BG303" s="38">
        <v>227612</v>
      </c>
      <c r="BH303" s="38">
        <v>8.2236518651995494E-2</v>
      </c>
      <c r="BI303" s="38">
        <v>117557</v>
      </c>
      <c r="BJ303" s="38">
        <v>206865</v>
      </c>
      <c r="BK303" s="38">
        <v>8.2236518651995494E-2</v>
      </c>
      <c r="BL303" s="38">
        <v>8.2236518651995494E-2</v>
      </c>
      <c r="BM303" s="38">
        <v>479176</v>
      </c>
      <c r="BN303" s="38">
        <v>70750</v>
      </c>
      <c r="BO303" s="38">
        <v>426092</v>
      </c>
      <c r="BP303" s="38">
        <v>377398</v>
      </c>
      <c r="BQ303" s="38">
        <v>130917.99219999999</v>
      </c>
      <c r="BR303" s="38">
        <v>8.2236518651995494E-2</v>
      </c>
      <c r="BS303" s="38">
        <v>52887</v>
      </c>
      <c r="BT303" s="38">
        <v>8.2236518651995494E-2</v>
      </c>
      <c r="BU303" s="38">
        <v>76368</v>
      </c>
      <c r="BV303" s="38">
        <v>0.64596747084287598</v>
      </c>
      <c r="BX303" s="38">
        <v>1</v>
      </c>
    </row>
    <row r="304" spans="2:76">
      <c r="B304" s="38" t="s">
        <v>1078</v>
      </c>
      <c r="C304" s="38" t="s">
        <v>190</v>
      </c>
      <c r="D304" s="38" t="s">
        <v>759</v>
      </c>
      <c r="E304" s="38">
        <v>18476</v>
      </c>
      <c r="F304" s="38" t="s">
        <v>145</v>
      </c>
      <c r="G304" s="38">
        <v>342</v>
      </c>
      <c r="H304" s="38">
        <v>5163</v>
      </c>
      <c r="I304" s="38">
        <v>464.30176</v>
      </c>
      <c r="J304" s="38" t="s">
        <v>1079</v>
      </c>
      <c r="K304" s="38">
        <v>10140</v>
      </c>
      <c r="L304" s="43" t="s">
        <v>1080</v>
      </c>
      <c r="M304" s="43" t="s">
        <v>1081</v>
      </c>
      <c r="N304" s="38">
        <v>97473.992199999993</v>
      </c>
      <c r="O304" s="38">
        <v>370413</v>
      </c>
      <c r="P304" s="38">
        <v>2661419</v>
      </c>
      <c r="Q304" s="38">
        <v>1248785</v>
      </c>
      <c r="R304" s="38">
        <v>86577</v>
      </c>
      <c r="S304" s="38">
        <v>115482</v>
      </c>
      <c r="T304" s="38">
        <v>177588</v>
      </c>
      <c r="U304" s="38">
        <v>201919</v>
      </c>
      <c r="V304" s="38">
        <v>275500</v>
      </c>
      <c r="W304" s="38">
        <v>1434832</v>
      </c>
      <c r="X304" s="38">
        <v>140612</v>
      </c>
      <c r="Y304" s="38">
        <v>144412</v>
      </c>
      <c r="Z304" s="38">
        <v>16392</v>
      </c>
      <c r="AA304" s="38">
        <v>150418</v>
      </c>
      <c r="AB304" s="38">
        <v>30782</v>
      </c>
      <c r="AC304" s="38">
        <v>341351</v>
      </c>
      <c r="AD304" s="38">
        <v>208721</v>
      </c>
      <c r="AE304" s="38">
        <v>8.0256619664673096E-2</v>
      </c>
      <c r="AF304" s="38">
        <v>44970.996099999997</v>
      </c>
      <c r="AG304" s="38">
        <v>8.0256619664673096E-2</v>
      </c>
      <c r="AH304" s="38">
        <v>526208</v>
      </c>
      <c r="AI304" s="38">
        <v>8.0256619664673096E-2</v>
      </c>
      <c r="AJ304" s="38">
        <v>80536.007800000007</v>
      </c>
      <c r="AK304" s="38">
        <v>44090</v>
      </c>
      <c r="AL304" s="38">
        <v>99006</v>
      </c>
      <c r="AM304" s="38">
        <v>136793</v>
      </c>
      <c r="AN304" s="38">
        <v>1566060</v>
      </c>
      <c r="AO304" s="38">
        <v>8.0256619664673096E-2</v>
      </c>
      <c r="AP304" s="38">
        <v>101620</v>
      </c>
      <c r="AQ304" s="38">
        <v>243319</v>
      </c>
      <c r="AR304" s="38">
        <v>307755</v>
      </c>
      <c r="AS304" s="38">
        <v>56987</v>
      </c>
      <c r="AT304" s="38">
        <v>226319</v>
      </c>
      <c r="AU304" s="38">
        <v>48182</v>
      </c>
      <c r="AV304" s="38">
        <v>262269</v>
      </c>
      <c r="AW304" s="38">
        <v>232127</v>
      </c>
      <c r="AX304" s="38">
        <v>135694</v>
      </c>
      <c r="AY304" s="38">
        <v>64776</v>
      </c>
      <c r="AZ304" s="38">
        <v>75946</v>
      </c>
      <c r="BA304" s="38">
        <v>180315</v>
      </c>
      <c r="BB304" s="38">
        <v>8.0256619664673096E-2</v>
      </c>
      <c r="BC304" s="38">
        <v>132850</v>
      </c>
      <c r="BD304" s="38">
        <v>145343</v>
      </c>
      <c r="BE304" s="38">
        <v>145497.01560000001</v>
      </c>
      <c r="BF304" s="38">
        <v>239587</v>
      </c>
      <c r="BG304" s="38">
        <v>115827</v>
      </c>
      <c r="BH304" s="38">
        <v>352215</v>
      </c>
      <c r="BI304" s="38">
        <v>64767</v>
      </c>
      <c r="BJ304" s="38">
        <v>8.0256619664673096E-2</v>
      </c>
      <c r="BK304" s="38">
        <v>449715</v>
      </c>
      <c r="BL304" s="38">
        <v>89528</v>
      </c>
      <c r="BM304" s="38">
        <v>126717</v>
      </c>
      <c r="BN304" s="38">
        <v>8.0256619664673096E-2</v>
      </c>
      <c r="BO304" s="38">
        <v>654915</v>
      </c>
      <c r="BP304" s="38">
        <v>1356927</v>
      </c>
      <c r="BQ304" s="38">
        <v>98249</v>
      </c>
      <c r="BR304" s="38">
        <v>37383</v>
      </c>
      <c r="BS304" s="38">
        <v>51771</v>
      </c>
      <c r="BT304" s="38">
        <v>29505</v>
      </c>
      <c r="BU304" s="38">
        <v>154688</v>
      </c>
      <c r="BV304" s="38">
        <v>0.69498991478484395</v>
      </c>
      <c r="BX304" s="38">
        <v>1</v>
      </c>
    </row>
    <row r="305" spans="2:76">
      <c r="B305" s="38" t="s">
        <v>1082</v>
      </c>
      <c r="C305" s="38" t="s">
        <v>190</v>
      </c>
      <c r="D305" s="38" t="s">
        <v>857</v>
      </c>
      <c r="E305" s="38">
        <v>32599</v>
      </c>
      <c r="F305" s="38" t="s">
        <v>145</v>
      </c>
      <c r="G305" s="38">
        <v>100001989</v>
      </c>
      <c r="H305" s="38">
        <v>4750</v>
      </c>
      <c r="I305" s="38">
        <v>254.62290999999999</v>
      </c>
      <c r="N305" s="38">
        <v>3425741</v>
      </c>
      <c r="O305" s="38">
        <v>1058633</v>
      </c>
      <c r="P305" s="38">
        <v>1396248</v>
      </c>
      <c r="Q305" s="38">
        <v>1328800</v>
      </c>
      <c r="R305" s="38">
        <v>789431</v>
      </c>
      <c r="S305" s="38">
        <v>2362245</v>
      </c>
      <c r="T305" s="38">
        <v>164230</v>
      </c>
      <c r="U305" s="38">
        <v>478574</v>
      </c>
      <c r="V305" s="38">
        <v>1748490</v>
      </c>
      <c r="W305" s="38">
        <v>1433194</v>
      </c>
      <c r="X305" s="38">
        <v>1660121.125</v>
      </c>
      <c r="Y305" s="38">
        <v>1705805</v>
      </c>
      <c r="Z305" s="38">
        <v>513426</v>
      </c>
      <c r="AA305" s="38">
        <v>3997056</v>
      </c>
      <c r="AB305" s="38">
        <v>657098</v>
      </c>
      <c r="AC305" s="38">
        <v>2910139.75</v>
      </c>
      <c r="AD305" s="38">
        <v>1943002.875</v>
      </c>
      <c r="AE305" s="38">
        <v>616220</v>
      </c>
      <c r="AF305" s="38">
        <v>4287029</v>
      </c>
      <c r="AG305" s="38">
        <v>1289782</v>
      </c>
      <c r="AH305" s="38">
        <v>895048</v>
      </c>
      <c r="AI305" s="38">
        <v>252155</v>
      </c>
      <c r="AJ305" s="38">
        <v>194584</v>
      </c>
      <c r="AK305" s="38">
        <v>711001</v>
      </c>
      <c r="AL305" s="38">
        <v>2594321</v>
      </c>
      <c r="AM305" s="38">
        <v>2486335</v>
      </c>
      <c r="AN305" s="38">
        <v>1600345.875</v>
      </c>
      <c r="AO305" s="38">
        <v>899457</v>
      </c>
      <c r="AP305" s="38">
        <v>846737</v>
      </c>
      <c r="AQ305" s="38">
        <v>2420321</v>
      </c>
      <c r="AR305" s="38">
        <v>815426.9375</v>
      </c>
      <c r="AS305" s="38">
        <v>1158282</v>
      </c>
      <c r="AT305" s="38">
        <v>1264787</v>
      </c>
      <c r="AU305" s="38">
        <v>1456198.875</v>
      </c>
      <c r="AV305" s="38">
        <v>2138623</v>
      </c>
      <c r="AW305" s="38">
        <v>1645195</v>
      </c>
      <c r="AX305" s="38">
        <v>1118803</v>
      </c>
      <c r="AY305" s="38">
        <v>1287209</v>
      </c>
      <c r="AZ305" s="38">
        <v>1875482</v>
      </c>
      <c r="BA305" s="38">
        <v>295853</v>
      </c>
      <c r="BB305" s="38">
        <v>1513770</v>
      </c>
      <c r="BC305" s="38">
        <v>710681</v>
      </c>
      <c r="BD305" s="38">
        <v>1171894</v>
      </c>
      <c r="BE305" s="38">
        <v>1215940</v>
      </c>
      <c r="BF305" s="38">
        <v>1569609</v>
      </c>
      <c r="BG305" s="38">
        <v>1253639</v>
      </c>
      <c r="BH305" s="38">
        <v>1508801.875</v>
      </c>
      <c r="BI305" s="38">
        <v>1141967</v>
      </c>
      <c r="BJ305" s="38">
        <v>1430096.125</v>
      </c>
      <c r="BK305" s="38">
        <v>1887927</v>
      </c>
      <c r="BL305" s="38">
        <v>2772511</v>
      </c>
      <c r="BM305" s="38">
        <v>3854104.75</v>
      </c>
      <c r="BN305" s="38">
        <v>2239450</v>
      </c>
      <c r="BO305" s="38">
        <v>3713746.25</v>
      </c>
      <c r="BP305" s="38">
        <v>1866259</v>
      </c>
      <c r="BQ305" s="38">
        <v>2503805</v>
      </c>
      <c r="BR305" s="38">
        <v>873666</v>
      </c>
      <c r="BS305" s="38">
        <v>1018265</v>
      </c>
      <c r="BT305" s="38">
        <v>740132</v>
      </c>
      <c r="BU305" s="38">
        <v>939769</v>
      </c>
      <c r="BV305" s="38">
        <v>0.65204362240063596</v>
      </c>
      <c r="BX305" s="38">
        <v>1</v>
      </c>
    </row>
    <row r="306" spans="2:76">
      <c r="B306" s="38" t="s">
        <v>1083</v>
      </c>
      <c r="C306" s="38" t="s">
        <v>190</v>
      </c>
      <c r="D306" s="38" t="s">
        <v>857</v>
      </c>
      <c r="E306" s="38">
        <v>18477</v>
      </c>
      <c r="F306" s="38" t="s">
        <v>145</v>
      </c>
      <c r="G306" s="38">
        <v>100000436</v>
      </c>
      <c r="H306" s="38">
        <v>5281</v>
      </c>
      <c r="I306" s="38">
        <v>448.30684000000002</v>
      </c>
      <c r="J306" s="38" t="s">
        <v>1084</v>
      </c>
      <c r="K306" s="38">
        <v>3035026</v>
      </c>
      <c r="L306" s="43" t="s">
        <v>1085</v>
      </c>
      <c r="M306" s="43" t="s">
        <v>1086</v>
      </c>
      <c r="N306" s="38">
        <v>180105.01560000001</v>
      </c>
      <c r="O306" s="38">
        <v>1478295</v>
      </c>
      <c r="P306" s="38">
        <v>6617073.5</v>
      </c>
      <c r="Q306" s="38">
        <v>1837927.125</v>
      </c>
      <c r="R306" s="38">
        <v>270907</v>
      </c>
      <c r="S306" s="38">
        <v>165514</v>
      </c>
      <c r="T306" s="38">
        <v>152980</v>
      </c>
      <c r="U306" s="38">
        <v>995172</v>
      </c>
      <c r="V306" s="38">
        <v>179398.20310000001</v>
      </c>
      <c r="W306" s="38">
        <v>2678744</v>
      </c>
      <c r="X306" s="38">
        <v>254013.98439999999</v>
      </c>
      <c r="Y306" s="38">
        <v>461814.40629999997</v>
      </c>
      <c r="Z306" s="38">
        <v>174319</v>
      </c>
      <c r="AA306" s="38">
        <v>365403</v>
      </c>
      <c r="AB306" s="38">
        <v>296323</v>
      </c>
      <c r="AC306" s="38">
        <v>648855</v>
      </c>
      <c r="AD306" s="38">
        <v>376911</v>
      </c>
      <c r="AE306" s="38">
        <v>24905</v>
      </c>
      <c r="AF306" s="38">
        <v>140406</v>
      </c>
      <c r="AG306" s="38">
        <v>140576</v>
      </c>
      <c r="AH306" s="38">
        <v>330045</v>
      </c>
      <c r="AI306" s="38">
        <v>5.1830927060973898E-2</v>
      </c>
      <c r="AJ306" s="38">
        <v>748112</v>
      </c>
      <c r="AK306" s="38">
        <v>114551</v>
      </c>
      <c r="AL306" s="38">
        <v>108416</v>
      </c>
      <c r="AM306" s="38">
        <v>412844</v>
      </c>
      <c r="AN306" s="38">
        <v>4728193</v>
      </c>
      <c r="AO306" s="38">
        <v>112176</v>
      </c>
      <c r="AP306" s="38">
        <v>204647</v>
      </c>
      <c r="AQ306" s="38">
        <v>211750</v>
      </c>
      <c r="AR306" s="38">
        <v>1135215</v>
      </c>
      <c r="AS306" s="38">
        <v>386317</v>
      </c>
      <c r="AT306" s="38">
        <v>1118157</v>
      </c>
      <c r="AU306" s="38">
        <v>452521</v>
      </c>
      <c r="AV306" s="38">
        <v>701852</v>
      </c>
      <c r="AW306" s="38">
        <v>1103111</v>
      </c>
      <c r="AX306" s="38">
        <v>236191</v>
      </c>
      <c r="AY306" s="38">
        <v>234855.0938</v>
      </c>
      <c r="AZ306" s="38">
        <v>385111.03129999997</v>
      </c>
      <c r="BA306" s="38">
        <v>2252741</v>
      </c>
      <c r="BB306" s="38">
        <v>316757</v>
      </c>
      <c r="BC306" s="38">
        <v>375193.03129999997</v>
      </c>
      <c r="BD306" s="38">
        <v>384896</v>
      </c>
      <c r="BE306" s="38">
        <v>590977</v>
      </c>
      <c r="BF306" s="38">
        <v>368731</v>
      </c>
      <c r="BG306" s="38">
        <v>185804</v>
      </c>
      <c r="BH306" s="38">
        <v>1258902</v>
      </c>
      <c r="BI306" s="38">
        <v>409106</v>
      </c>
      <c r="BJ306" s="38">
        <v>168573</v>
      </c>
      <c r="BK306" s="38">
        <v>850596</v>
      </c>
      <c r="BL306" s="38">
        <v>46708.398399999998</v>
      </c>
      <c r="BM306" s="38">
        <v>254280</v>
      </c>
      <c r="BN306" s="38">
        <v>393431</v>
      </c>
      <c r="BO306" s="38">
        <v>5.1830927060973898E-2</v>
      </c>
      <c r="BP306" s="38">
        <v>406691</v>
      </c>
      <c r="BQ306" s="38">
        <v>219067</v>
      </c>
      <c r="BR306" s="38">
        <v>178110</v>
      </c>
      <c r="BS306" s="38">
        <v>298072</v>
      </c>
      <c r="BT306" s="38">
        <v>164040</v>
      </c>
      <c r="BU306" s="38">
        <v>339980</v>
      </c>
      <c r="BV306" s="38">
        <v>0.26749605658007602</v>
      </c>
      <c r="BX306" s="38">
        <v>1</v>
      </c>
    </row>
    <row r="307" spans="2:76">
      <c r="B307" s="38" t="s">
        <v>1087</v>
      </c>
      <c r="C307" s="38" t="s">
        <v>190</v>
      </c>
      <c r="D307" s="38" t="s">
        <v>857</v>
      </c>
      <c r="E307" s="38">
        <v>52975</v>
      </c>
      <c r="F307" s="38" t="s">
        <v>145</v>
      </c>
      <c r="G307" s="38">
        <v>100006642</v>
      </c>
      <c r="H307" s="38">
        <v>4875</v>
      </c>
      <c r="I307" s="38">
        <v>263.62819000000002</v>
      </c>
      <c r="N307" s="38">
        <v>303110</v>
      </c>
      <c r="O307" s="38">
        <v>326656</v>
      </c>
      <c r="P307" s="38">
        <v>567682</v>
      </c>
      <c r="Q307" s="38">
        <v>1104209</v>
      </c>
      <c r="R307" s="38">
        <v>215133.98439999999</v>
      </c>
      <c r="S307" s="38">
        <v>9.1570328163657899E-2</v>
      </c>
      <c r="T307" s="38">
        <v>56343.003900000003</v>
      </c>
      <c r="U307" s="38">
        <v>121163.99219999999</v>
      </c>
      <c r="V307" s="38">
        <v>9.1570328163657899E-2</v>
      </c>
      <c r="W307" s="38">
        <v>356528</v>
      </c>
      <c r="X307" s="38">
        <v>214688</v>
      </c>
      <c r="Y307" s="38">
        <v>97492</v>
      </c>
      <c r="Z307" s="38">
        <v>9.1570328163657899E-2</v>
      </c>
      <c r="AA307" s="38">
        <v>168909</v>
      </c>
      <c r="AB307" s="38">
        <v>129374</v>
      </c>
      <c r="AC307" s="38">
        <v>1083455</v>
      </c>
      <c r="AD307" s="38">
        <v>212563</v>
      </c>
      <c r="AE307" s="38">
        <v>9.1570328163657899E-2</v>
      </c>
      <c r="AF307" s="38">
        <v>322945</v>
      </c>
      <c r="AG307" s="38">
        <v>31727</v>
      </c>
      <c r="AH307" s="38">
        <v>45522</v>
      </c>
      <c r="AI307" s="38">
        <v>9.1570328163657899E-2</v>
      </c>
      <c r="AJ307" s="38">
        <v>62865</v>
      </c>
      <c r="AK307" s="38">
        <v>312356</v>
      </c>
      <c r="AL307" s="38">
        <v>9.1570328163657899E-2</v>
      </c>
      <c r="AM307" s="38">
        <v>512872</v>
      </c>
      <c r="AN307" s="38">
        <v>1689372</v>
      </c>
      <c r="AO307" s="38">
        <v>34061</v>
      </c>
      <c r="AP307" s="38">
        <v>69289</v>
      </c>
      <c r="AQ307" s="38">
        <v>277845</v>
      </c>
      <c r="AR307" s="38">
        <v>289107</v>
      </c>
      <c r="AS307" s="38">
        <v>325059</v>
      </c>
      <c r="AT307" s="38">
        <v>67283</v>
      </c>
      <c r="AU307" s="38">
        <v>377266</v>
      </c>
      <c r="AV307" s="38">
        <v>184114</v>
      </c>
      <c r="AW307" s="38">
        <v>325935</v>
      </c>
      <c r="AX307" s="38">
        <v>9.1570328163657899E-2</v>
      </c>
      <c r="AY307" s="38">
        <v>62691</v>
      </c>
      <c r="AZ307" s="38">
        <v>342689</v>
      </c>
      <c r="BA307" s="38">
        <v>88789</v>
      </c>
      <c r="BB307" s="38">
        <v>201465</v>
      </c>
      <c r="BC307" s="38">
        <v>463948</v>
      </c>
      <c r="BD307" s="38">
        <v>231240</v>
      </c>
      <c r="BE307" s="38">
        <v>95469</v>
      </c>
      <c r="BF307" s="38">
        <v>53620</v>
      </c>
      <c r="BG307" s="38">
        <v>145162</v>
      </c>
      <c r="BH307" s="38">
        <v>113129.99219999999</v>
      </c>
      <c r="BI307" s="38">
        <v>365414</v>
      </c>
      <c r="BJ307" s="38">
        <v>90665</v>
      </c>
      <c r="BK307" s="38">
        <v>571184</v>
      </c>
      <c r="BL307" s="38">
        <v>9.1570328163657899E-2</v>
      </c>
      <c r="BM307" s="38">
        <v>293555</v>
      </c>
      <c r="BN307" s="38">
        <v>191743</v>
      </c>
      <c r="BO307" s="38">
        <v>34497</v>
      </c>
      <c r="BP307" s="38">
        <v>97316</v>
      </c>
      <c r="BQ307" s="38">
        <v>232985.01560000001</v>
      </c>
      <c r="BR307" s="38">
        <v>9.1570328163657899E-2</v>
      </c>
      <c r="BS307" s="38">
        <v>58195</v>
      </c>
      <c r="BT307" s="38">
        <v>25456.998</v>
      </c>
      <c r="BU307" s="38">
        <v>141490</v>
      </c>
      <c r="BV307" s="38">
        <v>0.98227748753407496</v>
      </c>
      <c r="BX307" s="38">
        <v>1</v>
      </c>
    </row>
    <row r="308" spans="2:76">
      <c r="B308" s="38" t="s">
        <v>1088</v>
      </c>
      <c r="C308" s="38" t="s">
        <v>190</v>
      </c>
      <c r="D308" s="38" t="s">
        <v>857</v>
      </c>
      <c r="E308" s="38">
        <v>32620</v>
      </c>
      <c r="F308" s="38" t="s">
        <v>145</v>
      </c>
      <c r="G308" s="38">
        <v>100001657</v>
      </c>
      <c r="H308" s="38">
        <v>5011</v>
      </c>
      <c r="I308" s="38">
        <v>255.63073</v>
      </c>
      <c r="J308" s="38" t="s">
        <v>1089</v>
      </c>
      <c r="K308" s="38">
        <v>72222</v>
      </c>
      <c r="L308" s="43" t="s">
        <v>1090</v>
      </c>
      <c r="M308" s="43" t="s">
        <v>1091</v>
      </c>
      <c r="N308" s="38">
        <v>1356784</v>
      </c>
      <c r="O308" s="38">
        <v>1883429.875</v>
      </c>
      <c r="P308" s="38">
        <v>1191583</v>
      </c>
      <c r="Q308" s="38">
        <v>725931</v>
      </c>
      <c r="R308" s="38">
        <v>1084668</v>
      </c>
      <c r="S308" s="38">
        <v>660476</v>
      </c>
      <c r="T308" s="38">
        <v>118147</v>
      </c>
      <c r="U308" s="38">
        <v>642603</v>
      </c>
      <c r="V308" s="38">
        <v>773956</v>
      </c>
      <c r="W308" s="38">
        <v>1271017</v>
      </c>
      <c r="X308" s="38">
        <v>268933</v>
      </c>
      <c r="Y308" s="38">
        <v>866786</v>
      </c>
      <c r="Z308" s="38">
        <v>606668</v>
      </c>
      <c r="AA308" s="38">
        <v>1925149.125</v>
      </c>
      <c r="AB308" s="38">
        <v>578094</v>
      </c>
      <c r="AC308" s="38">
        <v>702709</v>
      </c>
      <c r="AD308" s="38">
        <v>900797.9375</v>
      </c>
      <c r="AE308" s="38">
        <v>1050393</v>
      </c>
      <c r="AF308" s="38">
        <v>3380662</v>
      </c>
      <c r="AG308" s="38">
        <v>232816</v>
      </c>
      <c r="AH308" s="38">
        <v>257079</v>
      </c>
      <c r="AI308" s="38">
        <v>43137</v>
      </c>
      <c r="AJ308" s="38">
        <v>862155</v>
      </c>
      <c r="AK308" s="38">
        <v>211714</v>
      </c>
      <c r="AL308" s="38">
        <v>508578</v>
      </c>
      <c r="AM308" s="38">
        <v>476992</v>
      </c>
      <c r="AN308" s="38">
        <v>2085856</v>
      </c>
      <c r="AO308" s="38">
        <v>748396</v>
      </c>
      <c r="AP308" s="38">
        <v>591294</v>
      </c>
      <c r="AQ308" s="38">
        <v>1607868</v>
      </c>
      <c r="AR308" s="38">
        <v>933922.9375</v>
      </c>
      <c r="AS308" s="38">
        <v>2173368</v>
      </c>
      <c r="AT308" s="38">
        <v>238565</v>
      </c>
      <c r="AU308" s="38">
        <v>648879</v>
      </c>
      <c r="AV308" s="38">
        <v>385158</v>
      </c>
      <c r="AW308" s="38">
        <v>2742612</v>
      </c>
      <c r="AX308" s="38">
        <v>425301.03129999997</v>
      </c>
      <c r="AY308" s="38">
        <v>447994</v>
      </c>
      <c r="AZ308" s="38">
        <v>1378683</v>
      </c>
      <c r="BA308" s="38">
        <v>600912</v>
      </c>
      <c r="BB308" s="38">
        <v>486391</v>
      </c>
      <c r="BC308" s="38">
        <v>2492985</v>
      </c>
      <c r="BD308" s="38">
        <v>417722</v>
      </c>
      <c r="BE308" s="38">
        <v>1030951.0625</v>
      </c>
      <c r="BF308" s="38">
        <v>216150</v>
      </c>
      <c r="BG308" s="38">
        <v>781734</v>
      </c>
      <c r="BH308" s="38">
        <v>1249652</v>
      </c>
      <c r="BI308" s="38">
        <v>2183569</v>
      </c>
      <c r="BJ308" s="38">
        <v>1385791</v>
      </c>
      <c r="BK308" s="38">
        <v>2500743</v>
      </c>
      <c r="BL308" s="38">
        <v>1274169</v>
      </c>
      <c r="BM308" s="38">
        <v>1940946.875</v>
      </c>
      <c r="BN308" s="38">
        <v>1752632.125</v>
      </c>
      <c r="BO308" s="38">
        <v>3.5921024484276601E-2</v>
      </c>
      <c r="BP308" s="38">
        <v>2354634</v>
      </c>
      <c r="BQ308" s="38">
        <v>1335546</v>
      </c>
      <c r="BR308" s="38">
        <v>358268</v>
      </c>
      <c r="BS308" s="38">
        <v>457841</v>
      </c>
      <c r="BT308" s="38">
        <v>836494</v>
      </c>
      <c r="BU308" s="38">
        <v>887256</v>
      </c>
      <c r="BV308" s="38">
        <v>0.34782778297581202</v>
      </c>
      <c r="BX308" s="38">
        <v>1</v>
      </c>
    </row>
    <row r="309" spans="2:76">
      <c r="B309" s="38" t="s">
        <v>1092</v>
      </c>
      <c r="C309" s="38" t="s">
        <v>190</v>
      </c>
      <c r="D309" s="38" t="s">
        <v>857</v>
      </c>
      <c r="E309" s="38">
        <v>39379</v>
      </c>
      <c r="F309" s="38" t="s">
        <v>145</v>
      </c>
      <c r="G309" s="38">
        <v>100002911</v>
      </c>
      <c r="H309" s="38">
        <v>5033</v>
      </c>
      <c r="I309" s="38">
        <v>448.30684000000002</v>
      </c>
      <c r="J309" s="38" t="s">
        <v>1093</v>
      </c>
      <c r="K309" s="38">
        <v>12310288</v>
      </c>
      <c r="M309" s="43" t="s">
        <v>1094</v>
      </c>
      <c r="N309" s="38">
        <v>99921</v>
      </c>
      <c r="O309" s="38">
        <v>121858</v>
      </c>
      <c r="P309" s="38">
        <v>8332302.5</v>
      </c>
      <c r="Q309" s="38">
        <v>243657</v>
      </c>
      <c r="R309" s="38">
        <v>25856</v>
      </c>
      <c r="S309" s="38">
        <v>62006</v>
      </c>
      <c r="T309" s="38">
        <v>108351</v>
      </c>
      <c r="U309" s="38">
        <v>140118</v>
      </c>
      <c r="V309" s="38">
        <v>103223</v>
      </c>
      <c r="W309" s="38">
        <v>646819</v>
      </c>
      <c r="X309" s="38">
        <v>89221</v>
      </c>
      <c r="Y309" s="38">
        <v>573287</v>
      </c>
      <c r="Z309" s="38">
        <v>69539</v>
      </c>
      <c r="AA309" s="38">
        <v>232810</v>
      </c>
      <c r="AB309" s="38">
        <v>36908</v>
      </c>
      <c r="AC309" s="38">
        <v>122157</v>
      </c>
      <c r="AD309" s="38">
        <v>251044.01560000001</v>
      </c>
      <c r="AE309" s="38">
        <v>6.7670118959552605E-2</v>
      </c>
      <c r="AF309" s="38">
        <v>6.7670118959552605E-2</v>
      </c>
      <c r="AG309" s="38">
        <v>10760</v>
      </c>
      <c r="AH309" s="38">
        <v>127653</v>
      </c>
      <c r="AI309" s="38">
        <v>44791</v>
      </c>
      <c r="AJ309" s="38">
        <v>153466</v>
      </c>
      <c r="AK309" s="38">
        <v>80682</v>
      </c>
      <c r="AL309" s="38">
        <v>27131</v>
      </c>
      <c r="AM309" s="38">
        <v>260860.98439999999</v>
      </c>
      <c r="AN309" s="38">
        <v>190565</v>
      </c>
      <c r="AO309" s="38">
        <v>78372</v>
      </c>
      <c r="AP309" s="38">
        <v>53410</v>
      </c>
      <c r="AQ309" s="38">
        <v>63897.996099999997</v>
      </c>
      <c r="AR309" s="38">
        <v>313306</v>
      </c>
      <c r="AS309" s="38">
        <v>116166.99219999999</v>
      </c>
      <c r="AT309" s="38">
        <v>562625</v>
      </c>
      <c r="AU309" s="38">
        <v>110843</v>
      </c>
      <c r="AV309" s="38">
        <v>114129</v>
      </c>
      <c r="AW309" s="38">
        <v>61108.003900000003</v>
      </c>
      <c r="AX309" s="38">
        <v>53798</v>
      </c>
      <c r="AY309" s="38">
        <v>146210</v>
      </c>
      <c r="AZ309" s="38">
        <v>180162</v>
      </c>
      <c r="BA309" s="38">
        <v>1019759</v>
      </c>
      <c r="BB309" s="38">
        <v>158927</v>
      </c>
      <c r="BC309" s="38">
        <v>28399</v>
      </c>
      <c r="BD309" s="38">
        <v>453592</v>
      </c>
      <c r="BE309" s="38">
        <v>250840</v>
      </c>
      <c r="BF309" s="38">
        <v>138797</v>
      </c>
      <c r="BG309" s="38">
        <v>19579</v>
      </c>
      <c r="BH309" s="38">
        <v>243769.98439999999</v>
      </c>
      <c r="BI309" s="38">
        <v>39512</v>
      </c>
      <c r="BJ309" s="38">
        <v>99066</v>
      </c>
      <c r="BK309" s="38">
        <v>601291</v>
      </c>
      <c r="BL309" s="38">
        <v>6.7670118959552605E-2</v>
      </c>
      <c r="BM309" s="38">
        <v>134576</v>
      </c>
      <c r="BN309" s="38">
        <v>105546</v>
      </c>
      <c r="BO309" s="38">
        <v>1125335</v>
      </c>
      <c r="BP309" s="38">
        <v>76714</v>
      </c>
      <c r="BQ309" s="38">
        <v>76223</v>
      </c>
      <c r="BR309" s="38">
        <v>19395</v>
      </c>
      <c r="BS309" s="38">
        <v>44526</v>
      </c>
      <c r="BT309" s="38">
        <v>6.7670118959552605E-2</v>
      </c>
      <c r="BU309" s="38">
        <v>110361</v>
      </c>
      <c r="BV309" s="38">
        <v>0.63082882799530804</v>
      </c>
      <c r="BX309" s="38">
        <v>1</v>
      </c>
    </row>
    <row r="310" spans="2:76">
      <c r="B310" s="38" t="s">
        <v>1095</v>
      </c>
      <c r="C310" s="38" t="s">
        <v>577</v>
      </c>
      <c r="D310" s="38" t="s">
        <v>578</v>
      </c>
      <c r="E310" s="38">
        <v>34398</v>
      </c>
      <c r="F310" s="38" t="s">
        <v>163</v>
      </c>
      <c r="G310" s="38">
        <v>100001258</v>
      </c>
      <c r="H310" s="38">
        <v>3059</v>
      </c>
      <c r="I310" s="38">
        <v>189.12336999999999</v>
      </c>
      <c r="J310" s="38" t="s">
        <v>1096</v>
      </c>
      <c r="K310" s="38">
        <v>92843</v>
      </c>
      <c r="L310" s="43" t="s">
        <v>1097</v>
      </c>
      <c r="M310" s="43" t="s">
        <v>1098</v>
      </c>
      <c r="N310" s="38">
        <v>0.39852538187673803</v>
      </c>
      <c r="O310" s="38">
        <v>0.39852538187673803</v>
      </c>
      <c r="P310" s="38">
        <v>87182</v>
      </c>
      <c r="Q310" s="38">
        <v>60039</v>
      </c>
      <c r="R310" s="38">
        <v>69366</v>
      </c>
      <c r="S310" s="38">
        <v>109102</v>
      </c>
      <c r="T310" s="38">
        <v>0.39852538187673803</v>
      </c>
      <c r="U310" s="38">
        <v>63715</v>
      </c>
      <c r="V310" s="38">
        <v>67146</v>
      </c>
      <c r="W310" s="38">
        <v>153320</v>
      </c>
      <c r="X310" s="38">
        <v>47756</v>
      </c>
      <c r="Y310" s="38">
        <v>0.39852538187673803</v>
      </c>
      <c r="Z310" s="38">
        <v>54537</v>
      </c>
      <c r="AA310" s="38">
        <v>56467</v>
      </c>
      <c r="AB310" s="38">
        <v>64695</v>
      </c>
      <c r="AC310" s="38">
        <v>236779</v>
      </c>
      <c r="AD310" s="38">
        <v>65248</v>
      </c>
      <c r="AE310" s="38">
        <v>47466</v>
      </c>
      <c r="AF310" s="38">
        <v>42376</v>
      </c>
      <c r="AG310" s="38">
        <v>67745</v>
      </c>
      <c r="AH310" s="38">
        <v>0.39852538187673803</v>
      </c>
      <c r="AI310" s="38">
        <v>103216</v>
      </c>
      <c r="AJ310" s="38">
        <v>0.39852538187673803</v>
      </c>
      <c r="AK310" s="38">
        <v>0.39852538187673803</v>
      </c>
      <c r="AL310" s="38">
        <v>65467</v>
      </c>
      <c r="AM310" s="38">
        <v>77603</v>
      </c>
      <c r="AN310" s="38">
        <v>71014</v>
      </c>
      <c r="AO310" s="38">
        <v>65992</v>
      </c>
      <c r="AP310" s="38">
        <v>96377</v>
      </c>
      <c r="AQ310" s="38">
        <v>124621</v>
      </c>
      <c r="AR310" s="38">
        <v>0.39852538187673803</v>
      </c>
      <c r="AS310" s="38">
        <v>106270.99219999999</v>
      </c>
      <c r="AT310" s="38">
        <v>0.39852538187673803</v>
      </c>
      <c r="AU310" s="38">
        <v>0.39852538187673803</v>
      </c>
      <c r="AV310" s="38">
        <v>89678</v>
      </c>
      <c r="AW310" s="38">
        <v>129379</v>
      </c>
      <c r="AX310" s="38">
        <v>55325</v>
      </c>
      <c r="AY310" s="38">
        <v>55247</v>
      </c>
      <c r="AZ310" s="38">
        <v>0.39852538187673803</v>
      </c>
      <c r="BA310" s="38">
        <v>39171</v>
      </c>
      <c r="BB310" s="38">
        <v>63833</v>
      </c>
      <c r="BC310" s="38">
        <v>70817</v>
      </c>
      <c r="BD310" s="38">
        <v>60432</v>
      </c>
      <c r="BE310" s="38">
        <v>74473</v>
      </c>
      <c r="BF310" s="38">
        <v>66076</v>
      </c>
      <c r="BG310" s="38">
        <v>0.39852538187673803</v>
      </c>
      <c r="BH310" s="38">
        <v>59395</v>
      </c>
      <c r="BI310" s="38">
        <v>0.39852538187673803</v>
      </c>
      <c r="BJ310" s="38">
        <v>0.39852538187673803</v>
      </c>
      <c r="BK310" s="38">
        <v>79937</v>
      </c>
      <c r="BL310" s="38">
        <v>108046</v>
      </c>
      <c r="BM310" s="38">
        <v>45443</v>
      </c>
      <c r="BN310" s="38">
        <v>138299</v>
      </c>
      <c r="BO310" s="38">
        <v>47766</v>
      </c>
      <c r="BP310" s="38">
        <v>0.39852538187673803</v>
      </c>
      <c r="BQ310" s="38">
        <v>139137</v>
      </c>
      <c r="BR310" s="38">
        <v>69634</v>
      </c>
      <c r="BS310" s="38">
        <v>89934</v>
      </c>
      <c r="BT310" s="38">
        <v>74632</v>
      </c>
      <c r="BU310" s="38">
        <v>94111</v>
      </c>
      <c r="BV310" s="38">
        <v>0.99405549295678497</v>
      </c>
      <c r="BX310" s="38">
        <v>1</v>
      </c>
    </row>
    <row r="311" spans="2:76">
      <c r="B311" s="38" t="s">
        <v>1099</v>
      </c>
      <c r="C311" s="38" t="s">
        <v>577</v>
      </c>
      <c r="D311" s="38" t="s">
        <v>578</v>
      </c>
      <c r="E311" s="38">
        <v>33954</v>
      </c>
      <c r="F311" s="38" t="s">
        <v>145</v>
      </c>
      <c r="G311" s="38">
        <v>100001268</v>
      </c>
      <c r="H311" s="38">
        <v>2185</v>
      </c>
      <c r="I311" s="38">
        <v>221.09316000000001</v>
      </c>
      <c r="J311" s="44">
        <v>519077</v>
      </c>
      <c r="K311" s="38">
        <v>92953</v>
      </c>
      <c r="M311" s="43" t="s">
        <v>1100</v>
      </c>
      <c r="N311" s="38">
        <v>25989</v>
      </c>
      <c r="O311" s="38">
        <v>16757</v>
      </c>
      <c r="P311" s="38">
        <v>55136</v>
      </c>
      <c r="Q311" s="38">
        <v>69144</v>
      </c>
      <c r="R311" s="38">
        <v>76363</v>
      </c>
      <c r="S311" s="38">
        <v>127444</v>
      </c>
      <c r="T311" s="38">
        <v>42766</v>
      </c>
      <c r="U311" s="38">
        <v>30913</v>
      </c>
      <c r="V311" s="38">
        <v>134839</v>
      </c>
      <c r="W311" s="38">
        <v>150652</v>
      </c>
      <c r="X311" s="38">
        <v>138964</v>
      </c>
      <c r="Y311" s="38">
        <v>34543</v>
      </c>
      <c r="Z311" s="38">
        <v>37199</v>
      </c>
      <c r="AA311" s="38">
        <v>64082</v>
      </c>
      <c r="AB311" s="38">
        <v>63405</v>
      </c>
      <c r="AC311" s="38">
        <v>259974</v>
      </c>
      <c r="AD311" s="38">
        <v>77456</v>
      </c>
      <c r="AE311" s="38">
        <v>34092</v>
      </c>
      <c r="AF311" s="38">
        <v>48059</v>
      </c>
      <c r="AG311" s="38">
        <v>78951</v>
      </c>
      <c r="AH311" s="38">
        <v>69373</v>
      </c>
      <c r="AI311" s="38">
        <v>95422.992199999993</v>
      </c>
      <c r="AJ311" s="38">
        <v>29955</v>
      </c>
      <c r="AK311" s="38">
        <v>46281</v>
      </c>
      <c r="AL311" s="38">
        <v>134032</v>
      </c>
      <c r="AM311" s="38">
        <v>97598</v>
      </c>
      <c r="AN311" s="38">
        <v>156754</v>
      </c>
      <c r="AO311" s="38">
        <v>240271</v>
      </c>
      <c r="AP311" s="38">
        <v>53064</v>
      </c>
      <c r="AQ311" s="38">
        <v>116677</v>
      </c>
      <c r="AR311" s="38">
        <v>0.162988113063499</v>
      </c>
      <c r="AS311" s="38">
        <v>65023.003900000003</v>
      </c>
      <c r="AT311" s="38">
        <v>56808</v>
      </c>
      <c r="AU311" s="38">
        <v>102873</v>
      </c>
      <c r="AV311" s="38">
        <v>63451</v>
      </c>
      <c r="AW311" s="38">
        <v>123086</v>
      </c>
      <c r="AX311" s="38">
        <v>165949</v>
      </c>
      <c r="AY311" s="38">
        <v>47399</v>
      </c>
      <c r="AZ311" s="38">
        <v>41931</v>
      </c>
      <c r="BA311" s="38">
        <v>36557</v>
      </c>
      <c r="BB311" s="38">
        <v>139956</v>
      </c>
      <c r="BC311" s="38">
        <v>71219</v>
      </c>
      <c r="BD311" s="38">
        <v>127171</v>
      </c>
      <c r="BE311" s="38">
        <v>70524</v>
      </c>
      <c r="BF311" s="38">
        <v>72097</v>
      </c>
      <c r="BG311" s="38">
        <v>50062</v>
      </c>
      <c r="BH311" s="38">
        <v>37574.003900000003</v>
      </c>
      <c r="BI311" s="38">
        <v>60893</v>
      </c>
      <c r="BJ311" s="38">
        <v>100412</v>
      </c>
      <c r="BK311" s="38">
        <v>77319</v>
      </c>
      <c r="BL311" s="38">
        <v>240071</v>
      </c>
      <c r="BM311" s="38">
        <v>92980</v>
      </c>
      <c r="BN311" s="38">
        <v>139367</v>
      </c>
      <c r="BO311" s="38">
        <v>127491</v>
      </c>
      <c r="BP311" s="38">
        <v>41082</v>
      </c>
      <c r="BQ311" s="38">
        <v>194564</v>
      </c>
      <c r="BR311" s="38">
        <v>77319</v>
      </c>
      <c r="BS311" s="38">
        <v>89870</v>
      </c>
      <c r="BT311" s="38">
        <v>73313.992199999993</v>
      </c>
      <c r="BU311" s="38">
        <v>66805</v>
      </c>
      <c r="BV311" s="38">
        <v>0.53950468244685601</v>
      </c>
      <c r="BX311" s="38">
        <v>1</v>
      </c>
    </row>
    <row r="312" spans="2:76">
      <c r="B312" s="38" t="s">
        <v>1101</v>
      </c>
      <c r="C312" s="38" t="s">
        <v>577</v>
      </c>
      <c r="D312" s="38" t="s">
        <v>578</v>
      </c>
      <c r="E312" s="38">
        <v>22171</v>
      </c>
      <c r="F312" s="38" t="s">
        <v>163</v>
      </c>
      <c r="G312" s="38">
        <v>100000976</v>
      </c>
      <c r="H312" s="38">
        <v>2324</v>
      </c>
      <c r="I312" s="38">
        <v>173.09207000000001</v>
      </c>
      <c r="J312" s="38" t="s">
        <v>1102</v>
      </c>
      <c r="K312" s="38">
        <v>3013625</v>
      </c>
      <c r="M312" s="43" t="s">
        <v>1103</v>
      </c>
      <c r="N312" s="38">
        <v>0.211566348931015</v>
      </c>
      <c r="O312" s="38">
        <v>0.211566348931015</v>
      </c>
      <c r="P312" s="38">
        <v>147698</v>
      </c>
      <c r="Q312" s="38">
        <v>106863</v>
      </c>
      <c r="R312" s="38">
        <v>151917</v>
      </c>
      <c r="S312" s="38">
        <v>195807</v>
      </c>
      <c r="T312" s="38">
        <v>0.211566348931015</v>
      </c>
      <c r="U312" s="38">
        <v>78886</v>
      </c>
      <c r="V312" s="38">
        <v>293399</v>
      </c>
      <c r="W312" s="38">
        <v>232696</v>
      </c>
      <c r="X312" s="38">
        <v>0.211566348931015</v>
      </c>
      <c r="Y312" s="38">
        <v>0.211566348931015</v>
      </c>
      <c r="Z312" s="38">
        <v>0.211566348931015</v>
      </c>
      <c r="AA312" s="38">
        <v>0.211566348931015</v>
      </c>
      <c r="AB312" s="38">
        <v>109900</v>
      </c>
      <c r="AC312" s="38">
        <v>221422</v>
      </c>
      <c r="AD312" s="38">
        <v>110575</v>
      </c>
      <c r="AE312" s="38">
        <v>0.211566348931015</v>
      </c>
      <c r="AF312" s="38">
        <v>0.211566348931015</v>
      </c>
      <c r="AG312" s="38">
        <v>174631</v>
      </c>
      <c r="AH312" s="38">
        <v>147682</v>
      </c>
      <c r="AI312" s="38">
        <v>160408</v>
      </c>
      <c r="AJ312" s="38">
        <v>62087</v>
      </c>
      <c r="AK312" s="38">
        <v>73889</v>
      </c>
      <c r="AL312" s="38">
        <v>191370</v>
      </c>
      <c r="AM312" s="38">
        <v>119487</v>
      </c>
      <c r="AN312" s="38">
        <v>73049</v>
      </c>
      <c r="AO312" s="38">
        <v>128183.99219999999</v>
      </c>
      <c r="AP312" s="38">
        <v>88199</v>
      </c>
      <c r="AQ312" s="38">
        <v>87028</v>
      </c>
      <c r="AR312" s="38">
        <v>0.211566348931015</v>
      </c>
      <c r="AS312" s="38">
        <v>103393</v>
      </c>
      <c r="AT312" s="38">
        <v>159510</v>
      </c>
      <c r="AU312" s="38">
        <v>125440.99219999999</v>
      </c>
      <c r="AV312" s="38">
        <v>197898</v>
      </c>
      <c r="AW312" s="38">
        <v>94588</v>
      </c>
      <c r="AX312" s="38">
        <v>124452</v>
      </c>
      <c r="AY312" s="38">
        <v>0.211566348931015</v>
      </c>
      <c r="AZ312" s="38">
        <v>108462</v>
      </c>
      <c r="BA312" s="38">
        <v>76854</v>
      </c>
      <c r="BB312" s="38">
        <v>0.211566348931015</v>
      </c>
      <c r="BC312" s="38">
        <v>75534</v>
      </c>
      <c r="BD312" s="38">
        <v>215427</v>
      </c>
      <c r="BE312" s="38">
        <v>37374</v>
      </c>
      <c r="BF312" s="38">
        <v>125406</v>
      </c>
      <c r="BG312" s="38">
        <v>98460</v>
      </c>
      <c r="BH312" s="38">
        <v>0.211566348931015</v>
      </c>
      <c r="BI312" s="38">
        <v>0.211566348931015</v>
      </c>
      <c r="BJ312" s="38">
        <v>41899</v>
      </c>
      <c r="BK312" s="38">
        <v>0.211566348931015</v>
      </c>
      <c r="BL312" s="38">
        <v>181229</v>
      </c>
      <c r="BM312" s="38">
        <v>0.211566348931015</v>
      </c>
      <c r="BN312" s="38">
        <v>161634</v>
      </c>
      <c r="BO312" s="38">
        <v>0.211566348931015</v>
      </c>
      <c r="BP312" s="38">
        <v>96047</v>
      </c>
      <c r="BQ312" s="38">
        <v>0.211566348931015</v>
      </c>
      <c r="BR312" s="38">
        <v>0.211566348931015</v>
      </c>
      <c r="BS312" s="38">
        <v>0.211566348931015</v>
      </c>
      <c r="BT312" s="38">
        <v>0.211566348931015</v>
      </c>
      <c r="BU312" s="38">
        <v>151834</v>
      </c>
      <c r="BV312" s="38">
        <v>0.27326850274059</v>
      </c>
      <c r="BX312" s="38">
        <v>1</v>
      </c>
    </row>
    <row r="313" spans="2:76">
      <c r="B313" s="38" t="s">
        <v>1104</v>
      </c>
      <c r="C313" s="38" t="s">
        <v>577</v>
      </c>
      <c r="D313" s="38" t="s">
        <v>578</v>
      </c>
      <c r="E313" s="38">
        <v>18357</v>
      </c>
      <c r="F313" s="38" t="s">
        <v>163</v>
      </c>
      <c r="G313" s="38">
        <v>100000487</v>
      </c>
      <c r="H313" s="38">
        <v>2734</v>
      </c>
      <c r="I313" s="38">
        <v>175.10772</v>
      </c>
      <c r="J313" s="38" t="s">
        <v>1105</v>
      </c>
      <c r="K313" s="38">
        <v>97417</v>
      </c>
      <c r="M313" s="43" t="s">
        <v>1106</v>
      </c>
      <c r="N313" s="38">
        <v>54217</v>
      </c>
      <c r="O313" s="38">
        <v>131345</v>
      </c>
      <c r="P313" s="38">
        <v>237908</v>
      </c>
      <c r="Q313" s="38">
        <v>203594</v>
      </c>
      <c r="R313" s="38">
        <v>175134</v>
      </c>
      <c r="S313" s="38">
        <v>278135</v>
      </c>
      <c r="T313" s="38">
        <v>144938</v>
      </c>
      <c r="U313" s="38">
        <v>142611</v>
      </c>
      <c r="V313" s="38">
        <v>259088</v>
      </c>
      <c r="W313" s="38">
        <v>312269</v>
      </c>
      <c r="X313" s="38">
        <v>165552</v>
      </c>
      <c r="Y313" s="38">
        <v>119081</v>
      </c>
      <c r="Z313" s="38">
        <v>173959</v>
      </c>
      <c r="AA313" s="38">
        <v>120200</v>
      </c>
      <c r="AB313" s="38">
        <v>226280</v>
      </c>
      <c r="AC313" s="38">
        <v>419684</v>
      </c>
      <c r="AD313" s="38">
        <v>191332</v>
      </c>
      <c r="AE313" s="38">
        <v>229641</v>
      </c>
      <c r="AF313" s="38">
        <v>139971</v>
      </c>
      <c r="AG313" s="38">
        <v>295527</v>
      </c>
      <c r="AH313" s="38">
        <v>249491</v>
      </c>
      <c r="AI313" s="38">
        <v>268644</v>
      </c>
      <c r="AJ313" s="38">
        <v>153438</v>
      </c>
      <c r="AK313" s="38">
        <v>164427</v>
      </c>
      <c r="AL313" s="38">
        <v>236300</v>
      </c>
      <c r="AM313" s="38">
        <v>289652</v>
      </c>
      <c r="AN313" s="38">
        <v>249749.98439999999</v>
      </c>
      <c r="AO313" s="38">
        <v>284886</v>
      </c>
      <c r="AP313" s="38">
        <v>258513.01560000001</v>
      </c>
      <c r="AQ313" s="38">
        <v>285571</v>
      </c>
      <c r="AR313" s="38">
        <v>133656</v>
      </c>
      <c r="AS313" s="38">
        <v>209318</v>
      </c>
      <c r="AT313" s="38">
        <v>173567</v>
      </c>
      <c r="AU313" s="38">
        <v>186813</v>
      </c>
      <c r="AV313" s="38">
        <v>207802</v>
      </c>
      <c r="AW313" s="38">
        <v>296548</v>
      </c>
      <c r="AX313" s="38">
        <v>258099.98439999999</v>
      </c>
      <c r="AY313" s="38">
        <v>205928</v>
      </c>
      <c r="AZ313" s="38">
        <v>147881</v>
      </c>
      <c r="BA313" s="38">
        <v>197509</v>
      </c>
      <c r="BB313" s="38">
        <v>178334</v>
      </c>
      <c r="BC313" s="38">
        <v>196504</v>
      </c>
      <c r="BD313" s="38">
        <v>251715.98439999999</v>
      </c>
      <c r="BE313" s="38">
        <v>163737</v>
      </c>
      <c r="BF313" s="38">
        <v>217164</v>
      </c>
      <c r="BG313" s="38">
        <v>143122</v>
      </c>
      <c r="BH313" s="38">
        <v>168702</v>
      </c>
      <c r="BI313" s="38">
        <v>163594</v>
      </c>
      <c r="BJ313" s="38">
        <v>137494</v>
      </c>
      <c r="BK313" s="38">
        <v>291245</v>
      </c>
      <c r="BL313" s="38">
        <v>285615</v>
      </c>
      <c r="BM313" s="38">
        <v>117615</v>
      </c>
      <c r="BN313" s="38">
        <v>254944</v>
      </c>
      <c r="BO313" s="38">
        <v>132543</v>
      </c>
      <c r="BP313" s="38">
        <v>156662</v>
      </c>
      <c r="BQ313" s="38">
        <v>313449</v>
      </c>
      <c r="BR313" s="38">
        <v>214905</v>
      </c>
      <c r="BS313" s="38">
        <v>236655</v>
      </c>
      <c r="BT313" s="38">
        <v>266064</v>
      </c>
      <c r="BU313" s="38">
        <v>343364</v>
      </c>
      <c r="BV313" s="38">
        <v>0.69256163002426796</v>
      </c>
      <c r="BX313" s="38">
        <v>1</v>
      </c>
    </row>
    <row r="314" spans="2:76">
      <c r="B314" s="38" t="s">
        <v>1107</v>
      </c>
      <c r="C314" s="38" t="s">
        <v>143</v>
      </c>
      <c r="D314" s="38" t="s">
        <v>254</v>
      </c>
      <c r="E314" s="38">
        <v>46111</v>
      </c>
      <c r="F314" s="38" t="s">
        <v>145</v>
      </c>
      <c r="G314" s="38">
        <v>100004208</v>
      </c>
      <c r="H314" s="38">
        <v>2344</v>
      </c>
      <c r="I314" s="38">
        <v>203.00196</v>
      </c>
      <c r="K314" s="38">
        <v>22473</v>
      </c>
      <c r="M314" s="43" t="s">
        <v>1108</v>
      </c>
      <c r="N314" s="38">
        <v>73012</v>
      </c>
      <c r="O314" s="38">
        <v>810040</v>
      </c>
      <c r="P314" s="38">
        <v>44557</v>
      </c>
      <c r="Q314" s="38">
        <v>131027</v>
      </c>
      <c r="R314" s="38">
        <v>573592</v>
      </c>
      <c r="S314" s="38">
        <v>230424</v>
      </c>
      <c r="T314" s="38">
        <v>387329</v>
      </c>
      <c r="U314" s="38">
        <v>526183</v>
      </c>
      <c r="V314" s="38">
        <v>276119</v>
      </c>
      <c r="W314" s="38">
        <v>609988</v>
      </c>
      <c r="X314" s="38">
        <v>180065</v>
      </c>
      <c r="Y314" s="38">
        <v>577239</v>
      </c>
      <c r="Z314" s="38">
        <v>181113</v>
      </c>
      <c r="AA314" s="38">
        <v>176913</v>
      </c>
      <c r="AB314" s="38">
        <v>276919</v>
      </c>
      <c r="AC314" s="38">
        <v>188287</v>
      </c>
      <c r="AD314" s="38">
        <v>452151</v>
      </c>
      <c r="AE314" s="38">
        <v>205507</v>
      </c>
      <c r="AF314" s="38">
        <v>277537</v>
      </c>
      <c r="AG314" s="38">
        <v>622978</v>
      </c>
      <c r="AH314" s="38">
        <v>662779</v>
      </c>
      <c r="AI314" s="38">
        <v>217942</v>
      </c>
      <c r="AJ314" s="38">
        <v>375723</v>
      </c>
      <c r="AK314" s="38">
        <v>217058.98439999999</v>
      </c>
      <c r="AL314" s="38">
        <v>319728</v>
      </c>
      <c r="AM314" s="38">
        <v>2006211</v>
      </c>
      <c r="AN314" s="38">
        <v>217664</v>
      </c>
      <c r="AO314" s="38">
        <v>233270</v>
      </c>
      <c r="AP314" s="38">
        <v>175608</v>
      </c>
      <c r="AQ314" s="38">
        <v>1468757.875</v>
      </c>
      <c r="AR314" s="38">
        <v>189846</v>
      </c>
      <c r="AS314" s="38">
        <v>317969</v>
      </c>
      <c r="AT314" s="38">
        <v>320275</v>
      </c>
      <c r="AU314" s="38">
        <v>296523</v>
      </c>
      <c r="AV314" s="38">
        <v>307765</v>
      </c>
      <c r="AW314" s="38">
        <v>833504</v>
      </c>
      <c r="AX314" s="38">
        <v>1079504</v>
      </c>
      <c r="AY314" s="38">
        <v>599202</v>
      </c>
      <c r="AZ314" s="38">
        <v>294260</v>
      </c>
      <c r="BA314" s="38">
        <v>257601</v>
      </c>
      <c r="BB314" s="38">
        <v>881372</v>
      </c>
      <c r="BC314" s="38">
        <v>486824</v>
      </c>
      <c r="BD314" s="38">
        <v>765520</v>
      </c>
      <c r="BE314" s="38">
        <v>1356022</v>
      </c>
      <c r="BF314" s="38">
        <v>911386.0625</v>
      </c>
      <c r="BG314" s="38">
        <v>315684</v>
      </c>
      <c r="BH314" s="38">
        <v>529059</v>
      </c>
      <c r="BI314" s="38">
        <v>164212</v>
      </c>
      <c r="BJ314" s="38">
        <v>125035.00780000001</v>
      </c>
      <c r="BK314" s="38">
        <v>670011</v>
      </c>
      <c r="BL314" s="38">
        <v>1017264</v>
      </c>
      <c r="BM314" s="38">
        <v>747228</v>
      </c>
      <c r="BN314" s="38">
        <v>240728</v>
      </c>
      <c r="BO314" s="38">
        <v>267358</v>
      </c>
      <c r="BP314" s="38">
        <v>547321</v>
      </c>
      <c r="BQ314" s="38">
        <v>609107</v>
      </c>
      <c r="BR314" s="38">
        <v>579589</v>
      </c>
      <c r="BS314" s="38">
        <v>578951</v>
      </c>
      <c r="BT314" s="38">
        <v>670455</v>
      </c>
      <c r="BU314" s="38">
        <v>290612</v>
      </c>
      <c r="BV314" s="38">
        <v>1.6954880587293299E-2</v>
      </c>
      <c r="BX314" s="38">
        <v>7.0999453850354999E-3</v>
      </c>
    </row>
    <row r="315" spans="2:76">
      <c r="B315" s="38" t="s">
        <v>1109</v>
      </c>
      <c r="C315" s="38" t="s">
        <v>161</v>
      </c>
      <c r="D315" s="38" t="s">
        <v>816</v>
      </c>
      <c r="E315" s="38">
        <v>43802</v>
      </c>
      <c r="F315" s="38" t="s">
        <v>163</v>
      </c>
      <c r="G315" s="38">
        <v>344</v>
      </c>
      <c r="H315" s="38">
        <v>1937</v>
      </c>
      <c r="I315" s="38">
        <v>118.06111</v>
      </c>
      <c r="J315" s="38" t="s">
        <v>1110</v>
      </c>
      <c r="K315" s="38">
        <v>763</v>
      </c>
      <c r="L315" s="43" t="s">
        <v>1111</v>
      </c>
      <c r="M315" s="43" t="s">
        <v>1112</v>
      </c>
      <c r="N315" s="38">
        <v>3437066</v>
      </c>
      <c r="O315" s="38">
        <v>3551061</v>
      </c>
      <c r="P315" s="38">
        <v>2150024</v>
      </c>
      <c r="Q315" s="38">
        <v>1848214</v>
      </c>
      <c r="R315" s="38">
        <v>2849781</v>
      </c>
      <c r="S315" s="38">
        <v>2075342</v>
      </c>
      <c r="T315" s="38">
        <v>1741557</v>
      </c>
      <c r="U315" s="38">
        <v>1855620</v>
      </c>
      <c r="V315" s="38">
        <v>3084460.75</v>
      </c>
      <c r="W315" s="38">
        <v>2006226</v>
      </c>
      <c r="X315" s="38">
        <v>1173541</v>
      </c>
      <c r="Y315" s="38">
        <v>3140995</v>
      </c>
      <c r="Z315" s="38">
        <v>2799986</v>
      </c>
      <c r="AA315" s="38">
        <v>2629199</v>
      </c>
      <c r="AB315" s="38">
        <v>2931397</v>
      </c>
      <c r="AC315" s="38">
        <v>1584008</v>
      </c>
      <c r="AD315" s="38">
        <v>2309314</v>
      </c>
      <c r="AE315" s="38">
        <v>3070617</v>
      </c>
      <c r="AF315" s="38">
        <v>3150528</v>
      </c>
      <c r="AG315" s="38">
        <v>2430828</v>
      </c>
      <c r="AH315" s="38">
        <v>2744110.75</v>
      </c>
      <c r="AI315" s="38">
        <v>3323475.25</v>
      </c>
      <c r="AJ315" s="38">
        <v>2641979</v>
      </c>
      <c r="AK315" s="38">
        <v>1453709</v>
      </c>
      <c r="AL315" s="38">
        <v>2514182</v>
      </c>
      <c r="AM315" s="38">
        <v>2309296</v>
      </c>
      <c r="AN315" s="38">
        <v>1619617</v>
      </c>
      <c r="AO315" s="38">
        <v>3047819</v>
      </c>
      <c r="AP315" s="38">
        <v>2109806</v>
      </c>
      <c r="AQ315" s="38">
        <v>2623813</v>
      </c>
      <c r="AR315" s="38">
        <v>2136360</v>
      </c>
      <c r="AS315" s="38">
        <v>2656225.25</v>
      </c>
      <c r="AT315" s="38">
        <v>3392824.25</v>
      </c>
      <c r="AU315" s="38">
        <v>3194213</v>
      </c>
      <c r="AV315" s="38">
        <v>2409547</v>
      </c>
      <c r="AW315" s="38">
        <v>3487502</v>
      </c>
      <c r="AX315" s="38">
        <v>2886479</v>
      </c>
      <c r="AY315" s="38">
        <v>1797978</v>
      </c>
      <c r="AZ315" s="38">
        <v>2473222</v>
      </c>
      <c r="BA315" s="38">
        <v>3584014.75</v>
      </c>
      <c r="BB315" s="38">
        <v>2543250</v>
      </c>
      <c r="BC315" s="38">
        <v>2387057</v>
      </c>
      <c r="BD315" s="38">
        <v>2429854</v>
      </c>
      <c r="BE315" s="38">
        <v>2927626</v>
      </c>
      <c r="BF315" s="38">
        <v>2920932</v>
      </c>
      <c r="BG315" s="38">
        <v>3394562</v>
      </c>
      <c r="BH315" s="38">
        <v>2732030</v>
      </c>
      <c r="BI315" s="38">
        <v>2846854</v>
      </c>
      <c r="BJ315" s="38">
        <v>1890159</v>
      </c>
      <c r="BK315" s="38">
        <v>1689134.125</v>
      </c>
      <c r="BL315" s="38">
        <v>3536019</v>
      </c>
      <c r="BM315" s="38">
        <v>2449054</v>
      </c>
      <c r="BN315" s="38">
        <v>2029577</v>
      </c>
      <c r="BO315" s="38">
        <v>2378315</v>
      </c>
      <c r="BP315" s="38">
        <v>3494747.75</v>
      </c>
      <c r="BQ315" s="38">
        <v>3426290</v>
      </c>
      <c r="BR315" s="38">
        <v>2383681</v>
      </c>
      <c r="BS315" s="38">
        <v>1992396</v>
      </c>
      <c r="BT315" s="38">
        <v>4324287</v>
      </c>
      <c r="BU315" s="38">
        <v>2254507</v>
      </c>
      <c r="BV315" s="38">
        <v>0.116399980226495</v>
      </c>
      <c r="BX315" s="38">
        <v>1</v>
      </c>
    </row>
    <row r="316" spans="2:76">
      <c r="B316" s="38" t="s">
        <v>1113</v>
      </c>
      <c r="C316" s="38" t="s">
        <v>199</v>
      </c>
      <c r="D316" s="38" t="s">
        <v>531</v>
      </c>
      <c r="E316" s="38">
        <v>32352</v>
      </c>
      <c r="F316" s="38" t="s">
        <v>163</v>
      </c>
      <c r="G316" s="38">
        <v>172</v>
      </c>
      <c r="H316" s="38">
        <v>2032</v>
      </c>
      <c r="I316" s="38">
        <v>152.05669</v>
      </c>
      <c r="J316" s="38" t="s">
        <v>1114</v>
      </c>
      <c r="K316" s="38">
        <v>764</v>
      </c>
      <c r="L316" s="43" t="s">
        <v>1115</v>
      </c>
      <c r="M316" s="43" t="s">
        <v>1116</v>
      </c>
      <c r="N316" s="38">
        <v>178812</v>
      </c>
      <c r="O316" s="38">
        <v>164121</v>
      </c>
      <c r="P316" s="38">
        <v>210991</v>
      </c>
      <c r="Q316" s="38">
        <v>132633</v>
      </c>
      <c r="R316" s="38">
        <v>230545</v>
      </c>
      <c r="S316" s="38">
        <v>206665</v>
      </c>
      <c r="T316" s="38">
        <v>170935.01560000001</v>
      </c>
      <c r="U316" s="38">
        <v>64132.996099999997</v>
      </c>
      <c r="V316" s="38">
        <v>170131</v>
      </c>
      <c r="W316" s="38">
        <v>153082</v>
      </c>
      <c r="X316" s="38">
        <v>169027</v>
      </c>
      <c r="Y316" s="38">
        <v>254288</v>
      </c>
      <c r="Z316" s="38">
        <v>264704</v>
      </c>
      <c r="AA316" s="38">
        <v>132306</v>
      </c>
      <c r="AB316" s="38">
        <v>297945</v>
      </c>
      <c r="AC316" s="38">
        <v>85018.992199999993</v>
      </c>
      <c r="AD316" s="38">
        <v>203237</v>
      </c>
      <c r="AE316" s="38">
        <v>163000</v>
      </c>
      <c r="AF316" s="38">
        <v>199249.01560000001</v>
      </c>
      <c r="AG316" s="38">
        <v>164580</v>
      </c>
      <c r="AH316" s="38">
        <v>85790</v>
      </c>
      <c r="AI316" s="38">
        <v>219988</v>
      </c>
      <c r="AJ316" s="38">
        <v>158916</v>
      </c>
      <c r="AK316" s="38">
        <v>192567</v>
      </c>
      <c r="AL316" s="38">
        <v>124596</v>
      </c>
      <c r="AM316" s="38">
        <v>123854</v>
      </c>
      <c r="AN316" s="38">
        <v>111311</v>
      </c>
      <c r="AO316" s="38">
        <v>107427</v>
      </c>
      <c r="AP316" s="38">
        <v>240566</v>
      </c>
      <c r="AQ316" s="38">
        <v>114118</v>
      </c>
      <c r="AR316" s="38">
        <v>197530</v>
      </c>
      <c r="AS316" s="38">
        <v>237987</v>
      </c>
      <c r="AT316" s="38">
        <v>191464</v>
      </c>
      <c r="AU316" s="38">
        <v>161506</v>
      </c>
      <c r="AV316" s="38">
        <v>133867</v>
      </c>
      <c r="AW316" s="38">
        <v>220033.98439999999</v>
      </c>
      <c r="AX316" s="38">
        <v>175687.98439999999</v>
      </c>
      <c r="AY316" s="38">
        <v>280052</v>
      </c>
      <c r="AZ316" s="38">
        <v>111441</v>
      </c>
      <c r="BA316" s="38">
        <v>122482</v>
      </c>
      <c r="BB316" s="38">
        <v>188346.98439999999</v>
      </c>
      <c r="BC316" s="38">
        <v>214495</v>
      </c>
      <c r="BD316" s="38">
        <v>120614.00780000001</v>
      </c>
      <c r="BE316" s="38">
        <v>147378</v>
      </c>
      <c r="BF316" s="38">
        <v>155217</v>
      </c>
      <c r="BG316" s="38">
        <v>97153</v>
      </c>
      <c r="BH316" s="38">
        <v>192536</v>
      </c>
      <c r="BI316" s="38">
        <v>121385</v>
      </c>
      <c r="BJ316" s="38">
        <v>188764</v>
      </c>
      <c r="BK316" s="38">
        <v>66282</v>
      </c>
      <c r="BL316" s="38">
        <v>139963</v>
      </c>
      <c r="BM316" s="38">
        <v>68641</v>
      </c>
      <c r="BN316" s="38">
        <v>217210</v>
      </c>
      <c r="BO316" s="38">
        <v>140500</v>
      </c>
      <c r="BP316" s="38">
        <v>176624</v>
      </c>
      <c r="BQ316" s="38">
        <v>153388</v>
      </c>
      <c r="BR316" s="38">
        <v>212352</v>
      </c>
      <c r="BS316" s="38">
        <v>0.26742778464475198</v>
      </c>
      <c r="BT316" s="38">
        <v>199306</v>
      </c>
      <c r="BU316" s="38">
        <v>172832.98439999999</v>
      </c>
      <c r="BV316" s="38">
        <v>0.51443518611619099</v>
      </c>
      <c r="BX316" s="38">
        <v>1</v>
      </c>
    </row>
    <row r="317" spans="2:76">
      <c r="B317" s="38" t="s">
        <v>1117</v>
      </c>
      <c r="C317" s="38" t="s">
        <v>199</v>
      </c>
      <c r="D317" s="38" t="s">
        <v>531</v>
      </c>
      <c r="E317" s="38">
        <v>1573</v>
      </c>
      <c r="F317" s="38" t="s">
        <v>145</v>
      </c>
      <c r="G317" s="38">
        <v>1099</v>
      </c>
      <c r="H317" s="38">
        <v>1662</v>
      </c>
      <c r="I317" s="38">
        <v>282.08438999999998</v>
      </c>
      <c r="J317" s="38" t="s">
        <v>1118</v>
      </c>
      <c r="K317" s="38">
        <v>6802</v>
      </c>
      <c r="L317" s="43" t="s">
        <v>1119</v>
      </c>
      <c r="M317" s="43" t="s">
        <v>1120</v>
      </c>
      <c r="N317" s="38">
        <v>0.437911229588829</v>
      </c>
      <c r="O317" s="38">
        <v>0.437911229588829</v>
      </c>
      <c r="P317" s="38">
        <v>0.437911229588829</v>
      </c>
      <c r="Q317" s="38">
        <v>0.437911229588829</v>
      </c>
      <c r="R317" s="38">
        <v>0.437911229588829</v>
      </c>
      <c r="S317" s="38">
        <v>17366</v>
      </c>
      <c r="T317" s="38">
        <v>0.437911229588829</v>
      </c>
      <c r="U317" s="38">
        <v>0.437911229588829</v>
      </c>
      <c r="V317" s="38">
        <v>17020</v>
      </c>
      <c r="W317" s="38">
        <v>0.437911229588829</v>
      </c>
      <c r="X317" s="38">
        <v>28487</v>
      </c>
      <c r="Y317" s="38">
        <v>0.437911229588829</v>
      </c>
      <c r="Z317" s="38">
        <v>0.437911229588829</v>
      </c>
      <c r="AA317" s="38">
        <v>0.437911229588829</v>
      </c>
      <c r="AB317" s="38">
        <v>0.437911229588829</v>
      </c>
      <c r="AC317" s="38">
        <v>28176.998</v>
      </c>
      <c r="AD317" s="38">
        <v>29238</v>
      </c>
      <c r="AE317" s="38">
        <v>0.437911229588829</v>
      </c>
      <c r="AF317" s="38">
        <v>38092</v>
      </c>
      <c r="AG317" s="38">
        <v>40538</v>
      </c>
      <c r="AH317" s="38">
        <v>22345</v>
      </c>
      <c r="AI317" s="38">
        <v>40385</v>
      </c>
      <c r="AJ317" s="38">
        <v>0.437911229588829</v>
      </c>
      <c r="AK317" s="38">
        <v>35759</v>
      </c>
      <c r="AL317" s="38">
        <v>21054</v>
      </c>
      <c r="AM317" s="38">
        <v>27707</v>
      </c>
      <c r="AN317" s="38">
        <v>33769</v>
      </c>
      <c r="AO317" s="38">
        <v>24029</v>
      </c>
      <c r="AP317" s="38">
        <v>0.437911229588829</v>
      </c>
      <c r="AQ317" s="38">
        <v>23052</v>
      </c>
      <c r="AR317" s="38">
        <v>0.437911229588829</v>
      </c>
      <c r="AS317" s="38">
        <v>25157</v>
      </c>
      <c r="AT317" s="38">
        <v>28346</v>
      </c>
      <c r="AU317" s="38">
        <v>28342.998</v>
      </c>
      <c r="AV317" s="38">
        <v>0.437911229588829</v>
      </c>
      <c r="AW317" s="38">
        <v>18314</v>
      </c>
      <c r="AX317" s="38">
        <v>24664</v>
      </c>
      <c r="AY317" s="38">
        <v>0.437911229588829</v>
      </c>
      <c r="AZ317" s="38">
        <v>0.437911229588829</v>
      </c>
      <c r="BA317" s="38">
        <v>0.437911229588829</v>
      </c>
      <c r="BB317" s="38">
        <v>18165</v>
      </c>
      <c r="BC317" s="38">
        <v>32214</v>
      </c>
      <c r="BD317" s="38">
        <v>0.437911229588829</v>
      </c>
      <c r="BE317" s="38">
        <v>18694</v>
      </c>
      <c r="BF317" s="38">
        <v>42437</v>
      </c>
      <c r="BG317" s="38">
        <v>22941</v>
      </c>
      <c r="BH317" s="38">
        <v>28886.002</v>
      </c>
      <c r="BI317" s="38">
        <v>0.437911229588829</v>
      </c>
      <c r="BJ317" s="38">
        <v>32001</v>
      </c>
      <c r="BK317" s="38">
        <v>0.437911229588829</v>
      </c>
      <c r="BL317" s="38">
        <v>19627</v>
      </c>
      <c r="BM317" s="38">
        <v>24077</v>
      </c>
      <c r="BN317" s="38">
        <v>32707</v>
      </c>
      <c r="BO317" s="38">
        <v>0.437911229588829</v>
      </c>
      <c r="BP317" s="38">
        <v>27258</v>
      </c>
      <c r="BQ317" s="38">
        <v>0.437911229588829</v>
      </c>
      <c r="BR317" s="38">
        <v>20462</v>
      </c>
      <c r="BS317" s="38">
        <v>0.437911229588829</v>
      </c>
      <c r="BT317" s="38">
        <v>0.437911229588829</v>
      </c>
      <c r="BU317" s="38">
        <v>0.437911229588829</v>
      </c>
      <c r="BV317" s="38">
        <v>0.87605351079920402</v>
      </c>
      <c r="BX317" s="38">
        <v>1</v>
      </c>
    </row>
    <row r="318" spans="2:76">
      <c r="B318" s="38" t="s">
        <v>1121</v>
      </c>
      <c r="C318" s="38" t="s">
        <v>172</v>
      </c>
      <c r="D318" s="38" t="s">
        <v>701</v>
      </c>
      <c r="E318" s="38">
        <v>41754</v>
      </c>
      <c r="F318" s="38" t="s">
        <v>233</v>
      </c>
      <c r="G318" s="38">
        <v>100001386</v>
      </c>
      <c r="H318" s="38">
        <v>1124</v>
      </c>
      <c r="I318" s="38">
        <v>616.17619999999999</v>
      </c>
      <c r="J318" s="38" t="s">
        <v>1122</v>
      </c>
      <c r="K318" s="38">
        <v>26945</v>
      </c>
      <c r="L318" s="43" t="s">
        <v>1123</v>
      </c>
      <c r="M318" s="43" t="s">
        <v>1124</v>
      </c>
      <c r="N318" s="38">
        <v>237454400</v>
      </c>
      <c r="O318" s="38">
        <v>160701552</v>
      </c>
      <c r="P318" s="38">
        <v>163171856</v>
      </c>
      <c r="Q318" s="38">
        <v>135843264</v>
      </c>
      <c r="R318" s="38">
        <v>132263872</v>
      </c>
      <c r="S318" s="38">
        <v>135763744</v>
      </c>
      <c r="T318" s="38">
        <v>150326176</v>
      </c>
      <c r="U318" s="38">
        <v>175592992</v>
      </c>
      <c r="V318" s="38">
        <v>146159440</v>
      </c>
      <c r="W318" s="38">
        <v>152994816</v>
      </c>
      <c r="X318" s="38">
        <v>164172960</v>
      </c>
      <c r="Y318" s="38">
        <v>149421392</v>
      </c>
      <c r="Z318" s="38">
        <v>178627968</v>
      </c>
      <c r="AA318" s="38">
        <v>237216704</v>
      </c>
      <c r="AB318" s="38">
        <v>187619824</v>
      </c>
      <c r="AC318" s="38">
        <v>208497792</v>
      </c>
      <c r="AD318" s="38">
        <v>198641856</v>
      </c>
      <c r="AE318" s="38">
        <v>165130848</v>
      </c>
      <c r="AF318" s="38">
        <v>166246800</v>
      </c>
      <c r="AG318" s="38">
        <v>166548496</v>
      </c>
      <c r="AH318" s="38">
        <v>133610128</v>
      </c>
      <c r="AI318" s="38">
        <v>127447424</v>
      </c>
      <c r="AJ318" s="38">
        <v>110470752</v>
      </c>
      <c r="AK318" s="38">
        <v>136299968</v>
      </c>
      <c r="AL318" s="38">
        <v>138662208</v>
      </c>
      <c r="AM318" s="38">
        <v>151262656</v>
      </c>
      <c r="AN318" s="38">
        <v>173459664</v>
      </c>
      <c r="AO318" s="38">
        <v>181711488</v>
      </c>
      <c r="AP318" s="38">
        <v>185987952</v>
      </c>
      <c r="AQ318" s="38">
        <v>196439856</v>
      </c>
      <c r="AR318" s="38">
        <v>188620992</v>
      </c>
      <c r="AS318" s="38">
        <v>160048272</v>
      </c>
      <c r="AT318" s="38">
        <v>182354368</v>
      </c>
      <c r="AU318" s="38">
        <v>169758016</v>
      </c>
      <c r="AV318" s="38">
        <v>130344168</v>
      </c>
      <c r="AW318" s="38">
        <v>121054768</v>
      </c>
      <c r="AX318" s="38">
        <v>120057952</v>
      </c>
      <c r="AY318" s="38">
        <v>107581856</v>
      </c>
      <c r="AZ318" s="38">
        <v>140501856</v>
      </c>
      <c r="BA318" s="38">
        <v>138387136</v>
      </c>
      <c r="BB318" s="38">
        <v>125004480</v>
      </c>
      <c r="BC318" s="38">
        <v>158319888</v>
      </c>
      <c r="BD318" s="38">
        <v>184261680</v>
      </c>
      <c r="BE318" s="38">
        <v>223603424</v>
      </c>
      <c r="BF318" s="38">
        <v>170734624</v>
      </c>
      <c r="BG318" s="38">
        <v>177708288</v>
      </c>
      <c r="BH318" s="38">
        <v>257112064</v>
      </c>
      <c r="BI318" s="38">
        <v>189447920</v>
      </c>
      <c r="BJ318" s="38">
        <v>140499792</v>
      </c>
      <c r="BK318" s="38">
        <v>124453088</v>
      </c>
      <c r="BL318" s="38">
        <v>163081840</v>
      </c>
      <c r="BM318" s="38">
        <v>127192112</v>
      </c>
      <c r="BN318" s="38">
        <v>116622592</v>
      </c>
      <c r="BO318" s="38">
        <v>169656656</v>
      </c>
      <c r="BP318" s="38">
        <v>107638592</v>
      </c>
      <c r="BQ318" s="38">
        <v>118261064</v>
      </c>
      <c r="BR318" s="38">
        <v>116553256</v>
      </c>
      <c r="BS318" s="38">
        <v>173413696</v>
      </c>
      <c r="BT318" s="38">
        <v>139778672</v>
      </c>
      <c r="BU318" s="38">
        <v>161330752</v>
      </c>
      <c r="BV318" s="38">
        <v>0.18219444639697799</v>
      </c>
      <c r="BX318" s="38">
        <v>0.99508465319497497</v>
      </c>
    </row>
    <row r="319" spans="2:76">
      <c r="B319" s="38" t="s">
        <v>1125</v>
      </c>
      <c r="C319" s="38" t="s">
        <v>190</v>
      </c>
      <c r="D319" s="38" t="s">
        <v>249</v>
      </c>
      <c r="E319" s="38">
        <v>61866</v>
      </c>
      <c r="F319" s="38" t="s">
        <v>211</v>
      </c>
      <c r="G319" s="38">
        <v>100019981</v>
      </c>
      <c r="H319" s="38">
        <v>2816</v>
      </c>
      <c r="I319" s="38">
        <v>157.05063000000001</v>
      </c>
      <c r="N319" s="38">
        <v>213088</v>
      </c>
      <c r="O319" s="38">
        <v>200023</v>
      </c>
      <c r="P319" s="38">
        <v>387882.03129999997</v>
      </c>
      <c r="Q319" s="38">
        <v>262230</v>
      </c>
      <c r="R319" s="38">
        <v>516310</v>
      </c>
      <c r="S319" s="38">
        <v>487689.03129999997</v>
      </c>
      <c r="T319" s="38">
        <v>318370</v>
      </c>
      <c r="U319" s="38">
        <v>173106</v>
      </c>
      <c r="V319" s="38">
        <v>231150.98439999999</v>
      </c>
      <c r="W319" s="38">
        <v>398165.03129999997</v>
      </c>
      <c r="X319" s="38">
        <v>440767</v>
      </c>
      <c r="Y319" s="38">
        <v>128152</v>
      </c>
      <c r="Z319" s="38">
        <v>351390.96879999997</v>
      </c>
      <c r="AA319" s="38">
        <v>374654</v>
      </c>
      <c r="AB319" s="38">
        <v>500981</v>
      </c>
      <c r="AC319" s="38">
        <v>284336</v>
      </c>
      <c r="AD319" s="38">
        <v>206814</v>
      </c>
      <c r="AE319" s="38">
        <v>835929</v>
      </c>
      <c r="AF319" s="38">
        <v>168146</v>
      </c>
      <c r="AG319" s="38">
        <v>361442</v>
      </c>
      <c r="AH319" s="38">
        <v>187698.01560000001</v>
      </c>
      <c r="AI319" s="38">
        <v>648331.0625</v>
      </c>
      <c r="AJ319" s="38">
        <v>0.25031580054003799</v>
      </c>
      <c r="AK319" s="38">
        <v>434109</v>
      </c>
      <c r="AL319" s="38">
        <v>266096</v>
      </c>
      <c r="AM319" s="38">
        <v>537624</v>
      </c>
      <c r="AN319" s="38">
        <v>167180</v>
      </c>
      <c r="AO319" s="38">
        <v>269730</v>
      </c>
      <c r="AP319" s="38">
        <v>263890</v>
      </c>
      <c r="AQ319" s="38">
        <v>289915</v>
      </c>
      <c r="AR319" s="38">
        <v>319183</v>
      </c>
      <c r="AS319" s="38">
        <v>317319</v>
      </c>
      <c r="AT319" s="38">
        <v>0.25031580054003799</v>
      </c>
      <c r="AU319" s="38">
        <v>277525</v>
      </c>
      <c r="AV319" s="38">
        <v>110446</v>
      </c>
      <c r="AW319" s="38">
        <v>163538.98439999999</v>
      </c>
      <c r="AX319" s="38">
        <v>330801</v>
      </c>
      <c r="AY319" s="38">
        <v>177955</v>
      </c>
      <c r="AZ319" s="38">
        <v>207499</v>
      </c>
      <c r="BA319" s="38">
        <v>0.25031580054003799</v>
      </c>
      <c r="BB319" s="38">
        <v>0.25031580054003799</v>
      </c>
      <c r="BC319" s="38">
        <v>227324</v>
      </c>
      <c r="BD319" s="38">
        <v>305735</v>
      </c>
      <c r="BE319" s="38">
        <v>440274</v>
      </c>
      <c r="BF319" s="38">
        <v>331441</v>
      </c>
      <c r="BG319" s="38">
        <v>386993</v>
      </c>
      <c r="BH319" s="38">
        <v>204228.98439999999</v>
      </c>
      <c r="BI319" s="38">
        <v>440377</v>
      </c>
      <c r="BJ319" s="38">
        <v>237126</v>
      </c>
      <c r="BK319" s="38">
        <v>375223</v>
      </c>
      <c r="BL319" s="38">
        <v>267633</v>
      </c>
      <c r="BM319" s="38">
        <v>150896</v>
      </c>
      <c r="BN319" s="38">
        <v>314889.96879999997</v>
      </c>
      <c r="BO319" s="38">
        <v>341768</v>
      </c>
      <c r="BP319" s="38">
        <v>311969</v>
      </c>
      <c r="BQ319" s="38">
        <v>397367</v>
      </c>
      <c r="BR319" s="38">
        <v>242401</v>
      </c>
      <c r="BS319" s="38">
        <v>405638</v>
      </c>
      <c r="BT319" s="38">
        <v>564189</v>
      </c>
      <c r="BU319" s="38">
        <v>343601</v>
      </c>
      <c r="BV319" s="38">
        <v>0.155598996495977</v>
      </c>
      <c r="BX319" s="38">
        <v>1</v>
      </c>
    </row>
    <row r="320" spans="2:76">
      <c r="B320" s="38" t="s">
        <v>1126</v>
      </c>
      <c r="C320" s="38" t="s">
        <v>190</v>
      </c>
      <c r="D320" s="38" t="s">
        <v>249</v>
      </c>
      <c r="E320" s="38">
        <v>35678</v>
      </c>
      <c r="F320" s="38" t="s">
        <v>145</v>
      </c>
      <c r="G320" s="38">
        <v>100001614</v>
      </c>
      <c r="H320" s="38">
        <v>4615</v>
      </c>
      <c r="I320" s="38">
        <v>285.20713000000001</v>
      </c>
      <c r="J320" s="38" t="s">
        <v>1127</v>
      </c>
      <c r="K320" s="38">
        <v>10459</v>
      </c>
      <c r="L320" s="43" t="s">
        <v>1128</v>
      </c>
      <c r="M320" s="43" t="s">
        <v>1129</v>
      </c>
      <c r="N320" s="38">
        <v>125145</v>
      </c>
      <c r="O320" s="38">
        <v>173810</v>
      </c>
      <c r="P320" s="38">
        <v>249856</v>
      </c>
      <c r="Q320" s="38">
        <v>228095</v>
      </c>
      <c r="R320" s="38">
        <v>182451</v>
      </c>
      <c r="S320" s="38">
        <v>169474</v>
      </c>
      <c r="T320" s="38">
        <v>83218</v>
      </c>
      <c r="U320" s="38">
        <v>52524.996099999997</v>
      </c>
      <c r="V320" s="38">
        <v>133442</v>
      </c>
      <c r="W320" s="38">
        <v>160264</v>
      </c>
      <c r="X320" s="38">
        <v>424347</v>
      </c>
      <c r="Y320" s="38">
        <v>195375</v>
      </c>
      <c r="Z320" s="38">
        <v>102288</v>
      </c>
      <c r="AA320" s="38">
        <v>340518</v>
      </c>
      <c r="AB320" s="38">
        <v>88102</v>
      </c>
      <c r="AC320" s="38">
        <v>439456</v>
      </c>
      <c r="AD320" s="38">
        <v>311805</v>
      </c>
      <c r="AE320" s="38">
        <v>167527</v>
      </c>
      <c r="AF320" s="38">
        <v>309788</v>
      </c>
      <c r="AG320" s="38">
        <v>242465.01560000001</v>
      </c>
      <c r="AH320" s="38">
        <v>135915</v>
      </c>
      <c r="AI320" s="38">
        <v>637480</v>
      </c>
      <c r="AJ320" s="38">
        <v>64998</v>
      </c>
      <c r="AK320" s="38">
        <v>345498</v>
      </c>
      <c r="AL320" s="38">
        <v>399233</v>
      </c>
      <c r="AM320" s="38">
        <v>418174</v>
      </c>
      <c r="AN320" s="38">
        <v>378043</v>
      </c>
      <c r="AO320" s="38">
        <v>310192</v>
      </c>
      <c r="AP320" s="38">
        <v>137415</v>
      </c>
      <c r="AQ320" s="38">
        <v>148790</v>
      </c>
      <c r="AR320" s="38">
        <v>119319</v>
      </c>
      <c r="AS320" s="38">
        <v>244958</v>
      </c>
      <c r="AT320" s="38">
        <v>260510</v>
      </c>
      <c r="AU320" s="38">
        <v>157777</v>
      </c>
      <c r="AV320" s="38">
        <v>151878</v>
      </c>
      <c r="AW320" s="38">
        <v>85856</v>
      </c>
      <c r="AX320" s="38">
        <v>0.19141380566719801</v>
      </c>
      <c r="AY320" s="38">
        <v>156477</v>
      </c>
      <c r="AZ320" s="38">
        <v>188206</v>
      </c>
      <c r="BA320" s="38">
        <v>65232</v>
      </c>
      <c r="BB320" s="38">
        <v>136049</v>
      </c>
      <c r="BC320" s="38">
        <v>192685</v>
      </c>
      <c r="BD320" s="38">
        <v>158968</v>
      </c>
      <c r="BE320" s="38">
        <v>249806.98439999999</v>
      </c>
      <c r="BF320" s="38">
        <v>345393</v>
      </c>
      <c r="BG320" s="38">
        <v>346654</v>
      </c>
      <c r="BH320" s="38">
        <v>144573</v>
      </c>
      <c r="BI320" s="38">
        <v>373985</v>
      </c>
      <c r="BJ320" s="38">
        <v>297250</v>
      </c>
      <c r="BK320" s="38">
        <v>201682.98439999999</v>
      </c>
      <c r="BL320" s="38">
        <v>238189</v>
      </c>
      <c r="BM320" s="38">
        <v>277016</v>
      </c>
      <c r="BN320" s="38">
        <v>326645</v>
      </c>
      <c r="BO320" s="38">
        <v>439521</v>
      </c>
      <c r="BP320" s="38">
        <v>224569</v>
      </c>
      <c r="BQ320" s="38">
        <v>324978</v>
      </c>
      <c r="BR320" s="38">
        <v>163312</v>
      </c>
      <c r="BS320" s="38">
        <v>122075</v>
      </c>
      <c r="BT320" s="38">
        <v>75741</v>
      </c>
      <c r="BU320" s="38">
        <v>354376</v>
      </c>
      <c r="BV320" s="38">
        <v>0.44559822272201099</v>
      </c>
      <c r="BX320" s="38">
        <v>1</v>
      </c>
    </row>
    <row r="321" spans="2:76">
      <c r="B321" s="38" t="s">
        <v>1130</v>
      </c>
      <c r="C321" s="38" t="s">
        <v>190</v>
      </c>
      <c r="D321" s="38" t="s">
        <v>249</v>
      </c>
      <c r="E321" s="38">
        <v>61862</v>
      </c>
      <c r="F321" s="38" t="s">
        <v>145</v>
      </c>
      <c r="G321" s="38">
        <v>100019975</v>
      </c>
      <c r="H321" s="38">
        <v>4380</v>
      </c>
      <c r="I321" s="38">
        <v>283.19148000000001</v>
      </c>
      <c r="N321" s="38">
        <v>0.15245222202382</v>
      </c>
      <c r="O321" s="38">
        <v>123403.00780000001</v>
      </c>
      <c r="P321" s="38">
        <v>92564</v>
      </c>
      <c r="Q321" s="38">
        <v>0.15245222202382</v>
      </c>
      <c r="R321" s="38">
        <v>87184</v>
      </c>
      <c r="S321" s="38">
        <v>75949</v>
      </c>
      <c r="T321" s="38">
        <v>0.15245222202382</v>
      </c>
      <c r="U321" s="38">
        <v>0.15245222202382</v>
      </c>
      <c r="V321" s="38">
        <v>0.15245222202382</v>
      </c>
      <c r="W321" s="38">
        <v>0.15245222202382</v>
      </c>
      <c r="X321" s="38">
        <v>126484.00780000001</v>
      </c>
      <c r="Y321" s="38">
        <v>148218</v>
      </c>
      <c r="Z321" s="38">
        <v>37309</v>
      </c>
      <c r="AA321" s="38">
        <v>190101</v>
      </c>
      <c r="AB321" s="38">
        <v>0.15245222202382</v>
      </c>
      <c r="AC321" s="38">
        <v>0.15245222202382</v>
      </c>
      <c r="AD321" s="38">
        <v>174233</v>
      </c>
      <c r="AE321" s="38">
        <v>66961</v>
      </c>
      <c r="AF321" s="38">
        <v>224648</v>
      </c>
      <c r="AG321" s="38">
        <v>47140</v>
      </c>
      <c r="AH321" s="38">
        <v>86774</v>
      </c>
      <c r="AI321" s="38">
        <v>150020</v>
      </c>
      <c r="AJ321" s="38">
        <v>107858</v>
      </c>
      <c r="AK321" s="38">
        <v>144790</v>
      </c>
      <c r="AL321" s="38">
        <v>194857</v>
      </c>
      <c r="AM321" s="38">
        <v>215284</v>
      </c>
      <c r="AN321" s="38">
        <v>164157</v>
      </c>
      <c r="AO321" s="38">
        <v>0.15245222202382</v>
      </c>
      <c r="AP321" s="38">
        <v>53362</v>
      </c>
      <c r="AQ321" s="38">
        <v>100582</v>
      </c>
      <c r="AR321" s="38">
        <v>60069.996099999997</v>
      </c>
      <c r="AS321" s="38">
        <v>78025</v>
      </c>
      <c r="AT321" s="38">
        <v>120318</v>
      </c>
      <c r="AU321" s="38">
        <v>118003</v>
      </c>
      <c r="AV321" s="38">
        <v>128668</v>
      </c>
      <c r="AW321" s="38">
        <v>100041</v>
      </c>
      <c r="AX321" s="38">
        <v>71588</v>
      </c>
      <c r="AY321" s="38">
        <v>190194</v>
      </c>
      <c r="AZ321" s="38">
        <v>73172</v>
      </c>
      <c r="BA321" s="38">
        <v>39937</v>
      </c>
      <c r="BB321" s="38">
        <v>95062</v>
      </c>
      <c r="BC321" s="38">
        <v>89437</v>
      </c>
      <c r="BD321" s="38">
        <v>0.15245222202382</v>
      </c>
      <c r="BE321" s="38">
        <v>25695</v>
      </c>
      <c r="BF321" s="38">
        <v>141581</v>
      </c>
      <c r="BG321" s="38">
        <v>170149</v>
      </c>
      <c r="BH321" s="38">
        <v>116262</v>
      </c>
      <c r="BI321" s="38">
        <v>88571</v>
      </c>
      <c r="BJ321" s="38">
        <v>127481</v>
      </c>
      <c r="BK321" s="38">
        <v>83271</v>
      </c>
      <c r="BL321" s="38">
        <v>203101</v>
      </c>
      <c r="BM321" s="38">
        <v>431691</v>
      </c>
      <c r="BN321" s="38">
        <v>136059</v>
      </c>
      <c r="BO321" s="38">
        <v>199064</v>
      </c>
      <c r="BP321" s="38">
        <v>151082</v>
      </c>
      <c r="BQ321" s="38">
        <v>247432</v>
      </c>
      <c r="BR321" s="38">
        <v>0.15245222202382</v>
      </c>
      <c r="BS321" s="38">
        <v>0.15245222202382</v>
      </c>
      <c r="BT321" s="38">
        <v>44630</v>
      </c>
      <c r="BU321" s="38">
        <v>148017</v>
      </c>
      <c r="BV321" s="38">
        <v>0.240940933769176</v>
      </c>
      <c r="BX321" s="38">
        <v>1</v>
      </c>
    </row>
    <row r="322" spans="2:76">
      <c r="B322" s="38" t="s">
        <v>1131</v>
      </c>
      <c r="C322" s="38" t="s">
        <v>190</v>
      </c>
      <c r="D322" s="38" t="s">
        <v>342</v>
      </c>
      <c r="E322" s="38">
        <v>32328</v>
      </c>
      <c r="F322" s="38" t="s">
        <v>163</v>
      </c>
      <c r="G322" s="38">
        <v>100000781</v>
      </c>
      <c r="H322" s="38">
        <v>3308</v>
      </c>
      <c r="I322" s="38">
        <v>260.18563999999998</v>
      </c>
      <c r="J322" s="38" t="s">
        <v>1132</v>
      </c>
      <c r="K322" s="38">
        <v>6426853</v>
      </c>
      <c r="M322" s="43" t="s">
        <v>1133</v>
      </c>
      <c r="N322" s="38">
        <v>251877</v>
      </c>
      <c r="O322" s="38">
        <v>265284</v>
      </c>
      <c r="P322" s="38">
        <v>420673</v>
      </c>
      <c r="Q322" s="38">
        <v>192384</v>
      </c>
      <c r="R322" s="38">
        <v>287511</v>
      </c>
      <c r="S322" s="38">
        <v>284307</v>
      </c>
      <c r="T322" s="38">
        <v>175357</v>
      </c>
      <c r="U322" s="38">
        <v>161703</v>
      </c>
      <c r="V322" s="38">
        <v>293810</v>
      </c>
      <c r="W322" s="38">
        <v>349927</v>
      </c>
      <c r="X322" s="38">
        <v>345057</v>
      </c>
      <c r="Y322" s="38">
        <v>277721</v>
      </c>
      <c r="Z322" s="38">
        <v>154874</v>
      </c>
      <c r="AA322" s="38">
        <v>179029</v>
      </c>
      <c r="AB322" s="38">
        <v>260522</v>
      </c>
      <c r="AC322" s="38">
        <v>225700</v>
      </c>
      <c r="AD322" s="38">
        <v>272651</v>
      </c>
      <c r="AE322" s="38">
        <v>288317</v>
      </c>
      <c r="AF322" s="38">
        <v>285250.03129999997</v>
      </c>
      <c r="AG322" s="38">
        <v>381835</v>
      </c>
      <c r="AH322" s="38">
        <v>220051</v>
      </c>
      <c r="AI322" s="38">
        <v>378548</v>
      </c>
      <c r="AJ322" s="38">
        <v>165259</v>
      </c>
      <c r="AK322" s="38">
        <v>295697</v>
      </c>
      <c r="AL322" s="38">
        <v>275239</v>
      </c>
      <c r="AM322" s="38">
        <v>147375</v>
      </c>
      <c r="AN322" s="38">
        <v>285656</v>
      </c>
      <c r="AO322" s="38">
        <v>305200</v>
      </c>
      <c r="AP322" s="38">
        <v>280553</v>
      </c>
      <c r="AQ322" s="38">
        <v>212411</v>
      </c>
      <c r="AR322" s="38">
        <v>367615</v>
      </c>
      <c r="AS322" s="38">
        <v>303534</v>
      </c>
      <c r="AT322" s="38">
        <v>253961.01560000001</v>
      </c>
      <c r="AU322" s="38">
        <v>241272.98439999999</v>
      </c>
      <c r="AV322" s="38">
        <v>282907</v>
      </c>
      <c r="AW322" s="38">
        <v>202128</v>
      </c>
      <c r="AX322" s="38">
        <v>206682</v>
      </c>
      <c r="AY322" s="38">
        <v>201615</v>
      </c>
      <c r="AZ322" s="38">
        <v>325674</v>
      </c>
      <c r="BA322" s="38">
        <v>327463</v>
      </c>
      <c r="BB322" s="38">
        <v>292978</v>
      </c>
      <c r="BC322" s="38">
        <v>365592</v>
      </c>
      <c r="BD322" s="38">
        <v>358682.03129999997</v>
      </c>
      <c r="BE322" s="38">
        <v>241463</v>
      </c>
      <c r="BF322" s="38">
        <v>257290</v>
      </c>
      <c r="BG322" s="38">
        <v>378513.96879999997</v>
      </c>
      <c r="BH322" s="38">
        <v>276804</v>
      </c>
      <c r="BI322" s="38">
        <v>352746</v>
      </c>
      <c r="BJ322" s="38">
        <v>305399</v>
      </c>
      <c r="BK322" s="38">
        <v>494792</v>
      </c>
      <c r="BL322" s="38">
        <v>467865</v>
      </c>
      <c r="BM322" s="38">
        <v>171135</v>
      </c>
      <c r="BN322" s="38">
        <v>231986</v>
      </c>
      <c r="BO322" s="38">
        <v>249500</v>
      </c>
      <c r="BP322" s="38">
        <v>369510</v>
      </c>
      <c r="BQ322" s="38">
        <v>318253</v>
      </c>
      <c r="BR322" s="38">
        <v>351732</v>
      </c>
      <c r="BS322" s="38">
        <v>275714</v>
      </c>
      <c r="BT322" s="38">
        <v>270912</v>
      </c>
      <c r="BU322" s="38">
        <v>424232</v>
      </c>
      <c r="BV322" s="38">
        <v>3.4285096453964499E-2</v>
      </c>
      <c r="BX322" s="38">
        <v>0.86073184052430396</v>
      </c>
    </row>
    <row r="323" spans="2:76">
      <c r="B323" s="38" t="s">
        <v>1134</v>
      </c>
      <c r="C323" s="38" t="s">
        <v>190</v>
      </c>
      <c r="D323" s="38" t="s">
        <v>1135</v>
      </c>
      <c r="E323" s="38">
        <v>54907</v>
      </c>
      <c r="F323" s="38" t="s">
        <v>145</v>
      </c>
      <c r="G323" s="38">
        <v>100001733</v>
      </c>
      <c r="H323" s="38">
        <v>2780</v>
      </c>
      <c r="I323" s="38">
        <v>243.13503</v>
      </c>
      <c r="N323" s="38">
        <v>19740</v>
      </c>
      <c r="O323" s="38">
        <v>61114</v>
      </c>
      <c r="P323" s="38">
        <v>111524</v>
      </c>
      <c r="Q323" s="38">
        <v>20336</v>
      </c>
      <c r="R323" s="38">
        <v>124947</v>
      </c>
      <c r="S323" s="38">
        <v>123437</v>
      </c>
      <c r="T323" s="38">
        <v>0.21983949827089799</v>
      </c>
      <c r="U323" s="38">
        <v>0.21983949827089799</v>
      </c>
      <c r="V323" s="38">
        <v>0.21983949827089799</v>
      </c>
      <c r="W323" s="38">
        <v>37307</v>
      </c>
      <c r="X323" s="38">
        <v>82699</v>
      </c>
      <c r="Y323" s="38">
        <v>27429</v>
      </c>
      <c r="Z323" s="38">
        <v>0.21983949827089799</v>
      </c>
      <c r="AA323" s="38">
        <v>82652</v>
      </c>
      <c r="AB323" s="38">
        <v>61659</v>
      </c>
      <c r="AC323" s="38">
        <v>0.21983949827089799</v>
      </c>
      <c r="AD323" s="38">
        <v>24103</v>
      </c>
      <c r="AE323" s="38">
        <v>41815</v>
      </c>
      <c r="AF323" s="38">
        <v>103213</v>
      </c>
      <c r="AG323" s="38">
        <v>104277</v>
      </c>
      <c r="AH323" s="38">
        <v>0.21983949827089799</v>
      </c>
      <c r="AI323" s="38">
        <v>110942</v>
      </c>
      <c r="AJ323" s="38">
        <v>0.21983949827089799</v>
      </c>
      <c r="AK323" s="38">
        <v>174660</v>
      </c>
      <c r="AL323" s="38">
        <v>63498</v>
      </c>
      <c r="AM323" s="38">
        <v>44646</v>
      </c>
      <c r="AN323" s="38">
        <v>55432</v>
      </c>
      <c r="AO323" s="38">
        <v>105100</v>
      </c>
      <c r="AP323" s="38">
        <v>65844</v>
      </c>
      <c r="AQ323" s="38">
        <v>28327</v>
      </c>
      <c r="AR323" s="38">
        <v>85487</v>
      </c>
      <c r="AS323" s="38">
        <v>88427</v>
      </c>
      <c r="AT323" s="38">
        <v>0.21983949827089799</v>
      </c>
      <c r="AU323" s="38">
        <v>0.21983949827089799</v>
      </c>
      <c r="AV323" s="38">
        <v>0.21983949827089799</v>
      </c>
      <c r="AW323" s="38">
        <v>32059.998</v>
      </c>
      <c r="AX323" s="38">
        <v>0.21983949827089799</v>
      </c>
      <c r="AY323" s="38">
        <v>0.21983949827089799</v>
      </c>
      <c r="AZ323" s="38">
        <v>52603</v>
      </c>
      <c r="BA323" s="38">
        <v>30515</v>
      </c>
      <c r="BB323" s="38">
        <v>28635</v>
      </c>
      <c r="BC323" s="38">
        <v>61894</v>
      </c>
      <c r="BD323" s="38">
        <v>76161</v>
      </c>
      <c r="BE323" s="38">
        <v>93851</v>
      </c>
      <c r="BF323" s="38">
        <v>25586</v>
      </c>
      <c r="BG323" s="38">
        <v>314767</v>
      </c>
      <c r="BH323" s="38">
        <v>21090</v>
      </c>
      <c r="BI323" s="38">
        <v>187708</v>
      </c>
      <c r="BJ323" s="38">
        <v>119537</v>
      </c>
      <c r="BK323" s="38">
        <v>43430</v>
      </c>
      <c r="BL323" s="38">
        <v>106931</v>
      </c>
      <c r="BM323" s="38">
        <v>57885</v>
      </c>
      <c r="BN323" s="38">
        <v>42868</v>
      </c>
      <c r="BO323" s="38">
        <v>67764</v>
      </c>
      <c r="BP323" s="38">
        <v>183900</v>
      </c>
      <c r="BQ323" s="38">
        <v>173481</v>
      </c>
      <c r="BR323" s="38">
        <v>36403</v>
      </c>
      <c r="BS323" s="38">
        <v>33248</v>
      </c>
      <c r="BT323" s="38">
        <v>23835</v>
      </c>
      <c r="BU323" s="38">
        <v>121371</v>
      </c>
      <c r="BV323" s="38">
        <v>0.59308780944306005</v>
      </c>
      <c r="BX323" s="38">
        <v>1</v>
      </c>
    </row>
    <row r="324" spans="2:76">
      <c r="B324" s="38" t="s">
        <v>1136</v>
      </c>
      <c r="C324" s="38" t="s">
        <v>190</v>
      </c>
      <c r="D324" s="38" t="s">
        <v>340</v>
      </c>
      <c r="E324" s="38">
        <v>35436</v>
      </c>
      <c r="F324" s="38" t="s">
        <v>145</v>
      </c>
      <c r="G324" s="38">
        <v>100001527</v>
      </c>
      <c r="H324" s="38">
        <v>2900</v>
      </c>
      <c r="I324" s="38">
        <v>172.09791000000001</v>
      </c>
      <c r="J324" s="38" t="s">
        <v>1137</v>
      </c>
      <c r="K324" s="38">
        <v>99463</v>
      </c>
      <c r="M324" s="43" t="s">
        <v>1138</v>
      </c>
      <c r="N324" s="38">
        <v>0.28482261146194099</v>
      </c>
      <c r="O324" s="38">
        <v>0.28482261146194099</v>
      </c>
      <c r="P324" s="38">
        <v>0.28482261146194099</v>
      </c>
      <c r="Q324" s="38">
        <v>0.28482261146194099</v>
      </c>
      <c r="R324" s="38">
        <v>0.28482261146194099</v>
      </c>
      <c r="S324" s="38">
        <v>0.28482261146194099</v>
      </c>
      <c r="T324" s="38">
        <v>0.28482261146194099</v>
      </c>
      <c r="U324" s="38">
        <v>18625</v>
      </c>
      <c r="V324" s="38">
        <v>0.28482261146194099</v>
      </c>
      <c r="W324" s="38">
        <v>0.28482261146194099</v>
      </c>
      <c r="X324" s="38">
        <v>0.28482261146194099</v>
      </c>
      <c r="Y324" s="38">
        <v>0.28482261146194099</v>
      </c>
      <c r="Z324" s="38">
        <v>0.28482261146194099</v>
      </c>
      <c r="AA324" s="38">
        <v>0.28482261146194099</v>
      </c>
      <c r="AB324" s="38">
        <v>0.28482261146194099</v>
      </c>
      <c r="AC324" s="38">
        <v>0.28482261146194099</v>
      </c>
      <c r="AD324" s="38">
        <v>0.28482261146194099</v>
      </c>
      <c r="AE324" s="38">
        <v>0.28482261146194099</v>
      </c>
      <c r="AF324" s="38">
        <v>23346</v>
      </c>
      <c r="AG324" s="38">
        <v>83915</v>
      </c>
      <c r="AH324" s="38">
        <v>0.28482261146194099</v>
      </c>
      <c r="AI324" s="38">
        <v>0.28482261146194099</v>
      </c>
      <c r="AJ324" s="38">
        <v>0.28482261146194099</v>
      </c>
      <c r="AK324" s="38">
        <v>83102</v>
      </c>
      <c r="AL324" s="38">
        <v>0.28482261146194099</v>
      </c>
      <c r="AM324" s="38">
        <v>0.28482261146194099</v>
      </c>
      <c r="AN324" s="38">
        <v>0.28482261146194099</v>
      </c>
      <c r="AO324" s="38">
        <v>101235</v>
      </c>
      <c r="AP324" s="38">
        <v>35734</v>
      </c>
      <c r="AQ324" s="38">
        <v>0.28482261146194099</v>
      </c>
      <c r="AR324" s="38">
        <v>14394</v>
      </c>
      <c r="AS324" s="38">
        <v>23637</v>
      </c>
      <c r="AT324" s="38">
        <v>0.28482261146194099</v>
      </c>
      <c r="AU324" s="38">
        <v>0.28482261146194099</v>
      </c>
      <c r="AV324" s="38">
        <v>0.28482261146194099</v>
      </c>
      <c r="AW324" s="38">
        <v>0.28482261146194099</v>
      </c>
      <c r="AX324" s="38">
        <v>0.28482261146194099</v>
      </c>
      <c r="AY324" s="38">
        <v>0.28482261146194099</v>
      </c>
      <c r="AZ324" s="38">
        <v>23643</v>
      </c>
      <c r="BA324" s="38">
        <v>0.28482261146194099</v>
      </c>
      <c r="BB324" s="38">
        <v>0.28482261146194099</v>
      </c>
      <c r="BC324" s="38">
        <v>24701</v>
      </c>
      <c r="BD324" s="38">
        <v>0.28482261146194099</v>
      </c>
      <c r="BE324" s="38">
        <v>0.28482261146194099</v>
      </c>
      <c r="BF324" s="38">
        <v>28301</v>
      </c>
      <c r="BG324" s="38">
        <v>61522</v>
      </c>
      <c r="BH324" s="38">
        <v>21158</v>
      </c>
      <c r="BI324" s="38">
        <v>40816</v>
      </c>
      <c r="BJ324" s="38">
        <v>33687</v>
      </c>
      <c r="BK324" s="38">
        <v>0.28482261146194099</v>
      </c>
      <c r="BL324" s="38">
        <v>81383</v>
      </c>
      <c r="BM324" s="38">
        <v>0.28482261146194099</v>
      </c>
      <c r="BN324" s="38">
        <v>0.28482261146194099</v>
      </c>
      <c r="BO324" s="38">
        <v>39852</v>
      </c>
      <c r="BP324" s="38">
        <v>62360</v>
      </c>
      <c r="BQ324" s="38">
        <v>63727</v>
      </c>
      <c r="BR324" s="38">
        <v>0.28482261146194099</v>
      </c>
      <c r="BS324" s="38">
        <v>0.28482261146194099</v>
      </c>
      <c r="BT324" s="38">
        <v>0.28482261146194099</v>
      </c>
      <c r="BU324" s="38">
        <v>0.28482261146194099</v>
      </c>
      <c r="BV324" s="38">
        <v>9.0456529113986606E-2</v>
      </c>
      <c r="BX324" s="38">
        <v>0.95303113052976496</v>
      </c>
    </row>
    <row r="325" spans="2:76">
      <c r="B325" s="38" t="s">
        <v>1139</v>
      </c>
      <c r="C325" s="38" t="s">
        <v>143</v>
      </c>
      <c r="D325" s="38" t="s">
        <v>254</v>
      </c>
      <c r="E325" s="38">
        <v>15753</v>
      </c>
      <c r="F325" s="38" t="s">
        <v>145</v>
      </c>
      <c r="G325" s="38">
        <v>100000014</v>
      </c>
      <c r="H325" s="38">
        <v>2106.9</v>
      </c>
      <c r="I325" s="38">
        <v>178.05096</v>
      </c>
      <c r="J325" s="38" t="s">
        <v>1140</v>
      </c>
      <c r="K325" s="38">
        <v>464</v>
      </c>
      <c r="L325" s="43" t="s">
        <v>1141</v>
      </c>
      <c r="M325" s="43" t="s">
        <v>1142</v>
      </c>
      <c r="N325" s="38">
        <v>4083680.75</v>
      </c>
      <c r="O325" s="38">
        <v>12430369</v>
      </c>
      <c r="P325" s="38">
        <v>2643168</v>
      </c>
      <c r="Q325" s="38">
        <v>1627131</v>
      </c>
      <c r="R325" s="38">
        <v>7114701</v>
      </c>
      <c r="S325" s="38">
        <v>5654146</v>
      </c>
      <c r="T325" s="38">
        <v>9301187</v>
      </c>
      <c r="U325" s="38">
        <v>16640801</v>
      </c>
      <c r="V325" s="38">
        <v>10980211</v>
      </c>
      <c r="W325" s="38">
        <v>10369724</v>
      </c>
      <c r="X325" s="38">
        <v>10038250</v>
      </c>
      <c r="Y325" s="38">
        <v>11106549</v>
      </c>
      <c r="Z325" s="38">
        <v>2843647</v>
      </c>
      <c r="AA325" s="38">
        <v>3727843.75</v>
      </c>
      <c r="AB325" s="38">
        <v>3085067</v>
      </c>
      <c r="AC325" s="38">
        <v>3516983</v>
      </c>
      <c r="AD325" s="38">
        <v>10414576</v>
      </c>
      <c r="AE325" s="38">
        <v>5533714</v>
      </c>
      <c r="AF325" s="38">
        <v>5289761</v>
      </c>
      <c r="AG325" s="38">
        <v>2516027</v>
      </c>
      <c r="AH325" s="38">
        <v>20242366</v>
      </c>
      <c r="AI325" s="38">
        <v>3718323.75</v>
      </c>
      <c r="AJ325" s="38">
        <v>5422485</v>
      </c>
      <c r="AK325" s="38">
        <v>3501149.75</v>
      </c>
      <c r="AL325" s="38">
        <v>9371188</v>
      </c>
      <c r="AM325" s="38">
        <v>4351056</v>
      </c>
      <c r="AN325" s="38">
        <v>11376989</v>
      </c>
      <c r="AO325" s="38">
        <v>2111641</v>
      </c>
      <c r="AP325" s="38">
        <v>1543441</v>
      </c>
      <c r="AQ325" s="38">
        <v>7692366</v>
      </c>
      <c r="AR325" s="38">
        <v>4251760</v>
      </c>
      <c r="AS325" s="38">
        <v>6547446</v>
      </c>
      <c r="AT325" s="38">
        <v>6680749</v>
      </c>
      <c r="AU325" s="38">
        <v>9048476</v>
      </c>
      <c r="AV325" s="38">
        <v>8439341</v>
      </c>
      <c r="AW325" s="38">
        <v>15793028</v>
      </c>
      <c r="AX325" s="38">
        <v>11452736</v>
      </c>
      <c r="AY325" s="38">
        <v>13175377</v>
      </c>
      <c r="AZ325" s="38">
        <v>2806397</v>
      </c>
      <c r="BA325" s="38">
        <v>341120</v>
      </c>
      <c r="BB325" s="38">
        <v>7149398</v>
      </c>
      <c r="BC325" s="38">
        <v>5462419</v>
      </c>
      <c r="BD325" s="38">
        <v>19874212</v>
      </c>
      <c r="BE325" s="38">
        <v>14130759</v>
      </c>
      <c r="BF325" s="38">
        <v>24183472</v>
      </c>
      <c r="BG325" s="38">
        <v>9947536</v>
      </c>
      <c r="BH325" s="38">
        <v>4081476</v>
      </c>
      <c r="BI325" s="38">
        <v>4547047</v>
      </c>
      <c r="BJ325" s="38">
        <v>3614037</v>
      </c>
      <c r="BK325" s="38">
        <v>1989684</v>
      </c>
      <c r="BL325" s="38">
        <v>7121080.5</v>
      </c>
      <c r="BM325" s="38">
        <v>13199114</v>
      </c>
      <c r="BN325" s="38">
        <v>12512642</v>
      </c>
      <c r="BO325" s="38">
        <v>4029260.25</v>
      </c>
      <c r="BP325" s="38">
        <v>5671204</v>
      </c>
      <c r="BQ325" s="38">
        <v>18775386</v>
      </c>
      <c r="BR325" s="38">
        <v>3110199</v>
      </c>
      <c r="BS325" s="38">
        <v>11493813</v>
      </c>
      <c r="BT325" s="38">
        <v>10565049</v>
      </c>
      <c r="BU325" s="38">
        <v>6012086</v>
      </c>
      <c r="BV325" s="38">
        <v>0.12597019317097199</v>
      </c>
      <c r="BX325" s="38">
        <v>0.99453850354997297</v>
      </c>
    </row>
    <row r="326" spans="2:76">
      <c r="B326" s="38" t="s">
        <v>1143</v>
      </c>
      <c r="C326" s="38" t="s">
        <v>161</v>
      </c>
      <c r="D326" s="38" t="s">
        <v>162</v>
      </c>
      <c r="E326" s="38">
        <v>59</v>
      </c>
      <c r="F326" s="38" t="s">
        <v>145</v>
      </c>
      <c r="G326" s="38">
        <v>355</v>
      </c>
      <c r="H326" s="38">
        <v>755.9</v>
      </c>
      <c r="I326" s="38">
        <v>154.06219999999999</v>
      </c>
      <c r="J326" s="38" t="s">
        <v>1144</v>
      </c>
      <c r="K326" s="38">
        <v>6274</v>
      </c>
      <c r="L326" s="43" t="s">
        <v>1145</v>
      </c>
      <c r="M326" s="43" t="s">
        <v>1146</v>
      </c>
      <c r="N326" s="38">
        <v>15031123</v>
      </c>
      <c r="O326" s="38">
        <v>17477556</v>
      </c>
      <c r="P326" s="38">
        <v>12389526</v>
      </c>
      <c r="Q326" s="38">
        <v>21091008</v>
      </c>
      <c r="R326" s="38">
        <v>16579033</v>
      </c>
      <c r="S326" s="38">
        <v>9640298</v>
      </c>
      <c r="T326" s="38">
        <v>12316497</v>
      </c>
      <c r="U326" s="38">
        <v>14592052</v>
      </c>
      <c r="V326" s="38">
        <v>13799748</v>
      </c>
      <c r="W326" s="38">
        <v>14613660</v>
      </c>
      <c r="X326" s="38">
        <v>10162516</v>
      </c>
      <c r="Y326" s="38">
        <v>12918665</v>
      </c>
      <c r="Z326" s="38">
        <v>16072189</v>
      </c>
      <c r="AA326" s="38">
        <v>14968892</v>
      </c>
      <c r="AB326" s="38">
        <v>13715278</v>
      </c>
      <c r="AC326" s="38">
        <v>9414023</v>
      </c>
      <c r="AD326" s="38">
        <v>13422515</v>
      </c>
      <c r="AE326" s="38">
        <v>11907972</v>
      </c>
      <c r="AF326" s="38">
        <v>12565286</v>
      </c>
      <c r="AG326" s="38">
        <v>9675195</v>
      </c>
      <c r="AH326" s="38">
        <v>16573586</v>
      </c>
      <c r="AI326" s="38">
        <v>10918783</v>
      </c>
      <c r="AJ326" s="38">
        <v>16414474</v>
      </c>
      <c r="AK326" s="38">
        <v>15110812</v>
      </c>
      <c r="AL326" s="38">
        <v>21003228</v>
      </c>
      <c r="AM326" s="38">
        <v>17163334</v>
      </c>
      <c r="AN326" s="38">
        <v>19914036</v>
      </c>
      <c r="AO326" s="38">
        <v>10339210</v>
      </c>
      <c r="AP326" s="38">
        <v>15032250</v>
      </c>
      <c r="AQ326" s="38">
        <v>14404383</v>
      </c>
      <c r="AR326" s="38">
        <v>12821341</v>
      </c>
      <c r="AS326" s="38">
        <v>17263652</v>
      </c>
      <c r="AT326" s="38">
        <v>15079269</v>
      </c>
      <c r="AU326" s="38">
        <v>12237985</v>
      </c>
      <c r="AV326" s="38">
        <v>15235540</v>
      </c>
      <c r="AW326" s="38">
        <v>11763428</v>
      </c>
      <c r="AX326" s="38">
        <v>10503484</v>
      </c>
      <c r="AY326" s="38">
        <v>14278378</v>
      </c>
      <c r="AZ326" s="38">
        <v>12802170</v>
      </c>
      <c r="BA326" s="38">
        <v>13251797</v>
      </c>
      <c r="BB326" s="38">
        <v>16101656</v>
      </c>
      <c r="BC326" s="38">
        <v>15219543</v>
      </c>
      <c r="BD326" s="38">
        <v>11433290</v>
      </c>
      <c r="BE326" s="38">
        <v>17126620</v>
      </c>
      <c r="BF326" s="38">
        <v>16567129</v>
      </c>
      <c r="BG326" s="38">
        <v>13826298</v>
      </c>
      <c r="BH326" s="38">
        <v>13434359</v>
      </c>
      <c r="BI326" s="38">
        <v>8993913</v>
      </c>
      <c r="BJ326" s="38">
        <v>17478172</v>
      </c>
      <c r="BK326" s="38">
        <v>15878141</v>
      </c>
      <c r="BL326" s="38">
        <v>10686197</v>
      </c>
      <c r="BM326" s="38">
        <v>12806937</v>
      </c>
      <c r="BN326" s="38">
        <v>16740836</v>
      </c>
      <c r="BO326" s="38">
        <v>12326652</v>
      </c>
      <c r="BP326" s="38">
        <v>20788428</v>
      </c>
      <c r="BQ326" s="38">
        <v>12435000</v>
      </c>
      <c r="BR326" s="38">
        <v>12260339</v>
      </c>
      <c r="BS326" s="38">
        <v>13184608</v>
      </c>
      <c r="BT326" s="38">
        <v>12325443</v>
      </c>
      <c r="BU326" s="38">
        <v>13883577</v>
      </c>
      <c r="BV326" s="38">
        <v>0.63834898947412899</v>
      </c>
      <c r="BX326" s="38">
        <v>1</v>
      </c>
    </row>
    <row r="327" spans="2:76">
      <c r="B327" s="38" t="s">
        <v>1147</v>
      </c>
      <c r="C327" s="38" t="s">
        <v>143</v>
      </c>
      <c r="D327" s="38" t="s">
        <v>210</v>
      </c>
      <c r="E327" s="38">
        <v>62278</v>
      </c>
      <c r="F327" s="38" t="s">
        <v>163</v>
      </c>
      <c r="G327" s="38">
        <v>100004059</v>
      </c>
      <c r="H327" s="38">
        <v>2094</v>
      </c>
      <c r="I327" s="38">
        <v>198.12370999999999</v>
      </c>
      <c r="J327" s="38" t="s">
        <v>1148</v>
      </c>
      <c r="K327" s="38">
        <v>3083620</v>
      </c>
      <c r="N327" s="38">
        <v>4569667</v>
      </c>
      <c r="O327" s="38">
        <v>3266783.75</v>
      </c>
      <c r="P327" s="38">
        <v>927607</v>
      </c>
      <c r="Q327" s="38">
        <v>1075874</v>
      </c>
      <c r="R327" s="38">
        <v>3475909</v>
      </c>
      <c r="S327" s="38">
        <v>2034202.875</v>
      </c>
      <c r="T327" s="38">
        <v>2565480</v>
      </c>
      <c r="U327" s="38">
        <v>3305220</v>
      </c>
      <c r="V327" s="38">
        <v>4033158</v>
      </c>
      <c r="W327" s="38">
        <v>1468090</v>
      </c>
      <c r="X327" s="38">
        <v>2856575</v>
      </c>
      <c r="Y327" s="38">
        <v>3114993</v>
      </c>
      <c r="Z327" s="38">
        <v>3470136</v>
      </c>
      <c r="AA327" s="38">
        <v>1766674</v>
      </c>
      <c r="AB327" s="38">
        <v>1350186</v>
      </c>
      <c r="AC327" s="38">
        <v>2110425</v>
      </c>
      <c r="AD327" s="38">
        <v>4651752</v>
      </c>
      <c r="AE327" s="38">
        <v>2007049</v>
      </c>
      <c r="AF327" s="38">
        <v>2451474</v>
      </c>
      <c r="AG327" s="38">
        <v>5217759</v>
      </c>
      <c r="AH327" s="38">
        <v>3203314</v>
      </c>
      <c r="AI327" s="38">
        <v>4060229</v>
      </c>
      <c r="AJ327" s="38">
        <v>5180038</v>
      </c>
      <c r="AK327" s="38">
        <v>619580</v>
      </c>
      <c r="AL327" s="38">
        <v>3826964</v>
      </c>
      <c r="AM327" s="38">
        <v>971516</v>
      </c>
      <c r="AN327" s="38">
        <v>3279884</v>
      </c>
      <c r="AO327" s="38">
        <v>1601824</v>
      </c>
      <c r="AP327" s="38">
        <v>3177016</v>
      </c>
      <c r="AQ327" s="38">
        <v>1899643.125</v>
      </c>
      <c r="AR327" s="38">
        <v>2484172</v>
      </c>
      <c r="AS327" s="38">
        <v>2269665</v>
      </c>
      <c r="AT327" s="38">
        <v>1345113</v>
      </c>
      <c r="AU327" s="38">
        <v>2633177</v>
      </c>
      <c r="AV327" s="38">
        <v>2866633</v>
      </c>
      <c r="AW327" s="38">
        <v>3375919</v>
      </c>
      <c r="AX327" s="38">
        <v>3661815</v>
      </c>
      <c r="AY327" s="38">
        <v>1924828.125</v>
      </c>
      <c r="AZ327" s="38">
        <v>2231554</v>
      </c>
      <c r="BA327" s="38">
        <v>1302567</v>
      </c>
      <c r="BB327" s="38">
        <v>5688832</v>
      </c>
      <c r="BC327" s="38">
        <v>1929767</v>
      </c>
      <c r="BD327" s="38">
        <v>2613804</v>
      </c>
      <c r="BE327" s="38">
        <v>1816336</v>
      </c>
      <c r="BF327" s="38">
        <v>2691078</v>
      </c>
      <c r="BG327" s="38">
        <v>3210725</v>
      </c>
      <c r="BH327" s="38">
        <v>2161851</v>
      </c>
      <c r="BI327" s="38">
        <v>4879870</v>
      </c>
      <c r="BJ327" s="38">
        <v>6732359</v>
      </c>
      <c r="BK327" s="38">
        <v>2362886</v>
      </c>
      <c r="BL327" s="38">
        <v>1455553</v>
      </c>
      <c r="BM327" s="38">
        <v>2534817</v>
      </c>
      <c r="BN327" s="38">
        <v>4012390</v>
      </c>
      <c r="BO327" s="38">
        <v>2213286</v>
      </c>
      <c r="BP327" s="38">
        <v>3294471</v>
      </c>
      <c r="BQ327" s="38">
        <v>1568438.875</v>
      </c>
      <c r="BR327" s="38">
        <v>3133413.75</v>
      </c>
      <c r="BS327" s="38">
        <v>3578756</v>
      </c>
      <c r="BT327" s="38">
        <v>3552942</v>
      </c>
      <c r="BU327" s="38">
        <v>6143493</v>
      </c>
      <c r="BV327" s="38">
        <v>0.72826529599554701</v>
      </c>
      <c r="BX327" s="38">
        <v>1</v>
      </c>
    </row>
    <row r="328" spans="2:76">
      <c r="B328" s="38" t="s">
        <v>1149</v>
      </c>
      <c r="C328" s="38" t="s">
        <v>577</v>
      </c>
      <c r="D328" s="38" t="s">
        <v>578</v>
      </c>
      <c r="E328" s="38">
        <v>41963</v>
      </c>
      <c r="F328" s="38" t="s">
        <v>163</v>
      </c>
      <c r="G328" s="38">
        <v>100003551</v>
      </c>
      <c r="H328" s="38">
        <v>2961</v>
      </c>
      <c r="I328" s="38">
        <v>285.11935</v>
      </c>
      <c r="J328" s="38" t="s">
        <v>1150</v>
      </c>
      <c r="K328" s="38">
        <v>9838731</v>
      </c>
      <c r="M328" s="43" t="s">
        <v>1151</v>
      </c>
      <c r="N328" s="38">
        <v>62563</v>
      </c>
      <c r="O328" s="38">
        <v>132526</v>
      </c>
      <c r="P328" s="38">
        <v>110743</v>
      </c>
      <c r="Q328" s="38">
        <v>118428</v>
      </c>
      <c r="R328" s="38">
        <v>90177</v>
      </c>
      <c r="S328" s="38">
        <v>155092</v>
      </c>
      <c r="T328" s="38">
        <v>74146</v>
      </c>
      <c r="U328" s="38">
        <v>79210</v>
      </c>
      <c r="V328" s="38">
        <v>151695</v>
      </c>
      <c r="W328" s="38">
        <v>148502</v>
      </c>
      <c r="X328" s="38">
        <v>73004</v>
      </c>
      <c r="Y328" s="38">
        <v>126348</v>
      </c>
      <c r="Z328" s="38">
        <v>93127.992199999993</v>
      </c>
      <c r="AA328" s="38">
        <v>78630</v>
      </c>
      <c r="AB328" s="38">
        <v>143312</v>
      </c>
      <c r="AC328" s="38">
        <v>174138</v>
      </c>
      <c r="AD328" s="38">
        <v>144724</v>
      </c>
      <c r="AE328" s="38">
        <v>98014</v>
      </c>
      <c r="AF328" s="38">
        <v>75655</v>
      </c>
      <c r="AG328" s="38">
        <v>88081</v>
      </c>
      <c r="AH328" s="38">
        <v>114250.99219999999</v>
      </c>
      <c r="AI328" s="38">
        <v>91008.007800000007</v>
      </c>
      <c r="AJ328" s="38">
        <v>38021</v>
      </c>
      <c r="AK328" s="38">
        <v>63384</v>
      </c>
      <c r="AL328" s="38">
        <v>120352</v>
      </c>
      <c r="AM328" s="38">
        <v>125119</v>
      </c>
      <c r="AN328" s="38">
        <v>108541</v>
      </c>
      <c r="AO328" s="38">
        <v>74770</v>
      </c>
      <c r="AP328" s="38">
        <v>100241</v>
      </c>
      <c r="AQ328" s="38">
        <v>107036</v>
      </c>
      <c r="AR328" s="38">
        <v>111190</v>
      </c>
      <c r="AS328" s="38">
        <v>54057</v>
      </c>
      <c r="AT328" s="38">
        <v>77807</v>
      </c>
      <c r="AU328" s="38">
        <v>59623</v>
      </c>
      <c r="AV328" s="38">
        <v>63152.996099999997</v>
      </c>
      <c r="AW328" s="38">
        <v>84911</v>
      </c>
      <c r="AX328" s="38">
        <v>59092</v>
      </c>
      <c r="AY328" s="38">
        <v>63970</v>
      </c>
      <c r="AZ328" s="38">
        <v>72136</v>
      </c>
      <c r="BA328" s="38">
        <v>49279</v>
      </c>
      <c r="BB328" s="38">
        <v>67274</v>
      </c>
      <c r="BC328" s="38">
        <v>46066</v>
      </c>
      <c r="BD328" s="38">
        <v>77384</v>
      </c>
      <c r="BE328" s="38">
        <v>55832</v>
      </c>
      <c r="BF328" s="38">
        <v>126915</v>
      </c>
      <c r="BG328" s="38">
        <v>64460</v>
      </c>
      <c r="BH328" s="38">
        <v>94231</v>
      </c>
      <c r="BI328" s="38">
        <v>52869</v>
      </c>
      <c r="BJ328" s="38">
        <v>98866</v>
      </c>
      <c r="BK328" s="38">
        <v>89730</v>
      </c>
      <c r="BL328" s="38">
        <v>80334</v>
      </c>
      <c r="BM328" s="38">
        <v>45049</v>
      </c>
      <c r="BN328" s="38">
        <v>96099.007800000007</v>
      </c>
      <c r="BO328" s="38">
        <v>64035</v>
      </c>
      <c r="BP328" s="38">
        <v>100492.99219999999</v>
      </c>
      <c r="BQ328" s="38">
        <v>79670</v>
      </c>
      <c r="BR328" s="38">
        <v>44894</v>
      </c>
      <c r="BS328" s="38">
        <v>64008</v>
      </c>
      <c r="BT328" s="38">
        <v>73830</v>
      </c>
      <c r="BU328" s="38">
        <v>85216.992199999993</v>
      </c>
      <c r="BV328" s="45">
        <v>3.5219674044737299E-5</v>
      </c>
      <c r="BX328" s="45">
        <v>0</v>
      </c>
    </row>
    <row r="329" spans="2:76">
      <c r="B329" s="38" t="s">
        <v>1152</v>
      </c>
      <c r="C329" s="38" t="s">
        <v>577</v>
      </c>
      <c r="D329" s="38" t="s">
        <v>578</v>
      </c>
      <c r="E329" s="38">
        <v>40061</v>
      </c>
      <c r="F329" s="38" t="s">
        <v>163</v>
      </c>
      <c r="G329" s="38">
        <v>100003162</v>
      </c>
      <c r="H329" s="38">
        <v>3340</v>
      </c>
      <c r="I329" s="38">
        <v>269.16082</v>
      </c>
      <c r="J329" s="38" t="s">
        <v>1153</v>
      </c>
      <c r="K329" s="38">
        <v>189008</v>
      </c>
      <c r="L329" s="43" t="s">
        <v>1154</v>
      </c>
      <c r="M329" s="43" t="s">
        <v>1155</v>
      </c>
      <c r="N329" s="38">
        <v>0.267922759391583</v>
      </c>
      <c r="O329" s="38">
        <v>56390.996099999997</v>
      </c>
      <c r="P329" s="38">
        <v>0.267922759391583</v>
      </c>
      <c r="Q329" s="38">
        <v>78475</v>
      </c>
      <c r="R329" s="38">
        <v>54199.003900000003</v>
      </c>
      <c r="S329" s="38">
        <v>68031</v>
      </c>
      <c r="T329" s="38">
        <v>30268</v>
      </c>
      <c r="U329" s="38">
        <v>23314</v>
      </c>
      <c r="V329" s="38">
        <v>70995</v>
      </c>
      <c r="W329" s="38">
        <v>97115</v>
      </c>
      <c r="X329" s="38">
        <v>29421.998</v>
      </c>
      <c r="Y329" s="38">
        <v>38836</v>
      </c>
      <c r="Z329" s="38">
        <v>34783</v>
      </c>
      <c r="AA329" s="38">
        <v>80688</v>
      </c>
      <c r="AB329" s="38">
        <v>54277</v>
      </c>
      <c r="AC329" s="38">
        <v>123603</v>
      </c>
      <c r="AD329" s="38">
        <v>41234</v>
      </c>
      <c r="AE329" s="38">
        <v>45441</v>
      </c>
      <c r="AF329" s="38">
        <v>47380</v>
      </c>
      <c r="AG329" s="38">
        <v>61664.996099999997</v>
      </c>
      <c r="AH329" s="38">
        <v>69285</v>
      </c>
      <c r="AI329" s="38">
        <v>51588</v>
      </c>
      <c r="AJ329" s="38">
        <v>23484</v>
      </c>
      <c r="AK329" s="38">
        <v>19856</v>
      </c>
      <c r="AL329" s="38">
        <v>47171</v>
      </c>
      <c r="AM329" s="38">
        <v>73280</v>
      </c>
      <c r="AN329" s="38">
        <v>53072.996099999997</v>
      </c>
      <c r="AO329" s="38">
        <v>146013</v>
      </c>
      <c r="AP329" s="38">
        <v>67494</v>
      </c>
      <c r="AQ329" s="38">
        <v>57243.996099999997</v>
      </c>
      <c r="AR329" s="38">
        <v>47129</v>
      </c>
      <c r="AS329" s="38">
        <v>39563</v>
      </c>
      <c r="AT329" s="38">
        <v>40465</v>
      </c>
      <c r="AU329" s="38">
        <v>0.267922759391583</v>
      </c>
      <c r="AV329" s="38">
        <v>52314</v>
      </c>
      <c r="AW329" s="38">
        <v>111345</v>
      </c>
      <c r="AX329" s="38">
        <v>59249</v>
      </c>
      <c r="AY329" s="38">
        <v>47038</v>
      </c>
      <c r="AZ329" s="38">
        <v>0.267922759391583</v>
      </c>
      <c r="BA329" s="38">
        <v>41785</v>
      </c>
      <c r="BB329" s="38">
        <v>52483</v>
      </c>
      <c r="BC329" s="38">
        <v>34128</v>
      </c>
      <c r="BD329" s="38">
        <v>47508</v>
      </c>
      <c r="BE329" s="38">
        <v>39127</v>
      </c>
      <c r="BF329" s="38">
        <v>32379.002</v>
      </c>
      <c r="BG329" s="38">
        <v>28994</v>
      </c>
      <c r="BH329" s="38">
        <v>53510</v>
      </c>
      <c r="BI329" s="38">
        <v>0.267922759391583</v>
      </c>
      <c r="BJ329" s="38">
        <v>45434</v>
      </c>
      <c r="BK329" s="38">
        <v>89704</v>
      </c>
      <c r="BL329" s="38">
        <v>117880</v>
      </c>
      <c r="BM329" s="38">
        <v>31181</v>
      </c>
      <c r="BN329" s="38">
        <v>49198</v>
      </c>
      <c r="BO329" s="38">
        <v>28368.998</v>
      </c>
      <c r="BP329" s="38">
        <v>24604</v>
      </c>
      <c r="BQ329" s="38">
        <v>104918.00780000001</v>
      </c>
      <c r="BR329" s="38">
        <v>66177</v>
      </c>
      <c r="BS329" s="38">
        <v>58242.003900000003</v>
      </c>
      <c r="BT329" s="38">
        <v>99131</v>
      </c>
      <c r="BU329" s="38">
        <v>78998</v>
      </c>
      <c r="BV329" s="38">
        <v>0.464148740181555</v>
      </c>
      <c r="BX329" s="38">
        <v>1</v>
      </c>
    </row>
    <row r="330" spans="2:76">
      <c r="B330" s="38" t="s">
        <v>1156</v>
      </c>
      <c r="C330" s="38" t="s">
        <v>161</v>
      </c>
      <c r="D330" s="38" t="s">
        <v>294</v>
      </c>
      <c r="E330" s="38">
        <v>22137</v>
      </c>
      <c r="F330" s="38" t="s">
        <v>163</v>
      </c>
      <c r="G330" s="38">
        <v>100000961</v>
      </c>
      <c r="H330" s="38">
        <v>2882</v>
      </c>
      <c r="I330" s="38">
        <v>189.13461000000001</v>
      </c>
      <c r="J330" s="38" t="s">
        <v>1157</v>
      </c>
      <c r="K330" s="38">
        <v>9085</v>
      </c>
      <c r="L330" s="43" t="s">
        <v>1158</v>
      </c>
      <c r="M330" s="43" t="s">
        <v>1159</v>
      </c>
      <c r="N330" s="38">
        <v>1396710</v>
      </c>
      <c r="O330" s="38">
        <v>2161597</v>
      </c>
      <c r="P330" s="38">
        <v>1822842.75</v>
      </c>
      <c r="Q330" s="38">
        <v>2682840</v>
      </c>
      <c r="R330" s="38">
        <v>3913934</v>
      </c>
      <c r="S330" s="38">
        <v>1326468.25</v>
      </c>
      <c r="T330" s="38">
        <v>2077193</v>
      </c>
      <c r="U330" s="38">
        <v>1455454</v>
      </c>
      <c r="V330" s="38">
        <v>2231439</v>
      </c>
      <c r="W330" s="38">
        <v>2301973.25</v>
      </c>
      <c r="X330" s="38">
        <v>4041521</v>
      </c>
      <c r="Y330" s="38">
        <v>1265907</v>
      </c>
      <c r="Z330" s="38">
        <v>4455097</v>
      </c>
      <c r="AA330" s="38">
        <v>6135367</v>
      </c>
      <c r="AB330" s="38">
        <v>4782461</v>
      </c>
      <c r="AC330" s="38">
        <v>5246884</v>
      </c>
      <c r="AD330" s="38">
        <v>762848</v>
      </c>
      <c r="AE330" s="38">
        <v>2584476</v>
      </c>
      <c r="AF330" s="38">
        <v>3820822</v>
      </c>
      <c r="AG330" s="38">
        <v>1697841</v>
      </c>
      <c r="AH330" s="38">
        <v>1489652</v>
      </c>
      <c r="AI330" s="38">
        <v>2959740</v>
      </c>
      <c r="AJ330" s="38">
        <v>2105151</v>
      </c>
      <c r="AK330" s="38">
        <v>1473061</v>
      </c>
      <c r="AL330" s="38">
        <v>3551730</v>
      </c>
      <c r="AM330" s="38">
        <v>2315754</v>
      </c>
      <c r="AN330" s="38">
        <v>4229296</v>
      </c>
      <c r="AO330" s="38">
        <v>2006499</v>
      </c>
      <c r="AP330" s="38">
        <v>1819180</v>
      </c>
      <c r="AQ330" s="38">
        <v>1624609</v>
      </c>
      <c r="AR330" s="38">
        <v>870953</v>
      </c>
      <c r="AS330" s="38">
        <v>2537163</v>
      </c>
      <c r="AT330" s="38">
        <v>918843.3125</v>
      </c>
      <c r="AU330" s="38">
        <v>2631312</v>
      </c>
      <c r="AV330" s="38">
        <v>2733572</v>
      </c>
      <c r="AW330" s="38">
        <v>2525176</v>
      </c>
      <c r="AX330" s="38">
        <v>1156005</v>
      </c>
      <c r="AY330" s="38">
        <v>984388.375</v>
      </c>
      <c r="AZ330" s="38">
        <v>1114220</v>
      </c>
      <c r="BA330" s="38">
        <v>1670419</v>
      </c>
      <c r="BB330" s="38">
        <v>3393808</v>
      </c>
      <c r="BC330" s="38">
        <v>3585093</v>
      </c>
      <c r="BD330" s="38">
        <v>1347376</v>
      </c>
      <c r="BE330" s="38">
        <v>2466412</v>
      </c>
      <c r="BF330" s="38">
        <v>687443</v>
      </c>
      <c r="BG330" s="38">
        <v>2639882</v>
      </c>
      <c r="BH330" s="38">
        <v>973974.625</v>
      </c>
      <c r="BI330" s="38">
        <v>1426438</v>
      </c>
      <c r="BJ330" s="38">
        <v>1406308</v>
      </c>
      <c r="BK330" s="38">
        <v>1514476</v>
      </c>
      <c r="BL330" s="38">
        <v>1618133</v>
      </c>
      <c r="BM330" s="38">
        <v>2160090</v>
      </c>
      <c r="BN330" s="38">
        <v>1590712</v>
      </c>
      <c r="BO330" s="38">
        <v>1879944</v>
      </c>
      <c r="BP330" s="38">
        <v>3151469</v>
      </c>
      <c r="BQ330" s="38">
        <v>2101681</v>
      </c>
      <c r="BR330" s="38">
        <v>844684</v>
      </c>
      <c r="BS330" s="38">
        <v>1261103</v>
      </c>
      <c r="BT330" s="38">
        <v>2138034</v>
      </c>
      <c r="BU330" s="38">
        <v>4494494</v>
      </c>
      <c r="BV330" s="38">
        <v>3.03174288133101E-2</v>
      </c>
      <c r="BX330" s="38">
        <v>0.18678317859093399</v>
      </c>
    </row>
    <row r="331" spans="2:76">
      <c r="B331" s="38" t="s">
        <v>1160</v>
      </c>
      <c r="C331" s="38" t="s">
        <v>143</v>
      </c>
      <c r="D331" s="38" t="s">
        <v>210</v>
      </c>
      <c r="E331" s="38">
        <v>33009</v>
      </c>
      <c r="F331" s="38" t="s">
        <v>163</v>
      </c>
      <c r="G331" s="38">
        <v>100001550</v>
      </c>
      <c r="H331" s="38">
        <v>1750</v>
      </c>
      <c r="I331" s="38">
        <v>158.11756</v>
      </c>
      <c r="J331" s="38" t="s">
        <v>1161</v>
      </c>
      <c r="K331" s="38">
        <v>441447</v>
      </c>
      <c r="L331" s="43" t="s">
        <v>1162</v>
      </c>
      <c r="M331" s="43" t="s">
        <v>1163</v>
      </c>
      <c r="N331" s="38">
        <v>434333.96879999997</v>
      </c>
      <c r="O331" s="38">
        <v>242116.01560000001</v>
      </c>
      <c r="P331" s="38">
        <v>225346.98439999999</v>
      </c>
      <c r="Q331" s="38">
        <v>137005</v>
      </c>
      <c r="R331" s="38">
        <v>434534</v>
      </c>
      <c r="S331" s="38">
        <v>365290</v>
      </c>
      <c r="T331" s="38">
        <v>318155</v>
      </c>
      <c r="U331" s="38">
        <v>194856.01560000001</v>
      </c>
      <c r="V331" s="38">
        <v>138914</v>
      </c>
      <c r="W331" s="38">
        <v>811397</v>
      </c>
      <c r="X331" s="38">
        <v>297925</v>
      </c>
      <c r="Y331" s="38">
        <v>433563</v>
      </c>
      <c r="Z331" s="38">
        <v>247139</v>
      </c>
      <c r="AA331" s="38">
        <v>222979</v>
      </c>
      <c r="AB331" s="38">
        <v>190784</v>
      </c>
      <c r="AC331" s="38">
        <v>243495</v>
      </c>
      <c r="AD331" s="38">
        <v>190727.01560000001</v>
      </c>
      <c r="AE331" s="38">
        <v>288202</v>
      </c>
      <c r="AF331" s="38">
        <v>383154.03129999997</v>
      </c>
      <c r="AG331" s="38">
        <v>471486</v>
      </c>
      <c r="AH331" s="38">
        <v>1239658</v>
      </c>
      <c r="AI331" s="38">
        <v>230878</v>
      </c>
      <c r="AJ331" s="38">
        <v>172972</v>
      </c>
      <c r="AK331" s="38">
        <v>548057</v>
      </c>
      <c r="AL331" s="38">
        <v>467421</v>
      </c>
      <c r="AM331" s="38">
        <v>352016</v>
      </c>
      <c r="AN331" s="38">
        <v>370273.96879999997</v>
      </c>
      <c r="AO331" s="38">
        <v>126086</v>
      </c>
      <c r="AP331" s="38">
        <v>182826.98439999999</v>
      </c>
      <c r="AQ331" s="38">
        <v>5348417</v>
      </c>
      <c r="AR331" s="38">
        <v>378106</v>
      </c>
      <c r="AS331" s="38">
        <v>380954</v>
      </c>
      <c r="AT331" s="38">
        <v>987071</v>
      </c>
      <c r="AU331" s="38">
        <v>341577</v>
      </c>
      <c r="AV331" s="38">
        <v>242233</v>
      </c>
      <c r="AW331" s="38">
        <v>245930</v>
      </c>
      <c r="AX331" s="38">
        <v>328027</v>
      </c>
      <c r="AY331" s="38">
        <v>384339</v>
      </c>
      <c r="AZ331" s="38">
        <v>833057</v>
      </c>
      <c r="BA331" s="38">
        <v>120774.99219999999</v>
      </c>
      <c r="BB331" s="38">
        <v>315786</v>
      </c>
      <c r="BC331" s="38">
        <v>204296</v>
      </c>
      <c r="BD331" s="38">
        <v>436757</v>
      </c>
      <c r="BE331" s="38">
        <v>286170</v>
      </c>
      <c r="BF331" s="38">
        <v>489309.96879999997</v>
      </c>
      <c r="BG331" s="38">
        <v>355316</v>
      </c>
      <c r="BH331" s="38">
        <v>168327</v>
      </c>
      <c r="BI331" s="38">
        <v>435322</v>
      </c>
      <c r="BJ331" s="38">
        <v>551271</v>
      </c>
      <c r="BK331" s="38">
        <v>1000141</v>
      </c>
      <c r="BL331" s="38">
        <v>185846</v>
      </c>
      <c r="BM331" s="38">
        <v>464445</v>
      </c>
      <c r="BN331" s="38">
        <v>287110</v>
      </c>
      <c r="BO331" s="38">
        <v>390572</v>
      </c>
      <c r="BP331" s="38">
        <v>465255</v>
      </c>
      <c r="BQ331" s="38">
        <v>301159</v>
      </c>
      <c r="BR331" s="38">
        <v>490065</v>
      </c>
      <c r="BS331" s="38">
        <v>463354</v>
      </c>
      <c r="BT331" s="38">
        <v>461088</v>
      </c>
      <c r="BU331" s="38">
        <v>518109</v>
      </c>
      <c r="BV331" s="38">
        <v>8.2357170882386199E-2</v>
      </c>
      <c r="BX331" s="38">
        <v>0.90551611141452804</v>
      </c>
    </row>
    <row r="332" spans="2:76">
      <c r="B332" s="38" t="s">
        <v>1164</v>
      </c>
      <c r="C332" s="38" t="s">
        <v>161</v>
      </c>
      <c r="D332" s="38" t="s">
        <v>162</v>
      </c>
      <c r="E332" s="38">
        <v>40473</v>
      </c>
      <c r="F332" s="38" t="s">
        <v>211</v>
      </c>
      <c r="G332" s="38">
        <v>100002514</v>
      </c>
      <c r="H332" s="38">
        <v>2080</v>
      </c>
      <c r="I332" s="38">
        <v>171.04113000000001</v>
      </c>
      <c r="J332" s="38" t="s">
        <v>1165</v>
      </c>
      <c r="K332" s="38">
        <v>782</v>
      </c>
      <c r="L332" s="43" t="s">
        <v>1166</v>
      </c>
      <c r="M332" s="43" t="s">
        <v>1167</v>
      </c>
      <c r="N332" s="38">
        <v>38123</v>
      </c>
      <c r="O332" s="38">
        <v>97442</v>
      </c>
      <c r="P332" s="38">
        <v>119873</v>
      </c>
      <c r="Q332" s="38">
        <v>74758</v>
      </c>
      <c r="R332" s="38">
        <v>80446</v>
      </c>
      <c r="S332" s="38">
        <v>141521</v>
      </c>
      <c r="T332" s="38">
        <v>83625</v>
      </c>
      <c r="U332" s="38">
        <v>0.27591306601899102</v>
      </c>
      <c r="V332" s="38">
        <v>97874</v>
      </c>
      <c r="W332" s="38">
        <v>53545</v>
      </c>
      <c r="X332" s="38">
        <v>40706</v>
      </c>
      <c r="Y332" s="38">
        <v>0.27591306601899102</v>
      </c>
      <c r="Z332" s="38">
        <v>32003</v>
      </c>
      <c r="AA332" s="38">
        <v>39840</v>
      </c>
      <c r="AB332" s="38">
        <v>219156</v>
      </c>
      <c r="AC332" s="38">
        <v>153140</v>
      </c>
      <c r="AD332" s="38">
        <v>155085</v>
      </c>
      <c r="AE332" s="38">
        <v>203969</v>
      </c>
      <c r="AF332" s="38">
        <v>97645</v>
      </c>
      <c r="AG332" s="38">
        <v>43681</v>
      </c>
      <c r="AH332" s="38">
        <v>76884</v>
      </c>
      <c r="AI332" s="38">
        <v>324192</v>
      </c>
      <c r="AJ332" s="38">
        <v>35614</v>
      </c>
      <c r="AK332" s="38">
        <v>75777</v>
      </c>
      <c r="AL332" s="38">
        <v>125566</v>
      </c>
      <c r="AM332" s="38">
        <v>95059</v>
      </c>
      <c r="AN332" s="38">
        <v>48970</v>
      </c>
      <c r="AO332" s="38">
        <v>167616</v>
      </c>
      <c r="AP332" s="38">
        <v>51195</v>
      </c>
      <c r="AQ332" s="38">
        <v>84061</v>
      </c>
      <c r="AR332" s="38">
        <v>113755</v>
      </c>
      <c r="AS332" s="38">
        <v>0.27591306601899102</v>
      </c>
      <c r="AT332" s="38">
        <v>40734</v>
      </c>
      <c r="AU332" s="38">
        <v>0.27591306601899102</v>
      </c>
      <c r="AV332" s="38">
        <v>61649</v>
      </c>
      <c r="AW332" s="38">
        <v>48094</v>
      </c>
      <c r="AX332" s="38">
        <v>51079</v>
      </c>
      <c r="AY332" s="38">
        <v>83577</v>
      </c>
      <c r="AZ332" s="38">
        <v>151448</v>
      </c>
      <c r="BA332" s="38">
        <v>0.27591306601899102</v>
      </c>
      <c r="BB332" s="38">
        <v>71418</v>
      </c>
      <c r="BC332" s="38">
        <v>121684.00780000001</v>
      </c>
      <c r="BD332" s="38">
        <v>76894</v>
      </c>
      <c r="BE332" s="38">
        <v>96166</v>
      </c>
      <c r="BF332" s="38">
        <v>0.27591306601899102</v>
      </c>
      <c r="BG332" s="38">
        <v>101671</v>
      </c>
      <c r="BH332" s="38">
        <v>37237</v>
      </c>
      <c r="BI332" s="38">
        <v>77916</v>
      </c>
      <c r="BJ332" s="38">
        <v>132803</v>
      </c>
      <c r="BK332" s="38">
        <v>235202</v>
      </c>
      <c r="BL332" s="38">
        <v>36960</v>
      </c>
      <c r="BM332" s="38">
        <v>0.27591306601899102</v>
      </c>
      <c r="BN332" s="38">
        <v>76617</v>
      </c>
      <c r="BO332" s="38">
        <v>36148</v>
      </c>
      <c r="BP332" s="38">
        <v>115002</v>
      </c>
      <c r="BQ332" s="38">
        <v>61027</v>
      </c>
      <c r="BR332" s="38">
        <v>98162</v>
      </c>
      <c r="BS332" s="38">
        <v>143706</v>
      </c>
      <c r="BT332" s="38">
        <v>102204</v>
      </c>
      <c r="BU332" s="38">
        <v>71480</v>
      </c>
      <c r="BV332" s="38">
        <v>0.34745240716870002</v>
      </c>
      <c r="BX332" s="38">
        <v>1</v>
      </c>
    </row>
    <row r="333" spans="2:76">
      <c r="B333" s="38" t="s">
        <v>1168</v>
      </c>
      <c r="C333" s="38" t="s">
        <v>190</v>
      </c>
      <c r="D333" s="38" t="s">
        <v>249</v>
      </c>
      <c r="E333" s="38">
        <v>62277</v>
      </c>
      <c r="F333" s="38" t="s">
        <v>145</v>
      </c>
      <c r="G333" s="38">
        <v>100019794</v>
      </c>
      <c r="H333" s="38">
        <v>1516</v>
      </c>
      <c r="I333" s="38">
        <v>255.08741000000001</v>
      </c>
      <c r="N333" s="38">
        <v>4466480</v>
      </c>
      <c r="O333" s="38">
        <v>431107</v>
      </c>
      <c r="P333" s="38">
        <v>548708</v>
      </c>
      <c r="Q333" s="38">
        <v>100658</v>
      </c>
      <c r="R333" s="38">
        <v>180024</v>
      </c>
      <c r="S333" s="38">
        <v>450213</v>
      </c>
      <c r="T333" s="38">
        <v>416936</v>
      </c>
      <c r="U333" s="38">
        <v>327527</v>
      </c>
      <c r="V333" s="38">
        <v>498985</v>
      </c>
      <c r="W333" s="38">
        <v>186595</v>
      </c>
      <c r="X333" s="38">
        <v>5758744</v>
      </c>
      <c r="Y333" s="38">
        <v>3059585</v>
      </c>
      <c r="Z333" s="38">
        <v>1071199</v>
      </c>
      <c r="AA333" s="38">
        <v>675056</v>
      </c>
      <c r="AB333" s="38">
        <v>831410</v>
      </c>
      <c r="AC333" s="38">
        <v>60716</v>
      </c>
      <c r="AD333" s="38">
        <v>4405102</v>
      </c>
      <c r="AE333" s="38">
        <v>170140</v>
      </c>
      <c r="AF333" s="38">
        <v>193412</v>
      </c>
      <c r="AG333" s="38">
        <v>3546860</v>
      </c>
      <c r="AH333" s="38">
        <v>61616</v>
      </c>
      <c r="AI333" s="38">
        <v>832928</v>
      </c>
      <c r="AJ333" s="38">
        <v>4820482</v>
      </c>
      <c r="AK333" s="38">
        <v>114643</v>
      </c>
      <c r="AL333" s="38">
        <v>334084</v>
      </c>
      <c r="AM333" s="38">
        <v>108856</v>
      </c>
      <c r="AN333" s="38">
        <v>35263</v>
      </c>
      <c r="AO333" s="38">
        <v>1775948</v>
      </c>
      <c r="AP333" s="38">
        <v>234785</v>
      </c>
      <c r="AQ333" s="38">
        <v>328324</v>
      </c>
      <c r="AR333" s="38">
        <v>154467</v>
      </c>
      <c r="AS333" s="38">
        <v>605793</v>
      </c>
      <c r="AT333" s="38">
        <v>157849</v>
      </c>
      <c r="AU333" s="38">
        <v>2411490</v>
      </c>
      <c r="AV333" s="38">
        <v>751979</v>
      </c>
      <c r="AW333" s="38">
        <v>1312600</v>
      </c>
      <c r="AX333" s="38">
        <v>7891866</v>
      </c>
      <c r="AY333" s="38">
        <v>179587</v>
      </c>
      <c r="AZ333" s="38">
        <v>1490919</v>
      </c>
      <c r="BA333" s="38">
        <v>183786</v>
      </c>
      <c r="BB333" s="38">
        <v>5068868</v>
      </c>
      <c r="BC333" s="38">
        <v>2102405</v>
      </c>
      <c r="BD333" s="38">
        <v>1185919</v>
      </c>
      <c r="BE333" s="38">
        <v>13772172</v>
      </c>
      <c r="BF333" s="38">
        <v>15181516</v>
      </c>
      <c r="BG333" s="38">
        <v>5647669</v>
      </c>
      <c r="BH333" s="38">
        <v>669113</v>
      </c>
      <c r="BI333" s="38">
        <v>391584</v>
      </c>
      <c r="BJ333" s="38">
        <v>987461</v>
      </c>
      <c r="BK333" s="38">
        <v>54597</v>
      </c>
      <c r="BL333" s="38">
        <v>296606</v>
      </c>
      <c r="BM333" s="38">
        <v>2359280</v>
      </c>
      <c r="BN333" s="38">
        <v>367937</v>
      </c>
      <c r="BO333" s="38">
        <v>704439</v>
      </c>
      <c r="BP333" s="38">
        <v>215019</v>
      </c>
      <c r="BQ333" s="38">
        <v>145797</v>
      </c>
      <c r="BR333" s="38">
        <v>409654</v>
      </c>
      <c r="BS333" s="38">
        <v>1765817</v>
      </c>
      <c r="BT333" s="38">
        <v>152418</v>
      </c>
      <c r="BU333" s="38">
        <v>508445</v>
      </c>
      <c r="BV333" s="38">
        <v>0.222572896466565</v>
      </c>
      <c r="BX333" s="38">
        <v>1</v>
      </c>
    </row>
    <row r="334" spans="2:76">
      <c r="B334" s="38" t="s">
        <v>1169</v>
      </c>
      <c r="C334" s="38" t="s">
        <v>161</v>
      </c>
      <c r="D334" s="38" t="s">
        <v>572</v>
      </c>
      <c r="E334" s="38">
        <v>62060</v>
      </c>
      <c r="F334" s="38" t="s">
        <v>163</v>
      </c>
      <c r="G334" s="38">
        <v>100020205</v>
      </c>
      <c r="H334" s="38">
        <v>1149</v>
      </c>
      <c r="I334" s="38">
        <v>149.05568</v>
      </c>
      <c r="K334" s="38">
        <v>97663</v>
      </c>
      <c r="L334" s="43" t="s">
        <v>1170</v>
      </c>
      <c r="M334" s="43" t="s">
        <v>1171</v>
      </c>
      <c r="N334" s="38">
        <v>91153</v>
      </c>
      <c r="O334" s="38">
        <v>156894</v>
      </c>
      <c r="P334" s="38">
        <v>196616</v>
      </c>
      <c r="Q334" s="38">
        <v>128879</v>
      </c>
      <c r="R334" s="38">
        <v>204191</v>
      </c>
      <c r="S334" s="38">
        <v>161298</v>
      </c>
      <c r="T334" s="38">
        <v>136965</v>
      </c>
      <c r="U334" s="38">
        <v>128833</v>
      </c>
      <c r="V334" s="38">
        <v>138962</v>
      </c>
      <c r="W334" s="38">
        <v>251941</v>
      </c>
      <c r="X334" s="38">
        <v>103899</v>
      </c>
      <c r="Y334" s="38">
        <v>105658</v>
      </c>
      <c r="Z334" s="38">
        <v>118565</v>
      </c>
      <c r="AA334" s="38">
        <v>157560</v>
      </c>
      <c r="AB334" s="38">
        <v>158354</v>
      </c>
      <c r="AC334" s="38">
        <v>133398</v>
      </c>
      <c r="AD334" s="38">
        <v>119034</v>
      </c>
      <c r="AE334" s="38">
        <v>124332</v>
      </c>
      <c r="AF334" s="38">
        <v>166069.01560000001</v>
      </c>
      <c r="AG334" s="38">
        <v>133637</v>
      </c>
      <c r="AH334" s="38">
        <v>105566</v>
      </c>
      <c r="AI334" s="38">
        <v>92894</v>
      </c>
      <c r="AJ334" s="38">
        <v>117622</v>
      </c>
      <c r="AK334" s="38">
        <v>138817</v>
      </c>
      <c r="AL334" s="38">
        <v>188481</v>
      </c>
      <c r="AM334" s="38">
        <v>112936</v>
      </c>
      <c r="AN334" s="38">
        <v>74547</v>
      </c>
      <c r="AO334" s="38">
        <v>97680</v>
      </c>
      <c r="AP334" s="38">
        <v>168915</v>
      </c>
      <c r="AQ334" s="38">
        <v>116842</v>
      </c>
      <c r="AR334" s="38">
        <v>186776</v>
      </c>
      <c r="AS334" s="38">
        <v>138754</v>
      </c>
      <c r="AT334" s="38">
        <v>137446.01560000001</v>
      </c>
      <c r="AU334" s="38">
        <v>129585</v>
      </c>
      <c r="AV334" s="38">
        <v>170626</v>
      </c>
      <c r="AW334" s="38">
        <v>203538</v>
      </c>
      <c r="AX334" s="38">
        <v>132873</v>
      </c>
      <c r="AY334" s="38">
        <v>128953</v>
      </c>
      <c r="AZ334" s="38">
        <v>131435</v>
      </c>
      <c r="BA334" s="38">
        <v>121613</v>
      </c>
      <c r="BB334" s="38">
        <v>98886</v>
      </c>
      <c r="BC334" s="38">
        <v>102142</v>
      </c>
      <c r="BD334" s="38">
        <v>153125</v>
      </c>
      <c r="BE334" s="38">
        <v>165650</v>
      </c>
      <c r="BF334" s="38">
        <v>173910</v>
      </c>
      <c r="BG334" s="38">
        <v>153319</v>
      </c>
      <c r="BH334" s="38">
        <v>165080</v>
      </c>
      <c r="BI334" s="38">
        <v>124462</v>
      </c>
      <c r="BJ334" s="38">
        <v>114865</v>
      </c>
      <c r="BK334" s="38">
        <v>139029</v>
      </c>
      <c r="BL334" s="38">
        <v>205678</v>
      </c>
      <c r="BM334" s="38">
        <v>123697</v>
      </c>
      <c r="BN334" s="38">
        <v>135125</v>
      </c>
      <c r="BO334" s="38">
        <v>125804</v>
      </c>
      <c r="BP334" s="38">
        <v>119043</v>
      </c>
      <c r="BQ334" s="38">
        <v>160963</v>
      </c>
      <c r="BR334" s="38">
        <v>142678</v>
      </c>
      <c r="BS334" s="38">
        <v>125099</v>
      </c>
      <c r="BT334" s="38">
        <v>243540</v>
      </c>
      <c r="BU334" s="38">
        <v>173420</v>
      </c>
      <c r="BV334" s="38">
        <v>0.16237502241276699</v>
      </c>
      <c r="BX334" s="38">
        <v>1</v>
      </c>
    </row>
    <row r="335" spans="2:76">
      <c r="B335" s="38" t="s">
        <v>1172</v>
      </c>
      <c r="C335" s="38" t="s">
        <v>143</v>
      </c>
      <c r="D335" s="38" t="s">
        <v>812</v>
      </c>
      <c r="E335" s="38">
        <v>38661</v>
      </c>
      <c r="F335" s="38" t="s">
        <v>163</v>
      </c>
      <c r="G335" s="38">
        <v>100002717</v>
      </c>
      <c r="H335" s="38">
        <v>2030</v>
      </c>
      <c r="I335" s="38">
        <v>193.09716</v>
      </c>
      <c r="J335" s="38" t="s">
        <v>1173</v>
      </c>
      <c r="K335" s="38">
        <v>10219774</v>
      </c>
      <c r="M335" s="43" t="s">
        <v>1174</v>
      </c>
      <c r="N335" s="38">
        <v>0.396899036280009</v>
      </c>
      <c r="O335" s="38">
        <v>0.396899036280009</v>
      </c>
      <c r="P335" s="38">
        <v>0.396899036280009</v>
      </c>
      <c r="Q335" s="38">
        <v>116288</v>
      </c>
      <c r="R335" s="38">
        <v>0.396899036280009</v>
      </c>
      <c r="S335" s="38">
        <v>0.396899036280009</v>
      </c>
      <c r="T335" s="38">
        <v>0.396899036280009</v>
      </c>
      <c r="U335" s="38">
        <v>0.396899036280009</v>
      </c>
      <c r="V335" s="38">
        <v>0.396899036280009</v>
      </c>
      <c r="W335" s="38">
        <v>201377</v>
      </c>
      <c r="X335" s="38">
        <v>0.396899036280009</v>
      </c>
      <c r="Y335" s="38">
        <v>0.396899036280009</v>
      </c>
      <c r="Z335" s="38">
        <v>0.396899036280009</v>
      </c>
      <c r="AA335" s="38">
        <v>0.396899036280009</v>
      </c>
      <c r="AB335" s="38">
        <v>0.396899036280009</v>
      </c>
      <c r="AC335" s="38">
        <v>0.396899036280009</v>
      </c>
      <c r="AD335" s="38">
        <v>0.396899036280009</v>
      </c>
      <c r="AE335" s="38">
        <v>0.396899036280009</v>
      </c>
      <c r="AF335" s="38">
        <v>0.396899036280009</v>
      </c>
      <c r="AG335" s="38">
        <v>475049</v>
      </c>
      <c r="AH335" s="38">
        <v>0.396899036280009</v>
      </c>
      <c r="AI335" s="38">
        <v>0.396899036280009</v>
      </c>
      <c r="AJ335" s="38">
        <v>0.396899036280009</v>
      </c>
      <c r="AK335" s="38">
        <v>0.396899036280009</v>
      </c>
      <c r="AL335" s="38">
        <v>0.396899036280009</v>
      </c>
      <c r="AM335" s="38">
        <v>0.396899036280009</v>
      </c>
      <c r="AN335" s="38">
        <v>0.396899036280009</v>
      </c>
      <c r="AO335" s="38">
        <v>0.396899036280009</v>
      </c>
      <c r="AP335" s="38">
        <v>0.396899036280009</v>
      </c>
      <c r="AQ335" s="38">
        <v>0.396899036280009</v>
      </c>
      <c r="AR335" s="38">
        <v>0.396899036280009</v>
      </c>
      <c r="AS335" s="38">
        <v>0.396899036280009</v>
      </c>
      <c r="AT335" s="38">
        <v>0.396899036280009</v>
      </c>
      <c r="AU335" s="38">
        <v>0.396899036280009</v>
      </c>
      <c r="AV335" s="38">
        <v>0.396899036280009</v>
      </c>
      <c r="AW335" s="38">
        <v>0.396899036280009</v>
      </c>
      <c r="AX335" s="38">
        <v>0.396899036280009</v>
      </c>
      <c r="AY335" s="38">
        <v>0.396899036280009</v>
      </c>
      <c r="AZ335" s="38">
        <v>0.396899036280009</v>
      </c>
      <c r="BA335" s="38">
        <v>113042.00780000001</v>
      </c>
      <c r="BB335" s="38">
        <v>0.396899036280009</v>
      </c>
      <c r="BC335" s="38">
        <v>0.396899036280009</v>
      </c>
      <c r="BD335" s="38">
        <v>0.396899036280009</v>
      </c>
      <c r="BE335" s="38">
        <v>0.396899036280009</v>
      </c>
      <c r="BF335" s="38">
        <v>0.396899036280009</v>
      </c>
      <c r="BG335" s="38">
        <v>0.396899036280009</v>
      </c>
      <c r="BH335" s="38">
        <v>0.396899036280009</v>
      </c>
      <c r="BI335" s="38">
        <v>0.396899036280009</v>
      </c>
      <c r="BJ335" s="38">
        <v>0.396899036280009</v>
      </c>
      <c r="BK335" s="38">
        <v>0.396899036280009</v>
      </c>
      <c r="BL335" s="38">
        <v>0.396899036280009</v>
      </c>
      <c r="BM335" s="38">
        <v>0.396899036280009</v>
      </c>
      <c r="BN335" s="38">
        <v>0.396899036280009</v>
      </c>
      <c r="BO335" s="38">
        <v>0.396899036280009</v>
      </c>
      <c r="BP335" s="38">
        <v>0.396899036280009</v>
      </c>
      <c r="BQ335" s="38">
        <v>0.396899036280009</v>
      </c>
      <c r="BR335" s="38">
        <v>0.396899036280009</v>
      </c>
      <c r="BS335" s="38">
        <v>0.396899036280009</v>
      </c>
      <c r="BT335" s="38">
        <v>0.396899036280009</v>
      </c>
      <c r="BU335" s="38">
        <v>265294</v>
      </c>
      <c r="BV335" s="38">
        <v>0.63261383862230702</v>
      </c>
      <c r="BX335" s="38">
        <v>1</v>
      </c>
    </row>
    <row r="336" spans="2:76">
      <c r="B336" s="38" t="s">
        <v>1175</v>
      </c>
      <c r="C336" s="38" t="s">
        <v>161</v>
      </c>
      <c r="D336" s="38" t="s">
        <v>410</v>
      </c>
      <c r="E336" s="38">
        <v>590</v>
      </c>
      <c r="F336" s="38" t="s">
        <v>163</v>
      </c>
      <c r="G336" s="38">
        <v>358</v>
      </c>
      <c r="H336" s="38">
        <v>724</v>
      </c>
      <c r="I336" s="38">
        <v>110.02703</v>
      </c>
      <c r="J336" s="38" t="s">
        <v>1176</v>
      </c>
      <c r="K336" s="38">
        <v>107812</v>
      </c>
      <c r="L336" s="43" t="s">
        <v>1177</v>
      </c>
      <c r="M336" s="43" t="s">
        <v>1178</v>
      </c>
      <c r="N336" s="38">
        <v>441895</v>
      </c>
      <c r="O336" s="38">
        <v>678698</v>
      </c>
      <c r="P336" s="38">
        <v>754057</v>
      </c>
      <c r="Q336" s="38">
        <v>1153628</v>
      </c>
      <c r="R336" s="38">
        <v>560549</v>
      </c>
      <c r="S336" s="38">
        <v>692726</v>
      </c>
      <c r="T336" s="38">
        <v>367863.96879999997</v>
      </c>
      <c r="U336" s="38">
        <v>465904.03129999997</v>
      </c>
      <c r="V336" s="38">
        <v>496498</v>
      </c>
      <c r="W336" s="38">
        <v>482401.03129999997</v>
      </c>
      <c r="X336" s="38">
        <v>575641</v>
      </c>
      <c r="Y336" s="38">
        <v>783818</v>
      </c>
      <c r="Z336" s="38">
        <v>1360859</v>
      </c>
      <c r="AA336" s="38">
        <v>1071575</v>
      </c>
      <c r="AB336" s="38">
        <v>926931.0625</v>
      </c>
      <c r="AC336" s="38">
        <v>1245610</v>
      </c>
      <c r="AD336" s="38">
        <v>772956.9375</v>
      </c>
      <c r="AE336" s="38">
        <v>1181140</v>
      </c>
      <c r="AF336" s="38">
        <v>671522</v>
      </c>
      <c r="AG336" s="38">
        <v>1086531</v>
      </c>
      <c r="AH336" s="38">
        <v>513411.96879999997</v>
      </c>
      <c r="AI336" s="38">
        <v>323976</v>
      </c>
      <c r="AJ336" s="38">
        <v>560047</v>
      </c>
      <c r="AK336" s="38">
        <v>862249.0625</v>
      </c>
      <c r="AL336" s="38">
        <v>422745.96879999997</v>
      </c>
      <c r="AM336" s="38">
        <v>910049.0625</v>
      </c>
      <c r="AN336" s="38">
        <v>664912</v>
      </c>
      <c r="AO336" s="38">
        <v>927951</v>
      </c>
      <c r="AP336" s="38">
        <v>718081</v>
      </c>
      <c r="AQ336" s="38">
        <v>681441.9375</v>
      </c>
      <c r="AR336" s="38">
        <v>756733</v>
      </c>
      <c r="AS336" s="38">
        <v>864703.0625</v>
      </c>
      <c r="AT336" s="38">
        <v>776101</v>
      </c>
      <c r="AU336" s="38">
        <v>444824</v>
      </c>
      <c r="AV336" s="38">
        <v>433205</v>
      </c>
      <c r="AW336" s="38">
        <v>587379</v>
      </c>
      <c r="AX336" s="38">
        <v>540432</v>
      </c>
      <c r="AY336" s="38">
        <v>366842</v>
      </c>
      <c r="AZ336" s="38">
        <v>620320</v>
      </c>
      <c r="BA336" s="38">
        <v>600185</v>
      </c>
      <c r="BB336" s="38">
        <v>1049728</v>
      </c>
      <c r="BC336" s="38">
        <v>591513</v>
      </c>
      <c r="BD336" s="38">
        <v>653690</v>
      </c>
      <c r="BE336" s="38">
        <v>1058629</v>
      </c>
      <c r="BF336" s="38">
        <v>708295.0625</v>
      </c>
      <c r="BG336" s="38">
        <v>663018</v>
      </c>
      <c r="BH336" s="38">
        <v>531936</v>
      </c>
      <c r="BI336" s="38">
        <v>624282</v>
      </c>
      <c r="BJ336" s="38">
        <v>749096</v>
      </c>
      <c r="BK336" s="38">
        <v>861023</v>
      </c>
      <c r="BL336" s="38">
        <v>1596547</v>
      </c>
      <c r="BM336" s="38">
        <v>1063080</v>
      </c>
      <c r="BN336" s="38">
        <v>712885</v>
      </c>
      <c r="BO336" s="38">
        <v>1589823</v>
      </c>
      <c r="BP336" s="38">
        <v>392348</v>
      </c>
      <c r="BQ336" s="38">
        <v>713108.0625</v>
      </c>
      <c r="BR336" s="38">
        <v>552110</v>
      </c>
      <c r="BS336" s="38">
        <v>628405</v>
      </c>
      <c r="BT336" s="38">
        <v>419106</v>
      </c>
      <c r="BU336" s="38">
        <v>676247</v>
      </c>
      <c r="BV336" s="38">
        <v>0.57929421058198105</v>
      </c>
      <c r="BX336" s="38">
        <v>1</v>
      </c>
    </row>
    <row r="337" spans="2:76">
      <c r="B337" s="38" t="s">
        <v>1179</v>
      </c>
      <c r="C337" s="38" t="s">
        <v>199</v>
      </c>
      <c r="D337" s="38" t="s">
        <v>582</v>
      </c>
      <c r="E337" s="38">
        <v>3127</v>
      </c>
      <c r="F337" s="38" t="s">
        <v>145</v>
      </c>
      <c r="G337" s="38">
        <v>171</v>
      </c>
      <c r="H337" s="38">
        <v>1291.2</v>
      </c>
      <c r="I337" s="38">
        <v>135.03122999999999</v>
      </c>
      <c r="J337" s="38" t="s">
        <v>1180</v>
      </c>
      <c r="K337" s="38">
        <v>790</v>
      </c>
      <c r="L337" s="43" t="s">
        <v>1181</v>
      </c>
      <c r="M337" s="43" t="s">
        <v>1182</v>
      </c>
      <c r="N337" s="38">
        <v>296551</v>
      </c>
      <c r="O337" s="38">
        <v>464173</v>
      </c>
      <c r="P337" s="38">
        <v>510001</v>
      </c>
      <c r="Q337" s="38">
        <v>448691</v>
      </c>
      <c r="R337" s="38">
        <v>545994</v>
      </c>
      <c r="S337" s="38">
        <v>464969</v>
      </c>
      <c r="T337" s="38">
        <v>412710</v>
      </c>
      <c r="U337" s="38">
        <v>1090104</v>
      </c>
      <c r="V337" s="38">
        <v>262021</v>
      </c>
      <c r="W337" s="38">
        <v>486938</v>
      </c>
      <c r="X337" s="38">
        <v>451456</v>
      </c>
      <c r="Y337" s="38">
        <v>476338</v>
      </c>
      <c r="Z337" s="38">
        <v>305714</v>
      </c>
      <c r="AA337" s="38">
        <v>1019538</v>
      </c>
      <c r="AB337" s="38">
        <v>511187</v>
      </c>
      <c r="AC337" s="38">
        <v>653571</v>
      </c>
      <c r="AD337" s="38">
        <v>245730</v>
      </c>
      <c r="AE337" s="38">
        <v>674273</v>
      </c>
      <c r="AF337" s="38">
        <v>513531</v>
      </c>
      <c r="AG337" s="38">
        <v>435710</v>
      </c>
      <c r="AH337" s="38">
        <v>895231</v>
      </c>
      <c r="AI337" s="38">
        <v>545790</v>
      </c>
      <c r="AJ337" s="38">
        <v>455726</v>
      </c>
      <c r="AK337" s="38">
        <v>699354.9375</v>
      </c>
      <c r="AL337" s="38">
        <v>537069</v>
      </c>
      <c r="AM337" s="38">
        <v>1190748</v>
      </c>
      <c r="AN337" s="38">
        <v>1945222</v>
      </c>
      <c r="AO337" s="38">
        <v>856033</v>
      </c>
      <c r="AP337" s="38">
        <v>721517</v>
      </c>
      <c r="AQ337" s="38">
        <v>814235</v>
      </c>
      <c r="AR337" s="38">
        <v>293674</v>
      </c>
      <c r="AS337" s="38">
        <v>481249</v>
      </c>
      <c r="AT337" s="38">
        <v>435733</v>
      </c>
      <c r="AU337" s="38">
        <v>409605</v>
      </c>
      <c r="AV337" s="38">
        <v>929676</v>
      </c>
      <c r="AW337" s="38">
        <v>504626</v>
      </c>
      <c r="AX337" s="38">
        <v>546044</v>
      </c>
      <c r="AY337" s="38">
        <v>488566</v>
      </c>
      <c r="AZ337" s="38">
        <v>1288045</v>
      </c>
      <c r="BA337" s="38">
        <v>808103</v>
      </c>
      <c r="BB337" s="38">
        <v>542119</v>
      </c>
      <c r="BC337" s="38">
        <v>551035</v>
      </c>
      <c r="BD337" s="38">
        <v>503902</v>
      </c>
      <c r="BE337" s="38">
        <v>580611</v>
      </c>
      <c r="BF337" s="38">
        <v>602387</v>
      </c>
      <c r="BG337" s="38">
        <v>485752</v>
      </c>
      <c r="BH337" s="38">
        <v>650359</v>
      </c>
      <c r="BI337" s="38">
        <v>336419</v>
      </c>
      <c r="BJ337" s="38">
        <v>809363</v>
      </c>
      <c r="BK337" s="38">
        <v>653720</v>
      </c>
      <c r="BL337" s="38">
        <v>692863</v>
      </c>
      <c r="BM337" s="38">
        <v>572079</v>
      </c>
      <c r="BN337" s="38">
        <v>523341</v>
      </c>
      <c r="BO337" s="38">
        <v>942836</v>
      </c>
      <c r="BP337" s="38">
        <v>337012</v>
      </c>
      <c r="BQ337" s="38">
        <v>521736</v>
      </c>
      <c r="BR337" s="38">
        <v>1201389</v>
      </c>
      <c r="BS337" s="38">
        <v>852083</v>
      </c>
      <c r="BT337" s="38">
        <v>404420</v>
      </c>
      <c r="BU337" s="38">
        <v>661203</v>
      </c>
      <c r="BV337" s="38">
        <v>0.54932678426799297</v>
      </c>
      <c r="BX337" s="38">
        <v>1</v>
      </c>
    </row>
    <row r="338" spans="2:76">
      <c r="B338" s="38" t="s">
        <v>1183</v>
      </c>
      <c r="C338" s="38" t="s">
        <v>143</v>
      </c>
      <c r="D338" s="38" t="s">
        <v>243</v>
      </c>
      <c r="E338" s="38">
        <v>17799</v>
      </c>
      <c r="F338" s="38" t="s">
        <v>145</v>
      </c>
      <c r="G338" s="38">
        <v>1487</v>
      </c>
      <c r="H338" s="38">
        <v>4925</v>
      </c>
      <c r="I338" s="38">
        <v>205.1234</v>
      </c>
      <c r="J338" s="38" t="s">
        <v>1184</v>
      </c>
      <c r="K338" s="38">
        <v>3672</v>
      </c>
      <c r="L338" s="43" t="s">
        <v>1185</v>
      </c>
      <c r="M338" s="43" t="s">
        <v>1186</v>
      </c>
      <c r="N338" s="38">
        <v>0.70710678118654802</v>
      </c>
      <c r="O338" s="38">
        <v>0.70710678118654802</v>
      </c>
      <c r="P338" s="38">
        <v>0.70710678118654802</v>
      </c>
      <c r="Q338" s="38">
        <v>0.70710678118654802</v>
      </c>
      <c r="R338" s="38">
        <v>0.70710678118654802</v>
      </c>
      <c r="S338" s="38">
        <v>0.70710678118654802</v>
      </c>
      <c r="T338" s="38">
        <v>0.70710678118654802</v>
      </c>
      <c r="U338" s="38">
        <v>0.70710678118654802</v>
      </c>
      <c r="V338" s="38">
        <v>0.70710678118654802</v>
      </c>
      <c r="W338" s="38">
        <v>0.70710678118654802</v>
      </c>
      <c r="X338" s="38">
        <v>0.70710678118654802</v>
      </c>
      <c r="Y338" s="38">
        <v>0.70710678118654802</v>
      </c>
      <c r="Z338" s="38">
        <v>0.70710678118654802</v>
      </c>
      <c r="AA338" s="38">
        <v>0.70710678118654802</v>
      </c>
      <c r="AB338" s="38">
        <v>0.70710678118654802</v>
      </c>
      <c r="AC338" s="38">
        <v>0.70710678118654802</v>
      </c>
      <c r="AD338" s="38">
        <v>0.70710678118654802</v>
      </c>
      <c r="AE338" s="38">
        <v>0.70710678118654802</v>
      </c>
      <c r="AF338" s="38">
        <v>0.70710678118654802</v>
      </c>
      <c r="AG338" s="38">
        <v>0.70710678118654802</v>
      </c>
      <c r="AH338" s="38">
        <v>0.70710678118654802</v>
      </c>
      <c r="AI338" s="38">
        <v>0.70710678118654802</v>
      </c>
      <c r="AJ338" s="38">
        <v>0.70710678118654802</v>
      </c>
      <c r="AK338" s="38">
        <v>0.70710678118654802</v>
      </c>
      <c r="AL338" s="38">
        <v>0.70710678118654802</v>
      </c>
      <c r="AM338" s="38">
        <v>0.70710678118654802</v>
      </c>
      <c r="AN338" s="38">
        <v>0.70710678118654802</v>
      </c>
      <c r="AO338" s="38">
        <v>0.70710678118654802</v>
      </c>
      <c r="AP338" s="38">
        <v>0.70710678118654802</v>
      </c>
      <c r="AQ338" s="38">
        <v>0.70710678118654802</v>
      </c>
      <c r="AR338" s="38">
        <v>0.70710678118654802</v>
      </c>
      <c r="AS338" s="38">
        <v>0.70710678118654802</v>
      </c>
      <c r="AT338" s="38">
        <v>0.70710678118654802</v>
      </c>
      <c r="AU338" s="38">
        <v>0.70710678118654802</v>
      </c>
      <c r="AV338" s="38">
        <v>0.70710678118654802</v>
      </c>
      <c r="AW338" s="38">
        <v>0.70710678118654802</v>
      </c>
      <c r="AX338" s="38">
        <v>0.70710678118654802</v>
      </c>
      <c r="AY338" s="38">
        <v>0.70710678118654802</v>
      </c>
      <c r="AZ338" s="38">
        <v>0.70710678118654802</v>
      </c>
      <c r="BA338" s="38">
        <v>99006464</v>
      </c>
      <c r="BB338" s="38">
        <v>0.70710678118654802</v>
      </c>
      <c r="BC338" s="38">
        <v>0.70710678118654802</v>
      </c>
      <c r="BD338" s="38">
        <v>0.70710678118654802</v>
      </c>
      <c r="BE338" s="38">
        <v>0.70710678118654802</v>
      </c>
      <c r="BF338" s="38">
        <v>0.70710678118654802</v>
      </c>
      <c r="BG338" s="38">
        <v>0.70710678118654802</v>
      </c>
      <c r="BH338" s="38">
        <v>0.70710678118654802</v>
      </c>
      <c r="BI338" s="38">
        <v>0.70710678118654802</v>
      </c>
      <c r="BJ338" s="38">
        <v>0.70710678118654802</v>
      </c>
      <c r="BK338" s="38">
        <v>0.70710678118654802</v>
      </c>
      <c r="BL338" s="38">
        <v>0.70710678118654802</v>
      </c>
      <c r="BM338" s="38">
        <v>0.70710678118654802</v>
      </c>
      <c r="BN338" s="38">
        <v>0.70710678118654802</v>
      </c>
      <c r="BO338" s="38">
        <v>0.70710678118654802</v>
      </c>
      <c r="BP338" s="38">
        <v>0.70710678118654802</v>
      </c>
      <c r="BQ338" s="38">
        <v>0.70710678118654802</v>
      </c>
      <c r="BR338" s="38">
        <v>0.70710678118654802</v>
      </c>
      <c r="BS338" s="38">
        <v>0.70710678118654802</v>
      </c>
      <c r="BT338" s="38">
        <v>0.70710678118654802</v>
      </c>
      <c r="BU338" s="38">
        <v>0.70710678118654802</v>
      </c>
      <c r="BV338" s="38">
        <v>0.33371069574356599</v>
      </c>
      <c r="BX338" s="38">
        <v>0.96723102129983596</v>
      </c>
    </row>
    <row r="339" spans="2:76">
      <c r="B339" s="38" t="s">
        <v>1187</v>
      </c>
      <c r="C339" s="38" t="s">
        <v>143</v>
      </c>
      <c r="D339" s="38" t="s">
        <v>243</v>
      </c>
      <c r="E339" s="38">
        <v>38366</v>
      </c>
      <c r="F339" s="38" t="s">
        <v>145</v>
      </c>
      <c r="G339" s="38">
        <v>100002406</v>
      </c>
      <c r="H339" s="38">
        <v>4976</v>
      </c>
      <c r="I339" s="38">
        <v>381.15548999999999</v>
      </c>
      <c r="J339" s="38" t="s">
        <v>1188</v>
      </c>
      <c r="K339" s="38">
        <v>163959</v>
      </c>
      <c r="N339" s="38">
        <v>0.70710678118654802</v>
      </c>
      <c r="O339" s="38">
        <v>0.70710678118654802</v>
      </c>
      <c r="P339" s="38">
        <v>0.70710678118654802</v>
      </c>
      <c r="Q339" s="38">
        <v>0.70710678118654802</v>
      </c>
      <c r="R339" s="38">
        <v>0.70710678118654802</v>
      </c>
      <c r="S339" s="38">
        <v>0.70710678118654802</v>
      </c>
      <c r="T339" s="38">
        <v>0.70710678118654802</v>
      </c>
      <c r="U339" s="38">
        <v>0.70710678118654802</v>
      </c>
      <c r="V339" s="38">
        <v>0.70710678118654802</v>
      </c>
      <c r="W339" s="38">
        <v>0.70710678118654802</v>
      </c>
      <c r="X339" s="38">
        <v>0.70710678118654802</v>
      </c>
      <c r="Y339" s="38">
        <v>0.70710678118654802</v>
      </c>
      <c r="Z339" s="38">
        <v>0.70710678118654802</v>
      </c>
      <c r="AA339" s="38">
        <v>0.70710678118654802</v>
      </c>
      <c r="AB339" s="38">
        <v>0.70710678118654802</v>
      </c>
      <c r="AC339" s="38">
        <v>0.70710678118654802</v>
      </c>
      <c r="AD339" s="38">
        <v>0.70710678118654802</v>
      </c>
      <c r="AE339" s="38">
        <v>0.70710678118654802</v>
      </c>
      <c r="AF339" s="38">
        <v>0.70710678118654802</v>
      </c>
      <c r="AG339" s="38">
        <v>0.70710678118654802</v>
      </c>
      <c r="AH339" s="38">
        <v>0.70710678118654802</v>
      </c>
      <c r="AI339" s="38">
        <v>0.70710678118654802</v>
      </c>
      <c r="AJ339" s="38">
        <v>0.70710678118654802</v>
      </c>
      <c r="AK339" s="38">
        <v>0.70710678118654802</v>
      </c>
      <c r="AL339" s="38">
        <v>0.70710678118654802</v>
      </c>
      <c r="AM339" s="38">
        <v>0.70710678118654802</v>
      </c>
      <c r="AN339" s="38">
        <v>0.70710678118654802</v>
      </c>
      <c r="AO339" s="38">
        <v>0.70710678118654802</v>
      </c>
      <c r="AP339" s="38">
        <v>0.70710678118654802</v>
      </c>
      <c r="AQ339" s="38">
        <v>0.70710678118654802</v>
      </c>
      <c r="AR339" s="38">
        <v>0.70710678118654802</v>
      </c>
      <c r="AS339" s="38">
        <v>0.70710678118654802</v>
      </c>
      <c r="AT339" s="38">
        <v>0.70710678118654802</v>
      </c>
      <c r="AU339" s="38">
        <v>0.70710678118654802</v>
      </c>
      <c r="AV339" s="38">
        <v>0.70710678118654802</v>
      </c>
      <c r="AW339" s="38">
        <v>0.70710678118654802</v>
      </c>
      <c r="AX339" s="38">
        <v>0.70710678118654802</v>
      </c>
      <c r="AY339" s="38">
        <v>0.70710678118654802</v>
      </c>
      <c r="AZ339" s="38">
        <v>0.70710678118654802</v>
      </c>
      <c r="BA339" s="38">
        <v>7173541</v>
      </c>
      <c r="BB339" s="38">
        <v>0.70710678118654802</v>
      </c>
      <c r="BC339" s="38">
        <v>0.70710678118654802</v>
      </c>
      <c r="BD339" s="38">
        <v>0.70710678118654802</v>
      </c>
      <c r="BE339" s="38">
        <v>0.70710678118654802</v>
      </c>
      <c r="BF339" s="38">
        <v>0.70710678118654802</v>
      </c>
      <c r="BG339" s="38">
        <v>0.70710678118654802</v>
      </c>
      <c r="BH339" s="38">
        <v>0.70710678118654802</v>
      </c>
      <c r="BI339" s="38">
        <v>0.70710678118654802</v>
      </c>
      <c r="BJ339" s="38">
        <v>0.70710678118654802</v>
      </c>
      <c r="BK339" s="38">
        <v>0.70710678118654802</v>
      </c>
      <c r="BL339" s="38">
        <v>0.70710678118654802</v>
      </c>
      <c r="BM339" s="38">
        <v>0.70710678118654802</v>
      </c>
      <c r="BN339" s="38">
        <v>0.70710678118654802</v>
      </c>
      <c r="BO339" s="38">
        <v>0.70710678118654802</v>
      </c>
      <c r="BP339" s="38">
        <v>0.70710678118654802</v>
      </c>
      <c r="BQ339" s="38">
        <v>0.70710678118654802</v>
      </c>
      <c r="BR339" s="38">
        <v>0.70710678118654802</v>
      </c>
      <c r="BS339" s="38">
        <v>0.70710678118654802</v>
      </c>
      <c r="BT339" s="38">
        <v>0.70710678118654802</v>
      </c>
      <c r="BU339" s="38">
        <v>0.70710678118654802</v>
      </c>
      <c r="BV339" s="38">
        <v>0.33371069574356599</v>
      </c>
      <c r="BX339" s="38">
        <v>0.96723102129983596</v>
      </c>
    </row>
    <row r="340" spans="2:76">
      <c r="B340" s="38" t="s">
        <v>1189</v>
      </c>
      <c r="C340" s="38" t="s">
        <v>161</v>
      </c>
      <c r="D340" s="38" t="s">
        <v>162</v>
      </c>
      <c r="E340" s="38">
        <v>15716</v>
      </c>
      <c r="F340" s="38" t="s">
        <v>163</v>
      </c>
      <c r="G340" s="38">
        <v>100000263</v>
      </c>
      <c r="H340" s="38">
        <v>2040</v>
      </c>
      <c r="I340" s="38">
        <v>157.06076999999999</v>
      </c>
      <c r="J340" s="38" t="s">
        <v>1190</v>
      </c>
      <c r="K340" s="38">
        <v>440129</v>
      </c>
      <c r="L340" s="43" t="s">
        <v>1191</v>
      </c>
      <c r="M340" s="43" t="s">
        <v>1192</v>
      </c>
      <c r="N340" s="38">
        <v>627531</v>
      </c>
      <c r="O340" s="38">
        <v>1041901.9375</v>
      </c>
      <c r="P340" s="38">
        <v>620594</v>
      </c>
      <c r="Q340" s="38">
        <v>1860188</v>
      </c>
      <c r="R340" s="38">
        <v>730360</v>
      </c>
      <c r="S340" s="38">
        <v>739958.0625</v>
      </c>
      <c r="T340" s="38">
        <v>751025.0625</v>
      </c>
      <c r="U340" s="38">
        <v>585888</v>
      </c>
      <c r="V340" s="38">
        <v>634077</v>
      </c>
      <c r="W340" s="38">
        <v>957289</v>
      </c>
      <c r="X340" s="38">
        <v>1648835</v>
      </c>
      <c r="Y340" s="38">
        <v>388388</v>
      </c>
      <c r="Z340" s="38">
        <v>1790918</v>
      </c>
      <c r="AA340" s="38">
        <v>823014</v>
      </c>
      <c r="AB340" s="38">
        <v>1439693</v>
      </c>
      <c r="AC340" s="38">
        <v>476079.03129999997</v>
      </c>
      <c r="AD340" s="38">
        <v>632502</v>
      </c>
      <c r="AE340" s="38">
        <v>963079.0625</v>
      </c>
      <c r="AF340" s="38">
        <v>1104649</v>
      </c>
      <c r="AG340" s="38">
        <v>496744.03129999997</v>
      </c>
      <c r="AH340" s="38">
        <v>379738</v>
      </c>
      <c r="AI340" s="38">
        <v>934994</v>
      </c>
      <c r="AJ340" s="38">
        <v>579302</v>
      </c>
      <c r="AK340" s="38">
        <v>867998</v>
      </c>
      <c r="AL340" s="38">
        <v>974909</v>
      </c>
      <c r="AM340" s="38">
        <v>859465</v>
      </c>
      <c r="AN340" s="38">
        <v>1649709</v>
      </c>
      <c r="AO340" s="38">
        <v>617484</v>
      </c>
      <c r="AP340" s="38">
        <v>771688</v>
      </c>
      <c r="AQ340" s="38">
        <v>385225</v>
      </c>
      <c r="AR340" s="38">
        <v>906450</v>
      </c>
      <c r="AS340" s="38">
        <v>618824</v>
      </c>
      <c r="AT340" s="38">
        <v>331216</v>
      </c>
      <c r="AU340" s="38">
        <v>715276</v>
      </c>
      <c r="AV340" s="38">
        <v>1011444</v>
      </c>
      <c r="AW340" s="38">
        <v>1000144.0625</v>
      </c>
      <c r="AX340" s="38">
        <v>393619</v>
      </c>
      <c r="AY340" s="38">
        <v>548447</v>
      </c>
      <c r="AZ340" s="38">
        <v>581249</v>
      </c>
      <c r="BA340" s="38">
        <v>485976</v>
      </c>
      <c r="BB340" s="38">
        <v>1374512</v>
      </c>
      <c r="BC340" s="38">
        <v>674998</v>
      </c>
      <c r="BD340" s="38">
        <v>573147</v>
      </c>
      <c r="BE340" s="38">
        <v>747131</v>
      </c>
      <c r="BF340" s="38">
        <v>945618.9375</v>
      </c>
      <c r="BG340" s="38">
        <v>495619</v>
      </c>
      <c r="BH340" s="38">
        <v>583076</v>
      </c>
      <c r="BI340" s="38">
        <v>501524</v>
      </c>
      <c r="BJ340" s="38">
        <v>776962.9375</v>
      </c>
      <c r="BK340" s="38">
        <v>521432.03129999997</v>
      </c>
      <c r="BL340" s="38">
        <v>594065</v>
      </c>
      <c r="BM340" s="38">
        <v>643105</v>
      </c>
      <c r="BN340" s="38">
        <v>742520</v>
      </c>
      <c r="BO340" s="38">
        <v>1462927</v>
      </c>
      <c r="BP340" s="38">
        <v>794727</v>
      </c>
      <c r="BQ340" s="38">
        <v>1222581</v>
      </c>
      <c r="BR340" s="38">
        <v>672487</v>
      </c>
      <c r="BS340" s="38">
        <v>751936</v>
      </c>
      <c r="BT340" s="38">
        <v>672695</v>
      </c>
      <c r="BU340" s="38">
        <v>1025051</v>
      </c>
      <c r="BV340" s="38">
        <v>0.283778047945624</v>
      </c>
      <c r="BX340" s="38">
        <v>1</v>
      </c>
    </row>
    <row r="341" spans="2:76">
      <c r="B341" s="38" t="s">
        <v>1193</v>
      </c>
      <c r="C341" s="38" t="s">
        <v>143</v>
      </c>
      <c r="D341" s="38" t="s">
        <v>144</v>
      </c>
      <c r="E341" s="38">
        <v>21025</v>
      </c>
      <c r="F341" s="38" t="s">
        <v>163</v>
      </c>
      <c r="G341" s="38">
        <v>100000900</v>
      </c>
      <c r="H341" s="38">
        <v>830</v>
      </c>
      <c r="I341" s="38">
        <v>134.04479000000001</v>
      </c>
      <c r="J341" s="38" t="s">
        <v>1194</v>
      </c>
      <c r="K341" s="38">
        <v>8897</v>
      </c>
      <c r="L341" s="43" t="s">
        <v>1195</v>
      </c>
      <c r="M341" s="43" t="s">
        <v>1196</v>
      </c>
      <c r="N341" s="38">
        <v>14133183</v>
      </c>
      <c r="O341" s="38">
        <v>14249915</v>
      </c>
      <c r="P341" s="38">
        <v>17011716</v>
      </c>
      <c r="Q341" s="38">
        <v>15393424</v>
      </c>
      <c r="R341" s="38">
        <v>16118936</v>
      </c>
      <c r="S341" s="38">
        <v>8903838</v>
      </c>
      <c r="T341" s="38">
        <v>15848907</v>
      </c>
      <c r="U341" s="38">
        <v>15653036</v>
      </c>
      <c r="V341" s="38">
        <v>13137126</v>
      </c>
      <c r="W341" s="38">
        <v>7189602</v>
      </c>
      <c r="X341" s="38">
        <v>12804148</v>
      </c>
      <c r="Y341" s="38">
        <v>18598180</v>
      </c>
      <c r="Z341" s="38">
        <v>7446917</v>
      </c>
      <c r="AA341" s="38">
        <v>8424469</v>
      </c>
      <c r="AB341" s="38">
        <v>6438317</v>
      </c>
      <c r="AC341" s="38">
        <v>7822334</v>
      </c>
      <c r="AD341" s="38">
        <v>5295440</v>
      </c>
      <c r="AE341" s="38">
        <v>7955804.5</v>
      </c>
      <c r="AF341" s="38">
        <v>5938645</v>
      </c>
      <c r="AG341" s="38">
        <v>6845247</v>
      </c>
      <c r="AH341" s="38">
        <v>7985519</v>
      </c>
      <c r="AI341" s="38">
        <v>6702816</v>
      </c>
      <c r="AJ341" s="38">
        <v>8881984</v>
      </c>
      <c r="AK341" s="38">
        <v>8217584.5</v>
      </c>
      <c r="AL341" s="38">
        <v>7546371</v>
      </c>
      <c r="AM341" s="38">
        <v>6293529</v>
      </c>
      <c r="AN341" s="38">
        <v>6747189</v>
      </c>
      <c r="AO341" s="38">
        <v>8464638</v>
      </c>
      <c r="AP341" s="38">
        <v>8157928</v>
      </c>
      <c r="AQ341" s="38">
        <v>8437102</v>
      </c>
      <c r="AR341" s="38">
        <v>15588249</v>
      </c>
      <c r="AS341" s="38">
        <v>16209145</v>
      </c>
      <c r="AT341" s="38">
        <v>18329308</v>
      </c>
      <c r="AU341" s="38">
        <v>5755521</v>
      </c>
      <c r="AV341" s="38">
        <v>5826238</v>
      </c>
      <c r="AW341" s="38">
        <v>5591044</v>
      </c>
      <c r="AX341" s="38">
        <v>10811792</v>
      </c>
      <c r="AY341" s="38">
        <v>6761159</v>
      </c>
      <c r="AZ341" s="38">
        <v>7590146</v>
      </c>
      <c r="BA341" s="38">
        <v>7299382</v>
      </c>
      <c r="BB341" s="38">
        <v>6968991</v>
      </c>
      <c r="BC341" s="38">
        <v>7394178</v>
      </c>
      <c r="BD341" s="38">
        <v>6200144</v>
      </c>
      <c r="BE341" s="38">
        <v>7748629</v>
      </c>
      <c r="BF341" s="38">
        <v>6195679</v>
      </c>
      <c r="BG341" s="38">
        <v>9056880</v>
      </c>
      <c r="BH341" s="38">
        <v>4084333</v>
      </c>
      <c r="BI341" s="38">
        <v>5025229</v>
      </c>
      <c r="BJ341" s="38">
        <v>8900779</v>
      </c>
      <c r="BK341" s="38">
        <v>9154303</v>
      </c>
      <c r="BL341" s="38">
        <v>7085025</v>
      </c>
      <c r="BM341" s="38">
        <v>7351176</v>
      </c>
      <c r="BN341" s="38">
        <v>11263651</v>
      </c>
      <c r="BO341" s="38">
        <v>7887256</v>
      </c>
      <c r="BP341" s="38">
        <v>6567334</v>
      </c>
      <c r="BQ341" s="38">
        <v>7474179</v>
      </c>
      <c r="BR341" s="38">
        <v>5868500</v>
      </c>
      <c r="BS341" s="38">
        <v>5283694</v>
      </c>
      <c r="BT341" s="38">
        <v>7757883</v>
      </c>
      <c r="BU341" s="38">
        <v>7647424</v>
      </c>
      <c r="BV341" s="38">
        <v>2.4156884642812598E-2</v>
      </c>
      <c r="BX341" s="38">
        <v>5.7345712725286699E-2</v>
      </c>
    </row>
    <row r="342" spans="2:76">
      <c r="B342" s="38" t="s">
        <v>1197</v>
      </c>
      <c r="C342" s="38" t="s">
        <v>161</v>
      </c>
      <c r="D342" s="38" t="s">
        <v>373</v>
      </c>
      <c r="E342" s="38">
        <v>27513</v>
      </c>
      <c r="F342" s="38" t="s">
        <v>145</v>
      </c>
      <c r="G342" s="38">
        <v>100001034</v>
      </c>
      <c r="H342" s="38">
        <v>2200</v>
      </c>
      <c r="I342" s="38">
        <v>174.05605</v>
      </c>
      <c r="J342" s="38" t="s">
        <v>1198</v>
      </c>
      <c r="K342" s="38">
        <v>802</v>
      </c>
      <c r="L342" s="43" t="s">
        <v>1199</v>
      </c>
      <c r="M342" s="43" t="s">
        <v>1200</v>
      </c>
      <c r="N342" s="38">
        <v>248130</v>
      </c>
      <c r="O342" s="38">
        <v>880602</v>
      </c>
      <c r="P342" s="38">
        <v>682897</v>
      </c>
      <c r="Q342" s="38">
        <v>226282</v>
      </c>
      <c r="R342" s="38">
        <v>748389</v>
      </c>
      <c r="S342" s="38">
        <v>581311</v>
      </c>
      <c r="T342" s="38">
        <v>129882.99219999999</v>
      </c>
      <c r="U342" s="38">
        <v>296974</v>
      </c>
      <c r="V342" s="38">
        <v>861398</v>
      </c>
      <c r="W342" s="38">
        <v>470519.03129999997</v>
      </c>
      <c r="X342" s="38">
        <v>2311386</v>
      </c>
      <c r="Y342" s="38">
        <v>410363</v>
      </c>
      <c r="Z342" s="38">
        <v>331319</v>
      </c>
      <c r="AA342" s="38">
        <v>381185</v>
      </c>
      <c r="AB342" s="38">
        <v>288783</v>
      </c>
      <c r="AC342" s="38">
        <v>536176</v>
      </c>
      <c r="AD342" s="38">
        <v>773469</v>
      </c>
      <c r="AE342" s="38">
        <v>203063</v>
      </c>
      <c r="AF342" s="38">
        <v>307972</v>
      </c>
      <c r="AG342" s="38">
        <v>443723</v>
      </c>
      <c r="AH342" s="38">
        <v>453191</v>
      </c>
      <c r="AI342" s="38">
        <v>529792</v>
      </c>
      <c r="AJ342" s="38">
        <v>191520</v>
      </c>
      <c r="AK342" s="38">
        <v>199991</v>
      </c>
      <c r="AL342" s="38">
        <v>949185.9375</v>
      </c>
      <c r="AM342" s="38">
        <v>131512</v>
      </c>
      <c r="AN342" s="38">
        <v>296722</v>
      </c>
      <c r="AO342" s="38">
        <v>648607</v>
      </c>
      <c r="AP342" s="38">
        <v>230542</v>
      </c>
      <c r="AQ342" s="38">
        <v>592596</v>
      </c>
      <c r="AR342" s="38">
        <v>563585</v>
      </c>
      <c r="AS342" s="38">
        <v>180785</v>
      </c>
      <c r="AT342" s="38">
        <v>924071</v>
      </c>
      <c r="AU342" s="38">
        <v>465800</v>
      </c>
      <c r="AV342" s="38">
        <v>349926</v>
      </c>
      <c r="AW342" s="38">
        <v>624922</v>
      </c>
      <c r="AX342" s="38">
        <v>547036</v>
      </c>
      <c r="AY342" s="38">
        <v>525565</v>
      </c>
      <c r="AZ342" s="38">
        <v>318815</v>
      </c>
      <c r="BA342" s="38">
        <v>150032</v>
      </c>
      <c r="BB342" s="38">
        <v>443347</v>
      </c>
      <c r="BC342" s="38">
        <v>603784</v>
      </c>
      <c r="BD342" s="38">
        <v>635677</v>
      </c>
      <c r="BE342" s="38">
        <v>605567</v>
      </c>
      <c r="BF342" s="38">
        <v>1121565</v>
      </c>
      <c r="BG342" s="38">
        <v>364355</v>
      </c>
      <c r="BH342" s="38">
        <v>266195</v>
      </c>
      <c r="BI342" s="38">
        <v>656088</v>
      </c>
      <c r="BJ342" s="38">
        <v>309554</v>
      </c>
      <c r="BK342" s="38">
        <v>980828.9375</v>
      </c>
      <c r="BL342" s="38">
        <v>894597</v>
      </c>
      <c r="BM342" s="38">
        <v>955054</v>
      </c>
      <c r="BN342" s="38">
        <v>538999</v>
      </c>
      <c r="BO342" s="38">
        <v>1022197</v>
      </c>
      <c r="BP342" s="38">
        <v>401931</v>
      </c>
      <c r="BQ342" s="38">
        <v>679919</v>
      </c>
      <c r="BR342" s="38">
        <v>329878</v>
      </c>
      <c r="BS342" s="38">
        <v>667301</v>
      </c>
      <c r="BT342" s="38">
        <v>346877</v>
      </c>
      <c r="BU342" s="38">
        <v>183197</v>
      </c>
      <c r="BV342" s="38">
        <v>0.17612754548398801</v>
      </c>
      <c r="BX342" s="38">
        <v>1</v>
      </c>
    </row>
    <row r="343" spans="2:76">
      <c r="B343" s="38" t="s">
        <v>1201</v>
      </c>
      <c r="C343" s="38" t="s">
        <v>161</v>
      </c>
      <c r="D343" s="38" t="s">
        <v>373</v>
      </c>
      <c r="E343" s="38">
        <v>18349</v>
      </c>
      <c r="F343" s="38" t="s">
        <v>145</v>
      </c>
      <c r="G343" s="38">
        <v>100000463</v>
      </c>
      <c r="H343" s="38">
        <v>2286</v>
      </c>
      <c r="I343" s="38">
        <v>204.06661</v>
      </c>
      <c r="J343" s="38" t="s">
        <v>1202</v>
      </c>
      <c r="K343" s="38">
        <v>92904</v>
      </c>
      <c r="L343" s="43" t="s">
        <v>1203</v>
      </c>
      <c r="M343" s="43" t="s">
        <v>1204</v>
      </c>
      <c r="N343" s="38">
        <v>749925</v>
      </c>
      <c r="O343" s="38">
        <v>1476446</v>
      </c>
      <c r="P343" s="38">
        <v>1297820</v>
      </c>
      <c r="Q343" s="38">
        <v>1301243</v>
      </c>
      <c r="R343" s="38">
        <v>1057501</v>
      </c>
      <c r="S343" s="38">
        <v>1342324</v>
      </c>
      <c r="T343" s="38">
        <v>1352499</v>
      </c>
      <c r="U343" s="38">
        <v>1312724</v>
      </c>
      <c r="V343" s="38">
        <v>1088809</v>
      </c>
      <c r="W343" s="38">
        <v>1341141</v>
      </c>
      <c r="X343" s="38">
        <v>1001459</v>
      </c>
      <c r="Y343" s="38">
        <v>689297</v>
      </c>
      <c r="Z343" s="38">
        <v>1181996</v>
      </c>
      <c r="AA343" s="38">
        <v>1074708</v>
      </c>
      <c r="AB343" s="38">
        <v>1924122</v>
      </c>
      <c r="AC343" s="38">
        <v>554249</v>
      </c>
      <c r="AD343" s="38">
        <v>972879</v>
      </c>
      <c r="AE343" s="38">
        <v>831983</v>
      </c>
      <c r="AF343" s="38">
        <v>591283</v>
      </c>
      <c r="AG343" s="38">
        <v>965934</v>
      </c>
      <c r="AH343" s="38">
        <v>758188</v>
      </c>
      <c r="AI343" s="38">
        <v>1324981</v>
      </c>
      <c r="AJ343" s="38">
        <v>679382</v>
      </c>
      <c r="AK343" s="38">
        <v>1017869</v>
      </c>
      <c r="AL343" s="38">
        <v>1177343</v>
      </c>
      <c r="AM343" s="38">
        <v>1046263.9375</v>
      </c>
      <c r="AN343" s="38">
        <v>1903791</v>
      </c>
      <c r="AO343" s="38">
        <v>993678</v>
      </c>
      <c r="AP343" s="38">
        <v>597330</v>
      </c>
      <c r="AQ343" s="38">
        <v>1008509</v>
      </c>
      <c r="AR343" s="38">
        <v>688026</v>
      </c>
      <c r="AS343" s="38">
        <v>639555</v>
      </c>
      <c r="AT343" s="38">
        <v>1147645</v>
      </c>
      <c r="AU343" s="38">
        <v>899273</v>
      </c>
      <c r="AV343" s="38">
        <v>1071654</v>
      </c>
      <c r="AW343" s="38">
        <v>1727948</v>
      </c>
      <c r="AX343" s="38">
        <v>1014596</v>
      </c>
      <c r="AY343" s="38">
        <v>814786</v>
      </c>
      <c r="AZ343" s="38">
        <v>1083692</v>
      </c>
      <c r="BA343" s="38">
        <v>494969</v>
      </c>
      <c r="BB343" s="38">
        <v>1466062</v>
      </c>
      <c r="BC343" s="38">
        <v>1068304</v>
      </c>
      <c r="BD343" s="38">
        <v>1021065.9375</v>
      </c>
      <c r="BE343" s="38">
        <v>937495</v>
      </c>
      <c r="BF343" s="38">
        <v>1056387</v>
      </c>
      <c r="BG343" s="38">
        <v>582812</v>
      </c>
      <c r="BH343" s="38">
        <v>725429</v>
      </c>
      <c r="BI343" s="38">
        <v>562725</v>
      </c>
      <c r="BJ343" s="38">
        <v>771488</v>
      </c>
      <c r="BK343" s="38">
        <v>1020752</v>
      </c>
      <c r="BL343" s="38">
        <v>1391476</v>
      </c>
      <c r="BM343" s="38">
        <v>881854</v>
      </c>
      <c r="BN343" s="38">
        <v>901779</v>
      </c>
      <c r="BO343" s="38">
        <v>1419986</v>
      </c>
      <c r="BP343" s="38">
        <v>898338</v>
      </c>
      <c r="BQ343" s="38">
        <v>1309129</v>
      </c>
      <c r="BR343" s="38">
        <v>983847</v>
      </c>
      <c r="BS343" s="38">
        <v>1299663</v>
      </c>
      <c r="BT343" s="38">
        <v>1390005</v>
      </c>
      <c r="BU343" s="38">
        <v>1150724</v>
      </c>
      <c r="BV343" s="38">
        <v>0.378298039761366</v>
      </c>
      <c r="BX343" s="38">
        <v>1</v>
      </c>
    </row>
    <row r="344" spans="2:76">
      <c r="B344" s="38" t="s">
        <v>1205</v>
      </c>
      <c r="C344" s="38" t="s">
        <v>161</v>
      </c>
      <c r="D344" s="38" t="s">
        <v>373</v>
      </c>
      <c r="E344" s="38">
        <v>32405</v>
      </c>
      <c r="F344" s="38" t="s">
        <v>145</v>
      </c>
      <c r="G344" s="38">
        <v>100001083</v>
      </c>
      <c r="H344" s="38">
        <v>2795</v>
      </c>
      <c r="I344" s="38">
        <v>188.07169999999999</v>
      </c>
      <c r="J344" s="38" t="s">
        <v>1206</v>
      </c>
      <c r="K344" s="38">
        <v>3744</v>
      </c>
      <c r="M344" s="43" t="s">
        <v>1207</v>
      </c>
      <c r="N344" s="38">
        <v>146377</v>
      </c>
      <c r="O344" s="38">
        <v>433607</v>
      </c>
      <c r="P344" s="38">
        <v>83089</v>
      </c>
      <c r="Q344" s="38">
        <v>331209</v>
      </c>
      <c r="R344" s="38">
        <v>677101</v>
      </c>
      <c r="S344" s="38">
        <v>560792</v>
      </c>
      <c r="T344" s="38">
        <v>114992</v>
      </c>
      <c r="U344" s="38">
        <v>299743</v>
      </c>
      <c r="V344" s="38">
        <v>533965</v>
      </c>
      <c r="W344" s="38">
        <v>638470</v>
      </c>
      <c r="X344" s="38">
        <v>349469</v>
      </c>
      <c r="Y344" s="38">
        <v>1163778</v>
      </c>
      <c r="Z344" s="38">
        <v>320146</v>
      </c>
      <c r="AA344" s="38">
        <v>312857</v>
      </c>
      <c r="AB344" s="38">
        <v>308106</v>
      </c>
      <c r="AC344" s="38">
        <v>257926</v>
      </c>
      <c r="AD344" s="38">
        <v>1899428</v>
      </c>
      <c r="AE344" s="38">
        <v>123165</v>
      </c>
      <c r="AF344" s="38">
        <v>440103</v>
      </c>
      <c r="AG344" s="38">
        <v>463797</v>
      </c>
      <c r="AH344" s="38">
        <v>985282</v>
      </c>
      <c r="AI344" s="38">
        <v>435826</v>
      </c>
      <c r="AJ344" s="38">
        <v>560515</v>
      </c>
      <c r="AK344" s="38">
        <v>1062474</v>
      </c>
      <c r="AL344" s="38">
        <v>1023963</v>
      </c>
      <c r="AM344" s="38">
        <v>228329</v>
      </c>
      <c r="AN344" s="38">
        <v>1368656</v>
      </c>
      <c r="AO344" s="38">
        <v>397340</v>
      </c>
      <c r="AP344" s="38">
        <v>128719</v>
      </c>
      <c r="AQ344" s="38">
        <v>1871525</v>
      </c>
      <c r="AR344" s="38">
        <v>182650</v>
      </c>
      <c r="AS344" s="38">
        <v>442979</v>
      </c>
      <c r="AT344" s="38">
        <v>952190</v>
      </c>
      <c r="AU344" s="38">
        <v>1004289</v>
      </c>
      <c r="AV344" s="38">
        <v>558003</v>
      </c>
      <c r="AW344" s="38">
        <v>1232652</v>
      </c>
      <c r="AX344" s="38">
        <v>347440</v>
      </c>
      <c r="AY344" s="38">
        <v>759003</v>
      </c>
      <c r="AZ344" s="38">
        <v>538375</v>
      </c>
      <c r="BA344" s="38">
        <v>9.4398755288404093E-2</v>
      </c>
      <c r="BB344" s="38">
        <v>636463</v>
      </c>
      <c r="BC344" s="38">
        <v>957199</v>
      </c>
      <c r="BD344" s="38">
        <v>484133</v>
      </c>
      <c r="BE344" s="38">
        <v>1849733</v>
      </c>
      <c r="BF344" s="38">
        <v>2769503</v>
      </c>
      <c r="BG344" s="38">
        <v>681617</v>
      </c>
      <c r="BH344" s="38">
        <v>291581</v>
      </c>
      <c r="BI344" s="38">
        <v>183795</v>
      </c>
      <c r="BJ344" s="38">
        <v>1817922</v>
      </c>
      <c r="BK344" s="38">
        <v>9012215</v>
      </c>
      <c r="BL344" s="38">
        <v>616520</v>
      </c>
      <c r="BM344" s="38">
        <v>2985516</v>
      </c>
      <c r="BN344" s="38">
        <v>774983</v>
      </c>
      <c r="BO344" s="38">
        <v>388294</v>
      </c>
      <c r="BP344" s="38">
        <v>1546628</v>
      </c>
      <c r="BQ344" s="38">
        <v>1108467</v>
      </c>
      <c r="BR344" s="38">
        <v>254948</v>
      </c>
      <c r="BS344" s="38">
        <v>423292</v>
      </c>
      <c r="BT344" s="38">
        <v>198020</v>
      </c>
      <c r="BU344" s="38">
        <v>71568</v>
      </c>
      <c r="BV344" s="38">
        <v>0.149448706230463</v>
      </c>
      <c r="BX344" s="38">
        <v>0.99945385035499701</v>
      </c>
    </row>
    <row r="345" spans="2:76">
      <c r="B345" s="38" t="s">
        <v>1208</v>
      </c>
      <c r="C345" s="38" t="s">
        <v>199</v>
      </c>
      <c r="D345" s="38" t="s">
        <v>582</v>
      </c>
      <c r="E345" s="38">
        <v>1123</v>
      </c>
      <c r="F345" s="38" t="s">
        <v>145</v>
      </c>
      <c r="G345" s="38">
        <v>361</v>
      </c>
      <c r="H345" s="38">
        <v>1602.1</v>
      </c>
      <c r="I345" s="38">
        <v>267.07348999999999</v>
      </c>
      <c r="J345" s="38" t="s">
        <v>1209</v>
      </c>
      <c r="K345" s="38">
        <v>6021</v>
      </c>
      <c r="L345" s="43" t="s">
        <v>1210</v>
      </c>
      <c r="M345" s="43" t="s">
        <v>1211</v>
      </c>
      <c r="N345" s="38">
        <v>45288</v>
      </c>
      <c r="O345" s="38">
        <v>56584</v>
      </c>
      <c r="P345" s="38">
        <v>34692</v>
      </c>
      <c r="Q345" s="38">
        <v>46268.996099999997</v>
      </c>
      <c r="R345" s="38">
        <v>41567</v>
      </c>
      <c r="S345" s="38">
        <v>55360</v>
      </c>
      <c r="T345" s="38">
        <v>0.25646762953636099</v>
      </c>
      <c r="U345" s="38">
        <v>17432</v>
      </c>
      <c r="V345" s="38">
        <v>43005</v>
      </c>
      <c r="W345" s="38">
        <v>33089</v>
      </c>
      <c r="X345" s="38">
        <v>39100</v>
      </c>
      <c r="Y345" s="38">
        <v>53094.003900000003</v>
      </c>
      <c r="Z345" s="38">
        <v>0.25646762953636099</v>
      </c>
      <c r="AA345" s="38">
        <v>53486</v>
      </c>
      <c r="AB345" s="38">
        <v>16509</v>
      </c>
      <c r="AC345" s="38">
        <v>55442</v>
      </c>
      <c r="AD345" s="38">
        <v>55669</v>
      </c>
      <c r="AE345" s="38">
        <v>34622</v>
      </c>
      <c r="AF345" s="38">
        <v>35196</v>
      </c>
      <c r="AG345" s="38">
        <v>38140</v>
      </c>
      <c r="AH345" s="38">
        <v>45751</v>
      </c>
      <c r="AI345" s="38">
        <v>64231.996099999997</v>
      </c>
      <c r="AJ345" s="38">
        <v>16642</v>
      </c>
      <c r="AK345" s="38">
        <v>63373</v>
      </c>
      <c r="AL345" s="38">
        <v>41121</v>
      </c>
      <c r="AM345" s="38">
        <v>62626</v>
      </c>
      <c r="AN345" s="38">
        <v>87827</v>
      </c>
      <c r="AO345" s="38">
        <v>38654</v>
      </c>
      <c r="AP345" s="38">
        <v>0.25646762953636099</v>
      </c>
      <c r="AQ345" s="38">
        <v>26342</v>
      </c>
      <c r="AR345" s="38">
        <v>0.25646762953636099</v>
      </c>
      <c r="AS345" s="38">
        <v>31304</v>
      </c>
      <c r="AT345" s="38">
        <v>49865</v>
      </c>
      <c r="AU345" s="38">
        <v>64093.003900000003</v>
      </c>
      <c r="AV345" s="38">
        <v>92034</v>
      </c>
      <c r="AW345" s="38">
        <v>58751.003900000003</v>
      </c>
      <c r="AX345" s="38">
        <v>59603</v>
      </c>
      <c r="AY345" s="38">
        <v>49002.996099999997</v>
      </c>
      <c r="AZ345" s="38">
        <v>60550</v>
      </c>
      <c r="BA345" s="38">
        <v>30677</v>
      </c>
      <c r="BB345" s="38">
        <v>28427</v>
      </c>
      <c r="BC345" s="38">
        <v>38937</v>
      </c>
      <c r="BD345" s="38">
        <v>28555</v>
      </c>
      <c r="BE345" s="38">
        <v>21120</v>
      </c>
      <c r="BF345" s="38">
        <v>21596</v>
      </c>
      <c r="BG345" s="38">
        <v>41932</v>
      </c>
      <c r="BH345" s="38">
        <v>96528</v>
      </c>
      <c r="BI345" s="38">
        <v>50694</v>
      </c>
      <c r="BJ345" s="38">
        <v>90024</v>
      </c>
      <c r="BK345" s="38">
        <v>44444</v>
      </c>
      <c r="BL345" s="38">
        <v>99655.992199999993</v>
      </c>
      <c r="BM345" s="38">
        <v>82878</v>
      </c>
      <c r="BN345" s="38">
        <v>82867</v>
      </c>
      <c r="BO345" s="38">
        <v>102788.99219999999</v>
      </c>
      <c r="BP345" s="38">
        <v>41000</v>
      </c>
      <c r="BQ345" s="38">
        <v>42866</v>
      </c>
      <c r="BR345" s="38">
        <v>68240</v>
      </c>
      <c r="BS345" s="38">
        <v>32636</v>
      </c>
      <c r="BT345" s="38">
        <v>0.25646762953636099</v>
      </c>
      <c r="BU345" s="38">
        <v>18233</v>
      </c>
      <c r="BV345" s="38">
        <v>9.34863532147302E-2</v>
      </c>
      <c r="BX345" s="38">
        <v>1</v>
      </c>
    </row>
    <row r="346" spans="2:76">
      <c r="B346" s="38" t="s">
        <v>1212</v>
      </c>
      <c r="C346" s="38" t="s">
        <v>199</v>
      </c>
      <c r="D346" s="38" t="s">
        <v>582</v>
      </c>
      <c r="E346" s="38">
        <v>2133</v>
      </c>
      <c r="F346" s="38" t="s">
        <v>163</v>
      </c>
      <c r="G346" s="38">
        <v>362</v>
      </c>
      <c r="H346" s="38">
        <v>650</v>
      </c>
      <c r="I346" s="38">
        <v>349.05437999999998</v>
      </c>
      <c r="J346" s="38" t="s">
        <v>1213</v>
      </c>
      <c r="K346" s="38">
        <v>8582</v>
      </c>
      <c r="L346" s="43" t="s">
        <v>1214</v>
      </c>
      <c r="M346" s="43" t="s">
        <v>1215</v>
      </c>
      <c r="N346" s="38">
        <v>1969906</v>
      </c>
      <c r="O346" s="38">
        <v>3555031.25</v>
      </c>
      <c r="P346" s="38">
        <v>3549945</v>
      </c>
      <c r="Q346" s="38">
        <v>3821884</v>
      </c>
      <c r="R346" s="38">
        <v>2652941</v>
      </c>
      <c r="S346" s="38">
        <v>3028703</v>
      </c>
      <c r="T346" s="38">
        <v>2203683</v>
      </c>
      <c r="U346" s="38">
        <v>2447855</v>
      </c>
      <c r="V346" s="38">
        <v>3536505</v>
      </c>
      <c r="W346" s="38">
        <v>3249715</v>
      </c>
      <c r="X346" s="38">
        <v>2254238</v>
      </c>
      <c r="Y346" s="38">
        <v>3798611</v>
      </c>
      <c r="Z346" s="38">
        <v>2258094</v>
      </c>
      <c r="AA346" s="38">
        <v>2458946</v>
      </c>
      <c r="AB346" s="38">
        <v>3932704</v>
      </c>
      <c r="AC346" s="38">
        <v>10043872</v>
      </c>
      <c r="AD346" s="38">
        <v>2002297</v>
      </c>
      <c r="AE346" s="38">
        <v>4325691</v>
      </c>
      <c r="AF346" s="38">
        <v>3412940</v>
      </c>
      <c r="AG346" s="38">
        <v>2125624</v>
      </c>
      <c r="AH346" s="38">
        <v>1275471</v>
      </c>
      <c r="AI346" s="38">
        <v>3271939</v>
      </c>
      <c r="AJ346" s="38">
        <v>1915412.875</v>
      </c>
      <c r="AK346" s="38">
        <v>2818080</v>
      </c>
      <c r="AL346" s="38">
        <v>1439121</v>
      </c>
      <c r="AM346" s="38">
        <v>3407481</v>
      </c>
      <c r="AN346" s="38">
        <v>6920616</v>
      </c>
      <c r="AO346" s="38">
        <v>1975720</v>
      </c>
      <c r="AP346" s="38">
        <v>1704085</v>
      </c>
      <c r="AQ346" s="38">
        <v>1964262</v>
      </c>
      <c r="AR346" s="38">
        <v>2400558</v>
      </c>
      <c r="AS346" s="38">
        <v>2257341</v>
      </c>
      <c r="AT346" s="38">
        <v>1974193</v>
      </c>
      <c r="AU346" s="38">
        <v>2597525</v>
      </c>
      <c r="AV346" s="38">
        <v>7573941</v>
      </c>
      <c r="AW346" s="38">
        <v>2809861</v>
      </c>
      <c r="AX346" s="38">
        <v>2347044</v>
      </c>
      <c r="AY346" s="38">
        <v>3459342</v>
      </c>
      <c r="AZ346" s="38">
        <v>2925463</v>
      </c>
      <c r="BA346" s="38">
        <v>3135168</v>
      </c>
      <c r="BB346" s="38">
        <v>1892593</v>
      </c>
      <c r="BC346" s="38">
        <v>3611029</v>
      </c>
      <c r="BD346" s="38">
        <v>2147415</v>
      </c>
      <c r="BE346" s="38">
        <v>943473</v>
      </c>
      <c r="BF346" s="38">
        <v>3485151</v>
      </c>
      <c r="BG346" s="38">
        <v>2039262.125</v>
      </c>
      <c r="BH346" s="38">
        <v>6104121</v>
      </c>
      <c r="BI346" s="38">
        <v>2017906</v>
      </c>
      <c r="BJ346" s="38">
        <v>2799468</v>
      </c>
      <c r="BK346" s="38">
        <v>1405487</v>
      </c>
      <c r="BL346" s="38">
        <v>2148239</v>
      </c>
      <c r="BM346" s="38">
        <v>2110690</v>
      </c>
      <c r="BN346" s="38">
        <v>2701576</v>
      </c>
      <c r="BO346" s="38">
        <v>1128096</v>
      </c>
      <c r="BP346" s="38">
        <v>1708592</v>
      </c>
      <c r="BQ346" s="38">
        <v>1966102</v>
      </c>
      <c r="BR346" s="38">
        <v>6176382</v>
      </c>
      <c r="BS346" s="38">
        <v>2025318</v>
      </c>
      <c r="BT346" s="38">
        <v>1701048</v>
      </c>
      <c r="BU346" s="38">
        <v>3436981</v>
      </c>
      <c r="BV346" s="38">
        <v>0.233988916281058</v>
      </c>
      <c r="BX346" s="38">
        <v>1</v>
      </c>
    </row>
    <row r="347" spans="2:76">
      <c r="B347" s="38" t="s">
        <v>1216</v>
      </c>
      <c r="C347" s="38" t="s">
        <v>161</v>
      </c>
      <c r="D347" s="38" t="s">
        <v>239</v>
      </c>
      <c r="E347" s="38">
        <v>33441</v>
      </c>
      <c r="F347" s="38" t="s">
        <v>163</v>
      </c>
      <c r="G347" s="38">
        <v>100001055</v>
      </c>
      <c r="H347" s="38">
        <v>2810</v>
      </c>
      <c r="I347" s="38">
        <v>232.15433999999999</v>
      </c>
      <c r="J347" s="38" t="s">
        <v>1217</v>
      </c>
      <c r="K347" s="38">
        <v>168379</v>
      </c>
      <c r="M347" s="43" t="s">
        <v>1218</v>
      </c>
      <c r="N347" s="38">
        <v>787206.9375</v>
      </c>
      <c r="O347" s="38">
        <v>560238</v>
      </c>
      <c r="P347" s="38">
        <v>763007</v>
      </c>
      <c r="Q347" s="38">
        <v>378765</v>
      </c>
      <c r="R347" s="38">
        <v>814083.9375</v>
      </c>
      <c r="S347" s="38">
        <v>734076</v>
      </c>
      <c r="T347" s="38">
        <v>847640</v>
      </c>
      <c r="U347" s="38">
        <v>444053</v>
      </c>
      <c r="V347" s="38">
        <v>652958</v>
      </c>
      <c r="W347" s="38">
        <v>1427150</v>
      </c>
      <c r="X347" s="38">
        <v>747975</v>
      </c>
      <c r="Y347" s="38">
        <v>639679</v>
      </c>
      <c r="Z347" s="38">
        <v>786908</v>
      </c>
      <c r="AA347" s="38">
        <v>438019</v>
      </c>
      <c r="AB347" s="38">
        <v>843126.9375</v>
      </c>
      <c r="AC347" s="38">
        <v>924899</v>
      </c>
      <c r="AD347" s="38">
        <v>1058503</v>
      </c>
      <c r="AE347" s="38">
        <v>855459</v>
      </c>
      <c r="AF347" s="38">
        <v>750797</v>
      </c>
      <c r="AG347" s="38">
        <v>1215664</v>
      </c>
      <c r="AH347" s="38">
        <v>431479</v>
      </c>
      <c r="AI347" s="38">
        <v>1530504</v>
      </c>
      <c r="AJ347" s="38">
        <v>618210</v>
      </c>
      <c r="AK347" s="38">
        <v>250161</v>
      </c>
      <c r="AL347" s="38">
        <v>480752</v>
      </c>
      <c r="AM347" s="38">
        <v>434148.96879999997</v>
      </c>
      <c r="AN347" s="38">
        <v>969065.0625</v>
      </c>
      <c r="AO347" s="38">
        <v>546874</v>
      </c>
      <c r="AP347" s="38">
        <v>594270</v>
      </c>
      <c r="AQ347" s="38">
        <v>439999.96879999997</v>
      </c>
      <c r="AR347" s="38">
        <v>856371</v>
      </c>
      <c r="AS347" s="38">
        <v>606288</v>
      </c>
      <c r="AT347" s="38">
        <v>639284</v>
      </c>
      <c r="AU347" s="38">
        <v>909407.0625</v>
      </c>
      <c r="AV347" s="38">
        <v>1378508</v>
      </c>
      <c r="AW347" s="38">
        <v>438639</v>
      </c>
      <c r="AX347" s="38">
        <v>560417</v>
      </c>
      <c r="AY347" s="38">
        <v>724760</v>
      </c>
      <c r="AZ347" s="38">
        <v>917004</v>
      </c>
      <c r="BA347" s="38">
        <v>205315</v>
      </c>
      <c r="BB347" s="38">
        <v>949289</v>
      </c>
      <c r="BC347" s="38">
        <v>3378217</v>
      </c>
      <c r="BD347" s="38">
        <v>898990</v>
      </c>
      <c r="BE347" s="38">
        <v>735381</v>
      </c>
      <c r="BF347" s="38">
        <v>941579.0625</v>
      </c>
      <c r="BG347" s="38">
        <v>1025782</v>
      </c>
      <c r="BH347" s="38">
        <v>580923</v>
      </c>
      <c r="BI347" s="38">
        <v>894616</v>
      </c>
      <c r="BJ347" s="38">
        <v>1218483</v>
      </c>
      <c r="BK347" s="38">
        <v>988211</v>
      </c>
      <c r="BL347" s="38">
        <v>549473</v>
      </c>
      <c r="BM347" s="38">
        <v>794006</v>
      </c>
      <c r="BN347" s="38">
        <v>425350</v>
      </c>
      <c r="BO347" s="38">
        <v>650306</v>
      </c>
      <c r="BP347" s="38">
        <v>738854</v>
      </c>
      <c r="BQ347" s="38">
        <v>449735</v>
      </c>
      <c r="BR347" s="38">
        <v>913436.9375</v>
      </c>
      <c r="BS347" s="38">
        <v>1755336</v>
      </c>
      <c r="BT347" s="38">
        <v>258406.01560000001</v>
      </c>
      <c r="BU347" s="38">
        <v>917941</v>
      </c>
      <c r="BV347" s="38">
        <v>0.23984999119108</v>
      </c>
      <c r="BX347" s="38">
        <v>1</v>
      </c>
    </row>
    <row r="348" spans="2:76">
      <c r="B348" s="38" t="s">
        <v>1219</v>
      </c>
      <c r="C348" s="38" t="s">
        <v>161</v>
      </c>
      <c r="D348" s="38" t="s">
        <v>239</v>
      </c>
      <c r="E348" s="38">
        <v>35437</v>
      </c>
      <c r="F348" s="38" t="s">
        <v>145</v>
      </c>
      <c r="G348" s="38">
        <v>100001590</v>
      </c>
      <c r="H348" s="38">
        <v>1420</v>
      </c>
      <c r="I348" s="38">
        <v>144.06661</v>
      </c>
      <c r="J348" s="38" t="s">
        <v>1220</v>
      </c>
      <c r="K348" s="38">
        <v>10855600</v>
      </c>
      <c r="M348" s="43" t="s">
        <v>1221</v>
      </c>
      <c r="N348" s="38">
        <v>124307</v>
      </c>
      <c r="O348" s="38">
        <v>80933</v>
      </c>
      <c r="P348" s="38">
        <v>69819</v>
      </c>
      <c r="Q348" s="38">
        <v>110434</v>
      </c>
      <c r="R348" s="38">
        <v>61276</v>
      </c>
      <c r="S348" s="38">
        <v>112115</v>
      </c>
      <c r="T348" s="38">
        <v>72376</v>
      </c>
      <c r="U348" s="38">
        <v>88324</v>
      </c>
      <c r="V348" s="38">
        <v>0.20711157620953999</v>
      </c>
      <c r="W348" s="38">
        <v>90699</v>
      </c>
      <c r="X348" s="38">
        <v>0.20711157620953999</v>
      </c>
      <c r="Y348" s="38">
        <v>86525</v>
      </c>
      <c r="Z348" s="38">
        <v>59533</v>
      </c>
      <c r="AA348" s="38">
        <v>116713</v>
      </c>
      <c r="AB348" s="38">
        <v>68959</v>
      </c>
      <c r="AC348" s="38">
        <v>106254</v>
      </c>
      <c r="AD348" s="38">
        <v>161085</v>
      </c>
      <c r="AE348" s="38">
        <v>44825</v>
      </c>
      <c r="AF348" s="38">
        <v>84285</v>
      </c>
      <c r="AG348" s="38">
        <v>92365</v>
      </c>
      <c r="AH348" s="38">
        <v>124413.00780000001</v>
      </c>
      <c r="AI348" s="38">
        <v>59316.003900000003</v>
      </c>
      <c r="AJ348" s="38">
        <v>69236</v>
      </c>
      <c r="AK348" s="38">
        <v>57284</v>
      </c>
      <c r="AL348" s="38">
        <v>96350.007800000007</v>
      </c>
      <c r="AM348" s="38">
        <v>90037</v>
      </c>
      <c r="AN348" s="38">
        <v>130928</v>
      </c>
      <c r="AO348" s="38">
        <v>0.20711157620953999</v>
      </c>
      <c r="AP348" s="38">
        <v>27597</v>
      </c>
      <c r="AQ348" s="38">
        <v>127238.00780000001</v>
      </c>
      <c r="AR348" s="38">
        <v>0.20711157620953999</v>
      </c>
      <c r="AS348" s="38">
        <v>118334</v>
      </c>
      <c r="AT348" s="38">
        <v>131065</v>
      </c>
      <c r="AU348" s="38">
        <v>0.20711157620953999</v>
      </c>
      <c r="AV348" s="38">
        <v>90356</v>
      </c>
      <c r="AW348" s="38">
        <v>121065</v>
      </c>
      <c r="AX348" s="38">
        <v>58270</v>
      </c>
      <c r="AY348" s="38">
        <v>134825</v>
      </c>
      <c r="AZ348" s="38">
        <v>130963</v>
      </c>
      <c r="BA348" s="38">
        <v>54242</v>
      </c>
      <c r="BB348" s="38">
        <v>64373</v>
      </c>
      <c r="BC348" s="38">
        <v>234354.01560000001</v>
      </c>
      <c r="BD348" s="38">
        <v>96098</v>
      </c>
      <c r="BE348" s="38">
        <v>109964</v>
      </c>
      <c r="BF348" s="38">
        <v>137038</v>
      </c>
      <c r="BG348" s="38">
        <v>87115</v>
      </c>
      <c r="BH348" s="38">
        <v>133124</v>
      </c>
      <c r="BI348" s="38">
        <v>0.20711157620953999</v>
      </c>
      <c r="BJ348" s="38">
        <v>108842</v>
      </c>
      <c r="BK348" s="38">
        <v>86296</v>
      </c>
      <c r="BL348" s="38">
        <v>150258</v>
      </c>
      <c r="BM348" s="38">
        <v>120282.00780000001</v>
      </c>
      <c r="BN348" s="38">
        <v>135683</v>
      </c>
      <c r="BO348" s="38">
        <v>119813</v>
      </c>
      <c r="BP348" s="38">
        <v>92114</v>
      </c>
      <c r="BQ348" s="38">
        <v>0.20711157620953999</v>
      </c>
      <c r="BR348" s="38">
        <v>86787</v>
      </c>
      <c r="BS348" s="38">
        <v>132879</v>
      </c>
      <c r="BT348" s="38">
        <v>61048</v>
      </c>
      <c r="BU348" s="38">
        <v>0.20711157620953999</v>
      </c>
      <c r="BV348" s="38">
        <v>0.159675920705494</v>
      </c>
      <c r="BX348" s="38">
        <v>1</v>
      </c>
    </row>
    <row r="349" spans="2:76">
      <c r="B349" s="38" t="s">
        <v>1222</v>
      </c>
      <c r="C349" s="38" t="s">
        <v>161</v>
      </c>
      <c r="D349" s="38" t="s">
        <v>239</v>
      </c>
      <c r="E349" s="38">
        <v>1125</v>
      </c>
      <c r="F349" s="38" t="s">
        <v>163</v>
      </c>
      <c r="G349" s="38">
        <v>376</v>
      </c>
      <c r="H349" s="38">
        <v>2800</v>
      </c>
      <c r="I349" s="38">
        <v>132.10191</v>
      </c>
      <c r="J349" s="38" t="s">
        <v>1223</v>
      </c>
      <c r="K349" s="38">
        <v>6306</v>
      </c>
      <c r="L349" s="43" t="s">
        <v>1224</v>
      </c>
      <c r="M349" s="43" t="s">
        <v>1225</v>
      </c>
      <c r="N349" s="38">
        <v>97367200</v>
      </c>
      <c r="O349" s="38">
        <v>113280944</v>
      </c>
      <c r="P349" s="38">
        <v>126963368</v>
      </c>
      <c r="Q349" s="38">
        <v>128747680</v>
      </c>
      <c r="R349" s="38">
        <v>134303648</v>
      </c>
      <c r="S349" s="38">
        <v>124740416</v>
      </c>
      <c r="T349" s="38">
        <v>106137480</v>
      </c>
      <c r="U349" s="38">
        <v>117854336</v>
      </c>
      <c r="V349" s="38">
        <v>127117136</v>
      </c>
      <c r="W349" s="38">
        <v>201194064</v>
      </c>
      <c r="X349" s="38">
        <v>117209720</v>
      </c>
      <c r="Y349" s="38">
        <v>131562872</v>
      </c>
      <c r="Z349" s="38">
        <v>115741376</v>
      </c>
      <c r="AA349" s="38">
        <v>154386032</v>
      </c>
      <c r="AB349" s="38">
        <v>133086024</v>
      </c>
      <c r="AC349" s="38">
        <v>140836736</v>
      </c>
      <c r="AD349" s="38">
        <v>106207632</v>
      </c>
      <c r="AE349" s="38">
        <v>96401608</v>
      </c>
      <c r="AF349" s="38">
        <v>96893752</v>
      </c>
      <c r="AG349" s="38">
        <v>102643112</v>
      </c>
      <c r="AH349" s="38">
        <v>156293584</v>
      </c>
      <c r="AI349" s="38">
        <v>112789632</v>
      </c>
      <c r="AJ349" s="38">
        <v>128637376</v>
      </c>
      <c r="AK349" s="38">
        <v>110391912</v>
      </c>
      <c r="AL349" s="38">
        <v>158399472</v>
      </c>
      <c r="AM349" s="38">
        <v>100856816</v>
      </c>
      <c r="AN349" s="38">
        <v>119776112</v>
      </c>
      <c r="AO349" s="38">
        <v>92413504</v>
      </c>
      <c r="AP349" s="38">
        <v>126264976</v>
      </c>
      <c r="AQ349" s="38">
        <v>120605696</v>
      </c>
      <c r="AR349" s="38">
        <v>135600368</v>
      </c>
      <c r="AS349" s="38">
        <v>111320040</v>
      </c>
      <c r="AT349" s="38">
        <v>156520544</v>
      </c>
      <c r="AU349" s="38">
        <v>109968624</v>
      </c>
      <c r="AV349" s="38">
        <v>145775152</v>
      </c>
      <c r="AW349" s="38">
        <v>137206976</v>
      </c>
      <c r="AX349" s="38">
        <v>112461744</v>
      </c>
      <c r="AY349" s="38">
        <v>128979680</v>
      </c>
      <c r="AZ349" s="38">
        <v>128082536</v>
      </c>
      <c r="BA349" s="38">
        <v>104098328</v>
      </c>
      <c r="BB349" s="38">
        <v>116469160</v>
      </c>
      <c r="BC349" s="38">
        <v>136588704</v>
      </c>
      <c r="BD349" s="38">
        <v>130533856</v>
      </c>
      <c r="BE349" s="38">
        <v>139366080</v>
      </c>
      <c r="BF349" s="38">
        <v>116040624</v>
      </c>
      <c r="BG349" s="38">
        <v>130418320</v>
      </c>
      <c r="BH349" s="38">
        <v>120698928</v>
      </c>
      <c r="BI349" s="38">
        <v>99469592</v>
      </c>
      <c r="BJ349" s="38">
        <v>131226000</v>
      </c>
      <c r="BK349" s="38">
        <v>135851744</v>
      </c>
      <c r="BL349" s="38">
        <v>158089616</v>
      </c>
      <c r="BM349" s="38">
        <v>124077920</v>
      </c>
      <c r="BN349" s="38">
        <v>122802568</v>
      </c>
      <c r="BO349" s="38">
        <v>114469280</v>
      </c>
      <c r="BP349" s="38">
        <v>117549096</v>
      </c>
      <c r="BQ349" s="38">
        <v>121652688</v>
      </c>
      <c r="BR349" s="38">
        <v>110980112</v>
      </c>
      <c r="BS349" s="38">
        <v>116331384</v>
      </c>
      <c r="BT349" s="38">
        <v>151864880</v>
      </c>
      <c r="BU349" s="38">
        <v>125772568</v>
      </c>
      <c r="BV349" s="38">
        <v>0.25805149508623598</v>
      </c>
      <c r="BX349" s="38">
        <v>1</v>
      </c>
    </row>
    <row r="350" spans="2:76">
      <c r="B350" s="38" t="s">
        <v>1226</v>
      </c>
      <c r="C350" s="38" t="s">
        <v>577</v>
      </c>
      <c r="D350" s="38" t="s">
        <v>578</v>
      </c>
      <c r="E350" s="38">
        <v>40046</v>
      </c>
      <c r="F350" s="38" t="s">
        <v>163</v>
      </c>
      <c r="G350" s="38">
        <v>100003163</v>
      </c>
      <c r="H350" s="38">
        <v>2742</v>
      </c>
      <c r="I350" s="38">
        <v>203.13901999999999</v>
      </c>
      <c r="J350" s="38" t="s">
        <v>1227</v>
      </c>
      <c r="K350" s="38">
        <v>5246009</v>
      </c>
      <c r="M350" s="43" t="s">
        <v>1228</v>
      </c>
      <c r="N350" s="38">
        <v>48813</v>
      </c>
      <c r="O350" s="38">
        <v>156744</v>
      </c>
      <c r="P350" s="38">
        <v>187987</v>
      </c>
      <c r="Q350" s="38">
        <v>79368</v>
      </c>
      <c r="R350" s="38">
        <v>73720</v>
      </c>
      <c r="S350" s="38">
        <v>73983</v>
      </c>
      <c r="T350" s="38">
        <v>98756.007800000007</v>
      </c>
      <c r="U350" s="38">
        <v>112441</v>
      </c>
      <c r="V350" s="38">
        <v>84922</v>
      </c>
      <c r="W350" s="38">
        <v>53051.003900000003</v>
      </c>
      <c r="X350" s="38">
        <v>39949</v>
      </c>
      <c r="Y350" s="38">
        <v>0.23285026304473</v>
      </c>
      <c r="Z350" s="38">
        <v>56644</v>
      </c>
      <c r="AA350" s="38">
        <v>250177</v>
      </c>
      <c r="AB350" s="38">
        <v>124513</v>
      </c>
      <c r="AC350" s="38">
        <v>318736</v>
      </c>
      <c r="AD350" s="38">
        <v>0.23285026304473</v>
      </c>
      <c r="AE350" s="38">
        <v>88608.992199999993</v>
      </c>
      <c r="AF350" s="38">
        <v>208244</v>
      </c>
      <c r="AG350" s="38">
        <v>125552.00780000001</v>
      </c>
      <c r="AH350" s="38">
        <v>73429</v>
      </c>
      <c r="AI350" s="38">
        <v>122036.00780000001</v>
      </c>
      <c r="AJ350" s="38">
        <v>87803</v>
      </c>
      <c r="AK350" s="38">
        <v>0.23285026304473</v>
      </c>
      <c r="AL350" s="38">
        <v>33536</v>
      </c>
      <c r="AM350" s="38">
        <v>0.23285026304473</v>
      </c>
      <c r="AN350" s="38">
        <v>120932</v>
      </c>
      <c r="AO350" s="38">
        <v>76586</v>
      </c>
      <c r="AP350" s="38">
        <v>112224</v>
      </c>
      <c r="AQ350" s="38">
        <v>70294</v>
      </c>
      <c r="AR350" s="38">
        <v>80915</v>
      </c>
      <c r="AS350" s="38">
        <v>165262</v>
      </c>
      <c r="AT350" s="38">
        <v>0.23285026304473</v>
      </c>
      <c r="AU350" s="38">
        <v>46196</v>
      </c>
      <c r="AV350" s="38">
        <v>67705</v>
      </c>
      <c r="AW350" s="38">
        <v>81918</v>
      </c>
      <c r="AX350" s="38">
        <v>97504</v>
      </c>
      <c r="AY350" s="38">
        <v>27961</v>
      </c>
      <c r="AZ350" s="38">
        <v>63061</v>
      </c>
      <c r="BA350" s="38">
        <v>0.23285026304473</v>
      </c>
      <c r="BB350" s="38">
        <v>40623</v>
      </c>
      <c r="BC350" s="38">
        <v>87961</v>
      </c>
      <c r="BD350" s="38">
        <v>118692</v>
      </c>
      <c r="BE350" s="38">
        <v>75612</v>
      </c>
      <c r="BF350" s="38">
        <v>79755</v>
      </c>
      <c r="BG350" s="38">
        <v>48930.003900000003</v>
      </c>
      <c r="BH350" s="38">
        <v>216166</v>
      </c>
      <c r="BI350" s="38">
        <v>28053</v>
      </c>
      <c r="BJ350" s="38">
        <v>47592</v>
      </c>
      <c r="BK350" s="38">
        <v>146831</v>
      </c>
      <c r="BL350" s="38">
        <v>142338</v>
      </c>
      <c r="BM350" s="38">
        <v>0.23285026304473</v>
      </c>
      <c r="BN350" s="38">
        <v>53985.996099999997</v>
      </c>
      <c r="BO350" s="38">
        <v>0.23285026304473</v>
      </c>
      <c r="BP350" s="38">
        <v>51315.996099999997</v>
      </c>
      <c r="BQ350" s="38">
        <v>87655</v>
      </c>
      <c r="BR350" s="38">
        <v>79156</v>
      </c>
      <c r="BS350" s="38">
        <v>92324.992199999993</v>
      </c>
      <c r="BT350" s="38">
        <v>148873</v>
      </c>
      <c r="BU350" s="38">
        <v>196635.01560000001</v>
      </c>
      <c r="BV350" s="38">
        <v>0.394714768761114</v>
      </c>
      <c r="BX350" s="38">
        <v>1</v>
      </c>
    </row>
    <row r="351" spans="2:76">
      <c r="B351" s="38" t="s">
        <v>1229</v>
      </c>
      <c r="C351" s="38" t="s">
        <v>577</v>
      </c>
      <c r="D351" s="38" t="s">
        <v>578</v>
      </c>
      <c r="E351" s="38">
        <v>40008</v>
      </c>
      <c r="F351" s="38" t="s">
        <v>145</v>
      </c>
      <c r="G351" s="38">
        <v>100003169</v>
      </c>
      <c r="H351" s="38">
        <v>1992</v>
      </c>
      <c r="I351" s="38">
        <v>187.10881000000001</v>
      </c>
      <c r="J351" s="38" t="s">
        <v>1230</v>
      </c>
      <c r="K351" s="38">
        <v>342532</v>
      </c>
      <c r="M351" s="43" t="s">
        <v>1231</v>
      </c>
      <c r="N351" s="38">
        <v>0.26028600615476799</v>
      </c>
      <c r="O351" s="38">
        <v>82647</v>
      </c>
      <c r="P351" s="38">
        <v>116286</v>
      </c>
      <c r="Q351" s="38">
        <v>82525</v>
      </c>
      <c r="R351" s="38">
        <v>63508</v>
      </c>
      <c r="S351" s="38">
        <v>41150</v>
      </c>
      <c r="T351" s="38">
        <v>46236.003900000003</v>
      </c>
      <c r="U351" s="38">
        <v>108233</v>
      </c>
      <c r="V351" s="38">
        <v>85567</v>
      </c>
      <c r="W351" s="38">
        <v>93583</v>
      </c>
      <c r="X351" s="38">
        <v>104981.00780000001</v>
      </c>
      <c r="Y351" s="38">
        <v>43124</v>
      </c>
      <c r="Z351" s="38">
        <v>59688.996099999997</v>
      </c>
      <c r="AA351" s="38">
        <v>124643</v>
      </c>
      <c r="AB351" s="38">
        <v>84807</v>
      </c>
      <c r="AC351" s="38">
        <v>291978</v>
      </c>
      <c r="AD351" s="38">
        <v>0.26028600615476799</v>
      </c>
      <c r="AE351" s="38">
        <v>71858</v>
      </c>
      <c r="AF351" s="38">
        <v>155479</v>
      </c>
      <c r="AG351" s="38">
        <v>149670</v>
      </c>
      <c r="AH351" s="38">
        <v>122371</v>
      </c>
      <c r="AI351" s="38">
        <v>120402</v>
      </c>
      <c r="AJ351" s="38">
        <v>50859</v>
      </c>
      <c r="AK351" s="38">
        <v>51483</v>
      </c>
      <c r="AL351" s="38">
        <v>137084</v>
      </c>
      <c r="AM351" s="38">
        <v>73192</v>
      </c>
      <c r="AN351" s="38">
        <v>78739</v>
      </c>
      <c r="AO351" s="38">
        <v>75634</v>
      </c>
      <c r="AP351" s="38">
        <v>61932.996099999997</v>
      </c>
      <c r="AQ351" s="38">
        <v>77035</v>
      </c>
      <c r="AR351" s="38">
        <v>45217</v>
      </c>
      <c r="AS351" s="38">
        <v>102967</v>
      </c>
      <c r="AT351" s="38">
        <v>61125</v>
      </c>
      <c r="AU351" s="38">
        <v>54651.996099999997</v>
      </c>
      <c r="AV351" s="38">
        <v>72595</v>
      </c>
      <c r="AW351" s="38">
        <v>76906</v>
      </c>
      <c r="AX351" s="38">
        <v>114675</v>
      </c>
      <c r="AY351" s="38">
        <v>0.26028600615476799</v>
      </c>
      <c r="AZ351" s="38">
        <v>0.26028600615476799</v>
      </c>
      <c r="BA351" s="38">
        <v>46336</v>
      </c>
      <c r="BB351" s="38">
        <v>74341</v>
      </c>
      <c r="BC351" s="38">
        <v>81723</v>
      </c>
      <c r="BD351" s="38">
        <v>123360</v>
      </c>
      <c r="BE351" s="38">
        <v>115017</v>
      </c>
      <c r="BF351" s="38">
        <v>150620</v>
      </c>
      <c r="BG351" s="38">
        <v>73727</v>
      </c>
      <c r="BH351" s="38">
        <v>127407</v>
      </c>
      <c r="BI351" s="38">
        <v>30376</v>
      </c>
      <c r="BJ351" s="38">
        <v>178074</v>
      </c>
      <c r="BK351" s="38">
        <v>84888</v>
      </c>
      <c r="BL351" s="38">
        <v>151719</v>
      </c>
      <c r="BM351" s="38">
        <v>72399</v>
      </c>
      <c r="BN351" s="38">
        <v>140875</v>
      </c>
      <c r="BO351" s="38">
        <v>58223</v>
      </c>
      <c r="BP351" s="38">
        <v>52605</v>
      </c>
      <c r="BQ351" s="38">
        <v>154047</v>
      </c>
      <c r="BR351" s="38">
        <v>93837.992199999993</v>
      </c>
      <c r="BS351" s="38">
        <v>53113</v>
      </c>
      <c r="BT351" s="38">
        <v>57034</v>
      </c>
      <c r="BU351" s="38">
        <v>100829</v>
      </c>
      <c r="BV351" s="38">
        <v>0.92343152648396298</v>
      </c>
      <c r="BX351" s="38">
        <v>1</v>
      </c>
    </row>
    <row r="352" spans="2:76">
      <c r="B352" s="38" t="s">
        <v>1232</v>
      </c>
      <c r="C352" s="38" t="s">
        <v>577</v>
      </c>
      <c r="D352" s="38" t="s">
        <v>578</v>
      </c>
      <c r="E352" s="38">
        <v>52322</v>
      </c>
      <c r="F352" s="38" t="s">
        <v>163</v>
      </c>
      <c r="G352" s="38">
        <v>100008939</v>
      </c>
      <c r="H352" s="38">
        <v>3242</v>
      </c>
      <c r="I352" s="38">
        <v>245.18597</v>
      </c>
      <c r="N352" s="38">
        <v>0.26417509345129397</v>
      </c>
      <c r="O352" s="38">
        <v>0.26417509345129397</v>
      </c>
      <c r="P352" s="38">
        <v>165748</v>
      </c>
      <c r="Q352" s="38">
        <v>102340</v>
      </c>
      <c r="R352" s="38">
        <v>0.26417509345129397</v>
      </c>
      <c r="S352" s="38">
        <v>0.26417509345129397</v>
      </c>
      <c r="T352" s="38">
        <v>112350</v>
      </c>
      <c r="U352" s="38">
        <v>210263.98439999999</v>
      </c>
      <c r="V352" s="38">
        <v>165944</v>
      </c>
      <c r="W352" s="38">
        <v>148484</v>
      </c>
      <c r="X352" s="38">
        <v>0.26417509345129397</v>
      </c>
      <c r="Y352" s="38">
        <v>0.26417509345129397</v>
      </c>
      <c r="Z352" s="38">
        <v>0.26417509345129397</v>
      </c>
      <c r="AA352" s="38">
        <v>419915.03129999997</v>
      </c>
      <c r="AB352" s="38">
        <v>149832</v>
      </c>
      <c r="AC352" s="38">
        <v>356201.96879999997</v>
      </c>
      <c r="AD352" s="38">
        <v>0.26417509345129397</v>
      </c>
      <c r="AE352" s="38">
        <v>0.26417509345129397</v>
      </c>
      <c r="AF352" s="38">
        <v>246461</v>
      </c>
      <c r="AG352" s="38">
        <v>190338</v>
      </c>
      <c r="AH352" s="38">
        <v>164116</v>
      </c>
      <c r="AI352" s="38">
        <v>164379</v>
      </c>
      <c r="AJ352" s="38">
        <v>88809</v>
      </c>
      <c r="AK352" s="38">
        <v>0.26417509345129397</v>
      </c>
      <c r="AL352" s="38">
        <v>77225</v>
      </c>
      <c r="AM352" s="38">
        <v>0.26417509345129397</v>
      </c>
      <c r="AN352" s="38">
        <v>228937</v>
      </c>
      <c r="AO352" s="38">
        <v>0.26417509345129397</v>
      </c>
      <c r="AP352" s="38">
        <v>242683</v>
      </c>
      <c r="AQ352" s="38">
        <v>73133</v>
      </c>
      <c r="AR352" s="38">
        <v>0.26417509345129397</v>
      </c>
      <c r="AS352" s="38">
        <v>323273</v>
      </c>
      <c r="AT352" s="38">
        <v>61367</v>
      </c>
      <c r="AU352" s="38">
        <v>0.26417509345129397</v>
      </c>
      <c r="AV352" s="38">
        <v>0.26417509345129397</v>
      </c>
      <c r="AW352" s="38">
        <v>0.26417509345129397</v>
      </c>
      <c r="AX352" s="38">
        <v>189274</v>
      </c>
      <c r="AY352" s="38">
        <v>0.26417509345129397</v>
      </c>
      <c r="AZ352" s="38">
        <v>76461</v>
      </c>
      <c r="BA352" s="38">
        <v>0.26417509345129397</v>
      </c>
      <c r="BB352" s="38">
        <v>0.26417509345129397</v>
      </c>
      <c r="BC352" s="38">
        <v>130213</v>
      </c>
      <c r="BD352" s="38">
        <v>157698</v>
      </c>
      <c r="BE352" s="38">
        <v>129740</v>
      </c>
      <c r="BF352" s="38">
        <v>119443</v>
      </c>
      <c r="BG352" s="38">
        <v>0.26417509345129397</v>
      </c>
      <c r="BH352" s="38">
        <v>242405</v>
      </c>
      <c r="BI352" s="38">
        <v>0.26417509345129397</v>
      </c>
      <c r="BJ352" s="38">
        <v>80461</v>
      </c>
      <c r="BK352" s="38">
        <v>299376</v>
      </c>
      <c r="BL352" s="38">
        <v>327588</v>
      </c>
      <c r="BM352" s="38">
        <v>0.26417509345129397</v>
      </c>
      <c r="BN352" s="38">
        <v>0.26417509345129397</v>
      </c>
      <c r="BO352" s="38">
        <v>0.26417509345129397</v>
      </c>
      <c r="BP352" s="38">
        <v>0.26417509345129397</v>
      </c>
      <c r="BQ352" s="38">
        <v>144936</v>
      </c>
      <c r="BR352" s="38">
        <v>78230</v>
      </c>
      <c r="BS352" s="38">
        <v>144294</v>
      </c>
      <c r="BT352" s="38">
        <v>258052</v>
      </c>
      <c r="BU352" s="38">
        <v>381351.03129999997</v>
      </c>
      <c r="BV352" s="38">
        <v>0.70687479653164997</v>
      </c>
      <c r="BX352" s="38">
        <v>1</v>
      </c>
    </row>
    <row r="353" spans="2:76">
      <c r="B353" s="38" t="s">
        <v>1233</v>
      </c>
      <c r="C353" s="38" t="s">
        <v>577</v>
      </c>
      <c r="D353" s="38" t="s">
        <v>578</v>
      </c>
      <c r="E353" s="38">
        <v>35418</v>
      </c>
      <c r="F353" s="38" t="s">
        <v>163</v>
      </c>
      <c r="G353" s="38">
        <v>100001135</v>
      </c>
      <c r="H353" s="38">
        <v>2906</v>
      </c>
      <c r="I353" s="38">
        <v>229.15467000000001</v>
      </c>
      <c r="K353" s="38">
        <v>342734</v>
      </c>
      <c r="M353" s="43" t="s">
        <v>1234</v>
      </c>
      <c r="N353" s="38">
        <v>60101</v>
      </c>
      <c r="O353" s="38">
        <v>79466</v>
      </c>
      <c r="P353" s="38">
        <v>127079.99219999999</v>
      </c>
      <c r="Q353" s="38">
        <v>140853</v>
      </c>
      <c r="R353" s="38">
        <v>114789</v>
      </c>
      <c r="S353" s="38">
        <v>221201</v>
      </c>
      <c r="T353" s="38">
        <v>85800</v>
      </c>
      <c r="U353" s="38">
        <v>111034</v>
      </c>
      <c r="V353" s="38">
        <v>183726</v>
      </c>
      <c r="W353" s="38">
        <v>165072</v>
      </c>
      <c r="X353" s="38">
        <v>116640</v>
      </c>
      <c r="Y353" s="38">
        <v>97209</v>
      </c>
      <c r="Z353" s="38">
        <v>81858</v>
      </c>
      <c r="AA353" s="38">
        <v>111939</v>
      </c>
      <c r="AB353" s="38">
        <v>144440</v>
      </c>
      <c r="AC353" s="38">
        <v>193724</v>
      </c>
      <c r="AD353" s="38">
        <v>121990</v>
      </c>
      <c r="AE353" s="38">
        <v>132509</v>
      </c>
      <c r="AF353" s="38">
        <v>80405</v>
      </c>
      <c r="AG353" s="38">
        <v>139140</v>
      </c>
      <c r="AH353" s="38">
        <v>142078</v>
      </c>
      <c r="AI353" s="38">
        <v>218449</v>
      </c>
      <c r="AJ353" s="38">
        <v>92633</v>
      </c>
      <c r="AK353" s="38">
        <v>94379</v>
      </c>
      <c r="AL353" s="38">
        <v>176026</v>
      </c>
      <c r="AM353" s="38">
        <v>145460</v>
      </c>
      <c r="AN353" s="38">
        <v>118246</v>
      </c>
      <c r="AO353" s="38">
        <v>129760</v>
      </c>
      <c r="AP353" s="38">
        <v>124097</v>
      </c>
      <c r="AQ353" s="38">
        <v>99024</v>
      </c>
      <c r="AR353" s="38">
        <v>76462</v>
      </c>
      <c r="AS353" s="38">
        <v>104946</v>
      </c>
      <c r="AT353" s="38">
        <v>122115.00780000001</v>
      </c>
      <c r="AU353" s="38">
        <v>101953</v>
      </c>
      <c r="AV353" s="38">
        <v>157079</v>
      </c>
      <c r="AW353" s="38">
        <v>147235</v>
      </c>
      <c r="AX353" s="38">
        <v>113638</v>
      </c>
      <c r="AY353" s="38">
        <v>132076</v>
      </c>
      <c r="AZ353" s="38">
        <v>127279.00780000001</v>
      </c>
      <c r="BA353" s="38">
        <v>100164</v>
      </c>
      <c r="BB353" s="38">
        <v>126461</v>
      </c>
      <c r="BC353" s="38">
        <v>121450</v>
      </c>
      <c r="BD353" s="38">
        <v>212145</v>
      </c>
      <c r="BE353" s="38">
        <v>113922</v>
      </c>
      <c r="BF353" s="38">
        <v>123403.99219999999</v>
      </c>
      <c r="BG353" s="38">
        <v>105427</v>
      </c>
      <c r="BH353" s="38">
        <v>123533</v>
      </c>
      <c r="BI353" s="38">
        <v>103115</v>
      </c>
      <c r="BJ353" s="38">
        <v>105125</v>
      </c>
      <c r="BK353" s="38">
        <v>119844</v>
      </c>
      <c r="BL353" s="38">
        <v>167050</v>
      </c>
      <c r="BM353" s="38">
        <v>104923</v>
      </c>
      <c r="BN353" s="38">
        <v>161398</v>
      </c>
      <c r="BO353" s="38">
        <v>80370</v>
      </c>
      <c r="BP353" s="38">
        <v>103741</v>
      </c>
      <c r="BQ353" s="38">
        <v>141760</v>
      </c>
      <c r="BR353" s="38">
        <v>153880</v>
      </c>
      <c r="BS353" s="38">
        <v>104787</v>
      </c>
      <c r="BT353" s="38">
        <v>115856</v>
      </c>
      <c r="BU353" s="38">
        <v>174034</v>
      </c>
      <c r="BV353" s="38">
        <v>0.85338173675479301</v>
      </c>
      <c r="BX353" s="38">
        <v>1</v>
      </c>
    </row>
    <row r="354" spans="2:76">
      <c r="B354" s="38" t="s">
        <v>1235</v>
      </c>
      <c r="C354" s="38" t="s">
        <v>577</v>
      </c>
      <c r="D354" s="38" t="s">
        <v>578</v>
      </c>
      <c r="E354" s="38">
        <v>40012</v>
      </c>
      <c r="F354" s="38" t="s">
        <v>163</v>
      </c>
      <c r="G354" s="38">
        <v>100003174</v>
      </c>
      <c r="H354" s="38">
        <v>2630</v>
      </c>
      <c r="I354" s="38">
        <v>219.13394</v>
      </c>
      <c r="J354" s="38" t="s">
        <v>1236</v>
      </c>
      <c r="K354" s="38">
        <v>7021816</v>
      </c>
      <c r="M354" s="43" t="s">
        <v>1237</v>
      </c>
      <c r="N354" s="38">
        <v>157501</v>
      </c>
      <c r="O354" s="38">
        <v>211796.01560000001</v>
      </c>
      <c r="P354" s="38">
        <v>195271.01560000001</v>
      </c>
      <c r="Q354" s="38">
        <v>116337</v>
      </c>
      <c r="R354" s="38">
        <v>0.28581256095560298</v>
      </c>
      <c r="S354" s="38">
        <v>64628</v>
      </c>
      <c r="T354" s="38">
        <v>183427</v>
      </c>
      <c r="U354" s="38">
        <v>77014</v>
      </c>
      <c r="V354" s="38">
        <v>228048</v>
      </c>
      <c r="W354" s="38">
        <v>168757.01560000001</v>
      </c>
      <c r="X354" s="38">
        <v>74112</v>
      </c>
      <c r="Y354" s="38">
        <v>172973</v>
      </c>
      <c r="Z354" s="38">
        <v>89625</v>
      </c>
      <c r="AA354" s="38">
        <v>280753</v>
      </c>
      <c r="AB354" s="38">
        <v>152581</v>
      </c>
      <c r="AC354" s="38">
        <v>221169</v>
      </c>
      <c r="AD354" s="38">
        <v>145356</v>
      </c>
      <c r="AE354" s="38">
        <v>242969</v>
      </c>
      <c r="AF354" s="38">
        <v>149917</v>
      </c>
      <c r="AG354" s="38">
        <v>95330</v>
      </c>
      <c r="AH354" s="38">
        <v>77571</v>
      </c>
      <c r="AI354" s="38">
        <v>146117</v>
      </c>
      <c r="AJ354" s="38">
        <v>155598</v>
      </c>
      <c r="AK354" s="38">
        <v>108170</v>
      </c>
      <c r="AL354" s="38">
        <v>180441</v>
      </c>
      <c r="AM354" s="38">
        <v>162255</v>
      </c>
      <c r="AN354" s="38">
        <v>153604</v>
      </c>
      <c r="AO354" s="38">
        <v>140900</v>
      </c>
      <c r="AP354" s="38">
        <v>179894</v>
      </c>
      <c r="AQ354" s="38">
        <v>0.28581256095560298</v>
      </c>
      <c r="AR354" s="38">
        <v>123751</v>
      </c>
      <c r="AS354" s="38">
        <v>219373</v>
      </c>
      <c r="AT354" s="38">
        <v>153267</v>
      </c>
      <c r="AU354" s="38">
        <v>217563</v>
      </c>
      <c r="AV354" s="38">
        <v>150615</v>
      </c>
      <c r="AW354" s="38">
        <v>202336</v>
      </c>
      <c r="AX354" s="38">
        <v>150109</v>
      </c>
      <c r="AY354" s="38">
        <v>192802.98439999999</v>
      </c>
      <c r="AZ354" s="38">
        <v>200953</v>
      </c>
      <c r="BA354" s="38">
        <v>96631</v>
      </c>
      <c r="BB354" s="38">
        <v>240767</v>
      </c>
      <c r="BC354" s="38">
        <v>116274</v>
      </c>
      <c r="BD354" s="38">
        <v>106954</v>
      </c>
      <c r="BE354" s="38">
        <v>149833</v>
      </c>
      <c r="BF354" s="38">
        <v>191136</v>
      </c>
      <c r="BG354" s="38">
        <v>131808</v>
      </c>
      <c r="BH354" s="38">
        <v>427116.03129999997</v>
      </c>
      <c r="BI354" s="38">
        <v>164904</v>
      </c>
      <c r="BJ354" s="38">
        <v>88761</v>
      </c>
      <c r="BK354" s="38">
        <v>247410</v>
      </c>
      <c r="BL354" s="38">
        <v>116694</v>
      </c>
      <c r="BM354" s="38">
        <v>104183.99219999999</v>
      </c>
      <c r="BN354" s="38">
        <v>231274.98439999999</v>
      </c>
      <c r="BO354" s="38">
        <v>146496</v>
      </c>
      <c r="BP354" s="38">
        <v>0.28581256095560298</v>
      </c>
      <c r="BQ354" s="38">
        <v>215564.98439999999</v>
      </c>
      <c r="BR354" s="38">
        <v>241425</v>
      </c>
      <c r="BS354" s="38">
        <v>233090</v>
      </c>
      <c r="BT354" s="38">
        <v>211494.98439999999</v>
      </c>
      <c r="BU354" s="38">
        <v>255646</v>
      </c>
      <c r="BV354" s="38">
        <v>7.4962528298537806E-2</v>
      </c>
      <c r="BX354" s="38">
        <v>0.98306936100491504</v>
      </c>
    </row>
    <row r="355" spans="2:76">
      <c r="B355" s="38" t="s">
        <v>1238</v>
      </c>
      <c r="C355" s="38" t="s">
        <v>190</v>
      </c>
      <c r="D355" s="38" t="s">
        <v>857</v>
      </c>
      <c r="E355" s="38">
        <v>57577</v>
      </c>
      <c r="F355" s="38" t="s">
        <v>145</v>
      </c>
      <c r="G355" s="38">
        <v>100002488</v>
      </c>
      <c r="H355" s="38">
        <v>4809</v>
      </c>
      <c r="I355" s="38">
        <v>391.28537999999998</v>
      </c>
      <c r="J355" s="38" t="s">
        <v>1239</v>
      </c>
      <c r="K355" s="38">
        <v>127601</v>
      </c>
      <c r="L355" s="43" t="s">
        <v>1240</v>
      </c>
      <c r="M355" s="43" t="s">
        <v>1241</v>
      </c>
      <c r="N355" s="38">
        <v>504697.96879999997</v>
      </c>
      <c r="O355" s="38">
        <v>237585</v>
      </c>
      <c r="P355" s="38">
        <v>1698241</v>
      </c>
      <c r="Q355" s="38">
        <v>131714</v>
      </c>
      <c r="R355" s="38">
        <v>18105</v>
      </c>
      <c r="S355" s="38">
        <v>183156</v>
      </c>
      <c r="T355" s="38">
        <v>212542.98439999999</v>
      </c>
      <c r="U355" s="38">
        <v>53049.003900000003</v>
      </c>
      <c r="V355" s="38">
        <v>35759</v>
      </c>
      <c r="W355" s="38">
        <v>245800</v>
      </c>
      <c r="X355" s="38">
        <v>257934</v>
      </c>
      <c r="Y355" s="38">
        <v>298119</v>
      </c>
      <c r="Z355" s="38">
        <v>142838</v>
      </c>
      <c r="AA355" s="38">
        <v>1048757</v>
      </c>
      <c r="AB355" s="38">
        <v>55551</v>
      </c>
      <c r="AC355" s="38">
        <v>56865</v>
      </c>
      <c r="AD355" s="38">
        <v>309302</v>
      </c>
      <c r="AE355" s="38">
        <v>4.0658639918226498E-2</v>
      </c>
      <c r="AF355" s="38">
        <v>70694</v>
      </c>
      <c r="AG355" s="38">
        <v>98957</v>
      </c>
      <c r="AH355" s="38">
        <v>84886</v>
      </c>
      <c r="AI355" s="38">
        <v>568433</v>
      </c>
      <c r="AJ355" s="38">
        <v>167667</v>
      </c>
      <c r="AK355" s="38">
        <v>506096.96879999997</v>
      </c>
      <c r="AL355" s="38">
        <v>26920</v>
      </c>
      <c r="AM355" s="38">
        <v>228587</v>
      </c>
      <c r="AN355" s="38">
        <v>435965</v>
      </c>
      <c r="AO355" s="38">
        <v>509242</v>
      </c>
      <c r="AP355" s="38">
        <v>72096</v>
      </c>
      <c r="AQ355" s="38">
        <v>189300</v>
      </c>
      <c r="AR355" s="38">
        <v>33161</v>
      </c>
      <c r="AS355" s="38">
        <v>238138</v>
      </c>
      <c r="AT355" s="38">
        <v>729207</v>
      </c>
      <c r="AU355" s="38">
        <v>432622.96879999997</v>
      </c>
      <c r="AV355" s="38">
        <v>390059</v>
      </c>
      <c r="AW355" s="38">
        <v>181557</v>
      </c>
      <c r="AX355" s="38">
        <v>187895</v>
      </c>
      <c r="AY355" s="38">
        <v>930076</v>
      </c>
      <c r="AZ355" s="38">
        <v>552725</v>
      </c>
      <c r="BA355" s="38">
        <v>400041</v>
      </c>
      <c r="BB355" s="38">
        <v>204939</v>
      </c>
      <c r="BC355" s="38">
        <v>68773</v>
      </c>
      <c r="BD355" s="38">
        <v>1147430</v>
      </c>
      <c r="BE355" s="38">
        <v>123851.00780000001</v>
      </c>
      <c r="BF355" s="38">
        <v>205643</v>
      </c>
      <c r="BG355" s="38">
        <v>76363</v>
      </c>
      <c r="BH355" s="38">
        <v>298465</v>
      </c>
      <c r="BI355" s="38">
        <v>52990.003900000003</v>
      </c>
      <c r="BJ355" s="38">
        <v>246070</v>
      </c>
      <c r="BK355" s="38">
        <v>319322</v>
      </c>
      <c r="BL355" s="38">
        <v>130307</v>
      </c>
      <c r="BM355" s="38">
        <v>64347</v>
      </c>
      <c r="BN355" s="38">
        <v>317077</v>
      </c>
      <c r="BO355" s="38">
        <v>2476627</v>
      </c>
      <c r="BP355" s="38">
        <v>4.0658639918226498E-2</v>
      </c>
      <c r="BQ355" s="38">
        <v>87612</v>
      </c>
      <c r="BR355" s="38">
        <v>4.0658639918226498E-2</v>
      </c>
      <c r="BS355" s="38">
        <v>263090</v>
      </c>
      <c r="BT355" s="38">
        <v>11825</v>
      </c>
      <c r="BU355" s="38">
        <v>181704</v>
      </c>
      <c r="BV355" s="38">
        <v>0.68430598840909895</v>
      </c>
      <c r="BX355" s="38">
        <v>1</v>
      </c>
    </row>
    <row r="356" spans="2:76">
      <c r="B356" s="38" t="s">
        <v>1242</v>
      </c>
      <c r="C356" s="38" t="s">
        <v>161</v>
      </c>
      <c r="D356" s="38" t="s">
        <v>239</v>
      </c>
      <c r="E356" s="38">
        <v>34407</v>
      </c>
      <c r="F356" s="38" t="s">
        <v>163</v>
      </c>
      <c r="G356" s="38">
        <v>100001393</v>
      </c>
      <c r="H356" s="38">
        <v>3085</v>
      </c>
      <c r="I356" s="38">
        <v>246.16999000000001</v>
      </c>
      <c r="J356" s="38" t="s">
        <v>1243</v>
      </c>
      <c r="K356" s="38">
        <v>6426851</v>
      </c>
      <c r="M356" s="43" t="s">
        <v>1244</v>
      </c>
      <c r="N356" s="38">
        <v>349577</v>
      </c>
      <c r="O356" s="38">
        <v>414158</v>
      </c>
      <c r="P356" s="38">
        <v>367876</v>
      </c>
      <c r="Q356" s="38">
        <v>351351</v>
      </c>
      <c r="R356" s="38">
        <v>387246</v>
      </c>
      <c r="S356" s="38">
        <v>486441</v>
      </c>
      <c r="T356" s="38">
        <v>393700</v>
      </c>
      <c r="U356" s="38">
        <v>448525.96879999997</v>
      </c>
      <c r="V356" s="38">
        <v>686419</v>
      </c>
      <c r="W356" s="38">
        <v>705191</v>
      </c>
      <c r="X356" s="38">
        <v>495213.96879999997</v>
      </c>
      <c r="Y356" s="38">
        <v>455473.96879999997</v>
      </c>
      <c r="Z356" s="38">
        <v>420102</v>
      </c>
      <c r="AA356" s="38">
        <v>323876</v>
      </c>
      <c r="AB356" s="38">
        <v>518309</v>
      </c>
      <c r="AC356" s="38">
        <v>573613</v>
      </c>
      <c r="AD356" s="38">
        <v>568091</v>
      </c>
      <c r="AE356" s="38">
        <v>481659</v>
      </c>
      <c r="AF356" s="38">
        <v>499130</v>
      </c>
      <c r="AG356" s="38">
        <v>341318</v>
      </c>
      <c r="AH356" s="38">
        <v>396810</v>
      </c>
      <c r="AI356" s="38">
        <v>518518.03129999997</v>
      </c>
      <c r="AJ356" s="38">
        <v>465349.96879999997</v>
      </c>
      <c r="AK356" s="38">
        <v>330208</v>
      </c>
      <c r="AL356" s="38">
        <v>373827</v>
      </c>
      <c r="AM356" s="38">
        <v>297626</v>
      </c>
      <c r="AN356" s="38">
        <v>429207</v>
      </c>
      <c r="AO356" s="38">
        <v>415527</v>
      </c>
      <c r="AP356" s="38">
        <v>433036</v>
      </c>
      <c r="AQ356" s="38">
        <v>429672</v>
      </c>
      <c r="AR356" s="38">
        <v>444007.96879999997</v>
      </c>
      <c r="AS356" s="38">
        <v>301108</v>
      </c>
      <c r="AT356" s="38">
        <v>577336</v>
      </c>
      <c r="AU356" s="38">
        <v>474985.96879999997</v>
      </c>
      <c r="AV356" s="38">
        <v>748442</v>
      </c>
      <c r="AW356" s="38">
        <v>358708</v>
      </c>
      <c r="AX356" s="38">
        <v>433238</v>
      </c>
      <c r="AY356" s="38">
        <v>389093</v>
      </c>
      <c r="AZ356" s="38">
        <v>504238.96879999997</v>
      </c>
      <c r="BA356" s="38">
        <v>379760</v>
      </c>
      <c r="BB356" s="38">
        <v>367171</v>
      </c>
      <c r="BC356" s="38">
        <v>575150</v>
      </c>
      <c r="BD356" s="38">
        <v>581923</v>
      </c>
      <c r="BE356" s="38">
        <v>388141</v>
      </c>
      <c r="BF356" s="38">
        <v>545735</v>
      </c>
      <c r="BG356" s="38">
        <v>474478.03129999997</v>
      </c>
      <c r="BH356" s="38">
        <v>485439</v>
      </c>
      <c r="BI356" s="38">
        <v>285401</v>
      </c>
      <c r="BJ356" s="38">
        <v>728405</v>
      </c>
      <c r="BK356" s="38">
        <v>473103.03129999997</v>
      </c>
      <c r="BL356" s="38">
        <v>350963</v>
      </c>
      <c r="BM356" s="38">
        <v>569357</v>
      </c>
      <c r="BN356" s="38">
        <v>343654</v>
      </c>
      <c r="BO356" s="38">
        <v>348103</v>
      </c>
      <c r="BP356" s="38">
        <v>395658</v>
      </c>
      <c r="BQ356" s="38">
        <v>365614</v>
      </c>
      <c r="BR356" s="38">
        <v>443573</v>
      </c>
      <c r="BS356" s="38">
        <v>659746</v>
      </c>
      <c r="BT356" s="38">
        <v>421088</v>
      </c>
      <c r="BU356" s="38">
        <v>735012</v>
      </c>
      <c r="BV356" s="38">
        <v>0.52978249062601801</v>
      </c>
      <c r="BX356" s="38">
        <v>1</v>
      </c>
    </row>
    <row r="357" spans="2:76">
      <c r="B357" s="38" t="s">
        <v>1245</v>
      </c>
      <c r="C357" s="38" t="s">
        <v>161</v>
      </c>
      <c r="D357" s="38" t="s">
        <v>239</v>
      </c>
      <c r="E357" s="38">
        <v>35107</v>
      </c>
      <c r="F357" s="38" t="s">
        <v>145</v>
      </c>
      <c r="G357" s="38">
        <v>100001452</v>
      </c>
      <c r="H357" s="38">
        <v>1950</v>
      </c>
      <c r="I357" s="38">
        <v>158.08225999999999</v>
      </c>
      <c r="J357" s="38" t="s">
        <v>1246</v>
      </c>
      <c r="K357" s="38">
        <v>546304</v>
      </c>
      <c r="M357" s="43" t="s">
        <v>1247</v>
      </c>
      <c r="N357" s="38">
        <v>61755</v>
      </c>
      <c r="O357" s="38">
        <v>60604</v>
      </c>
      <c r="P357" s="38">
        <v>56347</v>
      </c>
      <c r="Q357" s="38">
        <v>47046</v>
      </c>
      <c r="R357" s="38">
        <v>39090</v>
      </c>
      <c r="S357" s="38">
        <v>62223.996099999997</v>
      </c>
      <c r="T357" s="38">
        <v>65160.996099999997</v>
      </c>
      <c r="U357" s="38">
        <v>111302</v>
      </c>
      <c r="V357" s="38">
        <v>0.349381460584273</v>
      </c>
      <c r="W357" s="38">
        <v>74114</v>
      </c>
      <c r="X357" s="38">
        <v>81855</v>
      </c>
      <c r="Y357" s="38">
        <v>44685</v>
      </c>
      <c r="Z357" s="38">
        <v>78423</v>
      </c>
      <c r="AA357" s="38">
        <v>34757</v>
      </c>
      <c r="AB357" s="38">
        <v>54221</v>
      </c>
      <c r="AC357" s="38">
        <v>0.349381460584273</v>
      </c>
      <c r="AD357" s="38">
        <v>110440</v>
      </c>
      <c r="AE357" s="38">
        <v>39984</v>
      </c>
      <c r="AF357" s="38">
        <v>35826</v>
      </c>
      <c r="AG357" s="38">
        <v>69711</v>
      </c>
      <c r="AH357" s="38">
        <v>89142</v>
      </c>
      <c r="AI357" s="38">
        <v>0.349381460584273</v>
      </c>
      <c r="AJ357" s="38">
        <v>68201</v>
      </c>
      <c r="AK357" s="38">
        <v>62705</v>
      </c>
      <c r="AL357" s="38">
        <v>84898</v>
      </c>
      <c r="AM357" s="38">
        <v>53575</v>
      </c>
      <c r="AN357" s="38">
        <v>92653</v>
      </c>
      <c r="AO357" s="38">
        <v>96910</v>
      </c>
      <c r="AP357" s="38">
        <v>41653</v>
      </c>
      <c r="AQ357" s="38">
        <v>54860</v>
      </c>
      <c r="AR357" s="38">
        <v>48656</v>
      </c>
      <c r="AS357" s="38">
        <v>69375</v>
      </c>
      <c r="AT357" s="38">
        <v>139520</v>
      </c>
      <c r="AU357" s="38">
        <v>85719</v>
      </c>
      <c r="AV357" s="38">
        <v>71580</v>
      </c>
      <c r="AW357" s="38">
        <v>93066</v>
      </c>
      <c r="AX357" s="38">
        <v>61724</v>
      </c>
      <c r="AY357" s="38">
        <v>100709</v>
      </c>
      <c r="AZ357" s="38">
        <v>79452</v>
      </c>
      <c r="BA357" s="38">
        <v>51325.996099999997</v>
      </c>
      <c r="BB357" s="38">
        <v>81608</v>
      </c>
      <c r="BC357" s="38">
        <v>149934</v>
      </c>
      <c r="BD357" s="38">
        <v>114617</v>
      </c>
      <c r="BE357" s="38">
        <v>93335</v>
      </c>
      <c r="BF357" s="38">
        <v>89986</v>
      </c>
      <c r="BG357" s="38">
        <v>62060</v>
      </c>
      <c r="BH357" s="38">
        <v>70351</v>
      </c>
      <c r="BI357" s="38">
        <v>69820</v>
      </c>
      <c r="BJ357" s="38">
        <v>79939</v>
      </c>
      <c r="BK357" s="38">
        <v>79685</v>
      </c>
      <c r="BL357" s="38">
        <v>92582</v>
      </c>
      <c r="BM357" s="38">
        <v>74259</v>
      </c>
      <c r="BN357" s="38">
        <v>0.349381460584273</v>
      </c>
      <c r="BO357" s="38">
        <v>49226</v>
      </c>
      <c r="BP357" s="38">
        <v>78752</v>
      </c>
      <c r="BQ357" s="38">
        <v>55912</v>
      </c>
      <c r="BR357" s="38">
        <v>73497</v>
      </c>
      <c r="BS357" s="38">
        <v>82103</v>
      </c>
      <c r="BT357" s="38">
        <v>87740</v>
      </c>
      <c r="BU357" s="38">
        <v>49804</v>
      </c>
      <c r="BV357" s="38">
        <v>1.00865644851095E-2</v>
      </c>
      <c r="BX357" s="38">
        <v>0</v>
      </c>
    </row>
    <row r="358" spans="2:76">
      <c r="B358" s="38" t="s">
        <v>1248</v>
      </c>
      <c r="C358" s="38" t="s">
        <v>161</v>
      </c>
      <c r="D358" s="38" t="s">
        <v>373</v>
      </c>
      <c r="E358" s="38">
        <v>1417</v>
      </c>
      <c r="F358" s="38" t="s">
        <v>145</v>
      </c>
      <c r="G358" s="38">
        <v>98</v>
      </c>
      <c r="H358" s="38">
        <v>2224</v>
      </c>
      <c r="I358" s="38">
        <v>188.03531000000001</v>
      </c>
      <c r="J358" s="38" t="s">
        <v>1249</v>
      </c>
      <c r="K358" s="38">
        <v>3845</v>
      </c>
      <c r="L358" s="43" t="s">
        <v>1250</v>
      </c>
      <c r="M358" s="43" t="s">
        <v>1251</v>
      </c>
      <c r="N358" s="38">
        <v>129600</v>
      </c>
      <c r="O358" s="38">
        <v>174658.98439999999</v>
      </c>
      <c r="P358" s="38">
        <v>163242</v>
      </c>
      <c r="Q358" s="38">
        <v>115287.99219999999</v>
      </c>
      <c r="R358" s="38">
        <v>204084</v>
      </c>
      <c r="S358" s="38">
        <v>249207</v>
      </c>
      <c r="T358" s="38">
        <v>118190</v>
      </c>
      <c r="U358" s="38">
        <v>205195</v>
      </c>
      <c r="V358" s="38">
        <v>433421</v>
      </c>
      <c r="W358" s="38">
        <v>182489</v>
      </c>
      <c r="X358" s="38">
        <v>160927</v>
      </c>
      <c r="Y358" s="38">
        <v>115467</v>
      </c>
      <c r="Z358" s="38">
        <v>84990</v>
      </c>
      <c r="AA358" s="38">
        <v>118225</v>
      </c>
      <c r="AB358" s="38">
        <v>110768</v>
      </c>
      <c r="AC358" s="38">
        <v>97872</v>
      </c>
      <c r="AD358" s="38">
        <v>236097</v>
      </c>
      <c r="AE358" s="38">
        <v>102623</v>
      </c>
      <c r="AF358" s="38">
        <v>123790</v>
      </c>
      <c r="AG358" s="38">
        <v>230355</v>
      </c>
      <c r="AH358" s="38">
        <v>149671</v>
      </c>
      <c r="AI358" s="38">
        <v>125742</v>
      </c>
      <c r="AJ358" s="38">
        <v>86676</v>
      </c>
      <c r="AK358" s="38">
        <v>150668</v>
      </c>
      <c r="AL358" s="38">
        <v>326841</v>
      </c>
      <c r="AM358" s="38">
        <v>143796</v>
      </c>
      <c r="AN358" s="38">
        <v>144726</v>
      </c>
      <c r="AO358" s="38">
        <v>160588</v>
      </c>
      <c r="AP358" s="38">
        <v>140385</v>
      </c>
      <c r="AQ358" s="38">
        <v>160842.01560000001</v>
      </c>
      <c r="AR358" s="38">
        <v>112296</v>
      </c>
      <c r="AS358" s="38">
        <v>115960</v>
      </c>
      <c r="AT358" s="38">
        <v>123072</v>
      </c>
      <c r="AU358" s="38">
        <v>160132.98439999999</v>
      </c>
      <c r="AV358" s="38">
        <v>182141</v>
      </c>
      <c r="AW358" s="38">
        <v>291260</v>
      </c>
      <c r="AX358" s="38">
        <v>169651</v>
      </c>
      <c r="AY358" s="38">
        <v>155315</v>
      </c>
      <c r="AZ358" s="38">
        <v>82080</v>
      </c>
      <c r="BA358" s="38">
        <v>101477</v>
      </c>
      <c r="BB358" s="38">
        <v>131140</v>
      </c>
      <c r="BC358" s="38">
        <v>172787</v>
      </c>
      <c r="BD358" s="38">
        <v>265830</v>
      </c>
      <c r="BE358" s="38">
        <v>123085</v>
      </c>
      <c r="BF358" s="38">
        <v>159006</v>
      </c>
      <c r="BG358" s="38">
        <v>105043</v>
      </c>
      <c r="BH358" s="38">
        <v>113243</v>
      </c>
      <c r="BI358" s="38">
        <v>133961</v>
      </c>
      <c r="BJ358" s="38">
        <v>265805</v>
      </c>
      <c r="BK358" s="38">
        <v>159839</v>
      </c>
      <c r="BL358" s="38">
        <v>361730</v>
      </c>
      <c r="BM358" s="38">
        <v>111221</v>
      </c>
      <c r="BN358" s="38">
        <v>273660</v>
      </c>
      <c r="BO358" s="38">
        <v>174979</v>
      </c>
      <c r="BP358" s="38">
        <v>136208</v>
      </c>
      <c r="BQ358" s="38">
        <v>265949</v>
      </c>
      <c r="BR358" s="38">
        <v>191063</v>
      </c>
      <c r="BS358" s="38">
        <v>139169</v>
      </c>
      <c r="BT358" s="38">
        <v>117423</v>
      </c>
      <c r="BU358" s="38">
        <v>115131</v>
      </c>
      <c r="BV358" s="38">
        <v>0.97051605130028096</v>
      </c>
      <c r="BX358" s="38">
        <v>1</v>
      </c>
    </row>
    <row r="359" spans="2:76">
      <c r="B359" s="38" t="s">
        <v>1252</v>
      </c>
      <c r="C359" s="38" t="s">
        <v>161</v>
      </c>
      <c r="D359" s="38" t="s">
        <v>373</v>
      </c>
      <c r="E359" s="38">
        <v>15140</v>
      </c>
      <c r="F359" s="38" t="s">
        <v>163</v>
      </c>
      <c r="G359" s="38">
        <v>100000265</v>
      </c>
      <c r="H359" s="38">
        <v>2739</v>
      </c>
      <c r="I359" s="38">
        <v>209.09207000000001</v>
      </c>
      <c r="J359" s="38" t="s">
        <v>1253</v>
      </c>
      <c r="K359" s="38">
        <v>161166</v>
      </c>
      <c r="L359" s="43" t="s">
        <v>1254</v>
      </c>
      <c r="M359" s="43" t="s">
        <v>1255</v>
      </c>
      <c r="N359" s="38">
        <v>1510684</v>
      </c>
      <c r="O359" s="38">
        <v>2287215</v>
      </c>
      <c r="P359" s="38">
        <v>3006056</v>
      </c>
      <c r="Q359" s="38">
        <v>1983555</v>
      </c>
      <c r="R359" s="38">
        <v>2741528</v>
      </c>
      <c r="S359" s="38">
        <v>2226429</v>
      </c>
      <c r="T359" s="38">
        <v>3507818</v>
      </c>
      <c r="U359" s="38">
        <v>3006718</v>
      </c>
      <c r="V359" s="38">
        <v>1985018</v>
      </c>
      <c r="W359" s="38">
        <v>3220053</v>
      </c>
      <c r="X359" s="38">
        <v>2027031</v>
      </c>
      <c r="Y359" s="38">
        <v>1611092</v>
      </c>
      <c r="Z359" s="38">
        <v>2135556</v>
      </c>
      <c r="AA359" s="38">
        <v>2234982</v>
      </c>
      <c r="AB359" s="38">
        <v>2506425</v>
      </c>
      <c r="AC359" s="38">
        <v>1668942</v>
      </c>
      <c r="AD359" s="38">
        <v>1752040</v>
      </c>
      <c r="AE359" s="38">
        <v>1672211</v>
      </c>
      <c r="AF359" s="38">
        <v>1710325</v>
      </c>
      <c r="AG359" s="38">
        <v>1990345</v>
      </c>
      <c r="AH359" s="38">
        <v>2198378</v>
      </c>
      <c r="AI359" s="38">
        <v>1357761</v>
      </c>
      <c r="AJ359" s="38">
        <v>2290492</v>
      </c>
      <c r="AK359" s="38">
        <v>2166206</v>
      </c>
      <c r="AL359" s="38">
        <v>2238265</v>
      </c>
      <c r="AM359" s="38">
        <v>1525697</v>
      </c>
      <c r="AN359" s="38">
        <v>2242552</v>
      </c>
      <c r="AO359" s="38">
        <v>1761257</v>
      </c>
      <c r="AP359" s="38">
        <v>2111263</v>
      </c>
      <c r="AQ359" s="38">
        <v>2452425</v>
      </c>
      <c r="AR359" s="38">
        <v>3995780</v>
      </c>
      <c r="AS359" s="38">
        <v>2102234</v>
      </c>
      <c r="AT359" s="38">
        <v>2791434</v>
      </c>
      <c r="AU359" s="38">
        <v>2005609</v>
      </c>
      <c r="AV359" s="38">
        <v>2254038</v>
      </c>
      <c r="AW359" s="38">
        <v>3113119</v>
      </c>
      <c r="AX359" s="38">
        <v>1658023</v>
      </c>
      <c r="AY359" s="38">
        <v>2035800.125</v>
      </c>
      <c r="AZ359" s="38">
        <v>2874893</v>
      </c>
      <c r="BA359" s="38">
        <v>1627816.875</v>
      </c>
      <c r="BB359" s="38">
        <v>1914366</v>
      </c>
      <c r="BC359" s="38">
        <v>2993097</v>
      </c>
      <c r="BD359" s="38">
        <v>2472953</v>
      </c>
      <c r="BE359" s="38">
        <v>2573188</v>
      </c>
      <c r="BF359" s="38">
        <v>2753333</v>
      </c>
      <c r="BG359" s="38">
        <v>1311287</v>
      </c>
      <c r="BH359" s="38">
        <v>1929524</v>
      </c>
      <c r="BI359" s="38">
        <v>1437316</v>
      </c>
      <c r="BJ359" s="38">
        <v>2080236</v>
      </c>
      <c r="BK359" s="38">
        <v>4294988</v>
      </c>
      <c r="BL359" s="38">
        <v>2952846</v>
      </c>
      <c r="BM359" s="38">
        <v>1452438</v>
      </c>
      <c r="BN359" s="38">
        <v>2139554</v>
      </c>
      <c r="BO359" s="38">
        <v>2184725</v>
      </c>
      <c r="BP359" s="38">
        <v>2778788</v>
      </c>
      <c r="BQ359" s="38">
        <v>2070437</v>
      </c>
      <c r="BR359" s="38">
        <v>1580205</v>
      </c>
      <c r="BS359" s="38">
        <v>2236833</v>
      </c>
      <c r="BT359" s="38">
        <v>4538952</v>
      </c>
      <c r="BU359" s="38">
        <v>2099093</v>
      </c>
      <c r="BV359" s="38">
        <v>0.44641943595997302</v>
      </c>
      <c r="BX359" s="38">
        <v>1</v>
      </c>
    </row>
    <row r="360" spans="2:76">
      <c r="B360" s="38" t="s">
        <v>1256</v>
      </c>
      <c r="C360" s="38" t="s">
        <v>151</v>
      </c>
      <c r="D360" s="38" t="s">
        <v>152</v>
      </c>
      <c r="E360" s="38">
        <v>527</v>
      </c>
      <c r="F360" s="38" t="s">
        <v>211</v>
      </c>
      <c r="G360" s="38">
        <v>482</v>
      </c>
      <c r="H360" s="38">
        <v>1468.8</v>
      </c>
      <c r="I360" s="38">
        <v>89.024420000000006</v>
      </c>
      <c r="J360" s="38" t="s">
        <v>1257</v>
      </c>
      <c r="K360" s="38">
        <v>612</v>
      </c>
      <c r="L360" s="43" t="s">
        <v>1258</v>
      </c>
      <c r="M360" s="43" t="s">
        <v>1259</v>
      </c>
      <c r="N360" s="38">
        <v>88315472</v>
      </c>
      <c r="O360" s="38">
        <v>88870040</v>
      </c>
      <c r="P360" s="38">
        <v>78003104</v>
      </c>
      <c r="Q360" s="38">
        <v>88372320</v>
      </c>
      <c r="R360" s="38">
        <v>77262080</v>
      </c>
      <c r="S360" s="38">
        <v>84364640</v>
      </c>
      <c r="T360" s="38">
        <v>101591008</v>
      </c>
      <c r="U360" s="38">
        <v>144495136</v>
      </c>
      <c r="V360" s="38">
        <v>113564408</v>
      </c>
      <c r="W360" s="38">
        <v>114075784</v>
      </c>
      <c r="X360" s="38">
        <v>91316224</v>
      </c>
      <c r="Y360" s="38">
        <v>104461272</v>
      </c>
      <c r="Z360" s="38">
        <v>100412224</v>
      </c>
      <c r="AA360" s="38">
        <v>138352688</v>
      </c>
      <c r="AB360" s="38">
        <v>66187864</v>
      </c>
      <c r="AC360" s="38">
        <v>132776016</v>
      </c>
      <c r="AD360" s="38">
        <v>70727752</v>
      </c>
      <c r="AE360" s="38">
        <v>91609632</v>
      </c>
      <c r="AF360" s="38">
        <v>127264552</v>
      </c>
      <c r="AG360" s="38">
        <v>67882192</v>
      </c>
      <c r="AH360" s="38">
        <v>132146880</v>
      </c>
      <c r="AI360" s="38">
        <v>178568640</v>
      </c>
      <c r="AJ360" s="38">
        <v>97324192</v>
      </c>
      <c r="AK360" s="38">
        <v>116098976</v>
      </c>
      <c r="AL360" s="38">
        <v>89633880</v>
      </c>
      <c r="AM360" s="38">
        <v>207609072</v>
      </c>
      <c r="AN360" s="38">
        <v>120520192</v>
      </c>
      <c r="AO360" s="38">
        <v>137216704</v>
      </c>
      <c r="AP360" s="38">
        <v>68721592</v>
      </c>
      <c r="AQ360" s="38">
        <v>94078552</v>
      </c>
      <c r="AR360" s="38">
        <v>69042608</v>
      </c>
      <c r="AS360" s="38">
        <v>71285384</v>
      </c>
      <c r="AT360" s="38">
        <v>106218728</v>
      </c>
      <c r="AU360" s="38">
        <v>115840160</v>
      </c>
      <c r="AV360" s="38">
        <v>165285568</v>
      </c>
      <c r="AW360" s="38">
        <v>115209872</v>
      </c>
      <c r="AX360" s="38">
        <v>90438992</v>
      </c>
      <c r="AY360" s="38">
        <v>112493576</v>
      </c>
      <c r="AZ360" s="38">
        <v>133462616</v>
      </c>
      <c r="BA360" s="38">
        <v>112100928</v>
      </c>
      <c r="BB360" s="38">
        <v>139291408</v>
      </c>
      <c r="BC360" s="38">
        <v>73692256</v>
      </c>
      <c r="BD360" s="38">
        <v>76349264</v>
      </c>
      <c r="BE360" s="38">
        <v>160615824</v>
      </c>
      <c r="BF360" s="38">
        <v>96985272</v>
      </c>
      <c r="BG360" s="38">
        <v>78108560</v>
      </c>
      <c r="BH360" s="38">
        <v>149408000</v>
      </c>
      <c r="BI360" s="38">
        <v>99850072</v>
      </c>
      <c r="BJ360" s="38">
        <v>162126384</v>
      </c>
      <c r="BK360" s="38">
        <v>104960584</v>
      </c>
      <c r="BL360" s="38">
        <v>137511904</v>
      </c>
      <c r="BM360" s="38">
        <v>217749280</v>
      </c>
      <c r="BN360" s="38">
        <v>114377056</v>
      </c>
      <c r="BO360" s="38">
        <v>175402064</v>
      </c>
      <c r="BP360" s="38">
        <v>126100472</v>
      </c>
      <c r="BQ360" s="38">
        <v>103393064</v>
      </c>
      <c r="BR360" s="38">
        <v>154385440</v>
      </c>
      <c r="BS360" s="38">
        <v>102725528</v>
      </c>
      <c r="BT360" s="38">
        <v>90376376</v>
      </c>
      <c r="BU360" s="38">
        <v>197913808</v>
      </c>
      <c r="BV360" s="38">
        <v>9.0490360906143999E-2</v>
      </c>
      <c r="BX360" s="38">
        <v>0.943200436919716</v>
      </c>
    </row>
    <row r="361" spans="2:76">
      <c r="B361" s="38" t="s">
        <v>1260</v>
      </c>
      <c r="C361" s="38" t="s">
        <v>151</v>
      </c>
      <c r="D361" s="38" t="s">
        <v>1261</v>
      </c>
      <c r="E361" s="38">
        <v>567</v>
      </c>
      <c r="F361" s="38" t="s">
        <v>211</v>
      </c>
      <c r="G361" s="38">
        <v>393</v>
      </c>
      <c r="H361" s="38">
        <v>3500</v>
      </c>
      <c r="I361" s="38">
        <v>387.11442</v>
      </c>
      <c r="J361" s="38" t="s">
        <v>1262</v>
      </c>
      <c r="K361" s="38">
        <v>84571</v>
      </c>
      <c r="L361" s="43" t="s">
        <v>1263</v>
      </c>
      <c r="M361" s="43" t="s">
        <v>1264</v>
      </c>
      <c r="N361" s="38">
        <v>141799</v>
      </c>
      <c r="O361" s="38">
        <v>170703</v>
      </c>
      <c r="P361" s="38">
        <v>293978</v>
      </c>
      <c r="Q361" s="38">
        <v>165211</v>
      </c>
      <c r="R361" s="38">
        <v>130619.00780000001</v>
      </c>
      <c r="S361" s="38">
        <v>904389.0625</v>
      </c>
      <c r="T361" s="38">
        <v>163371</v>
      </c>
      <c r="U361" s="38">
        <v>229955</v>
      </c>
      <c r="V361" s="38">
        <v>171208</v>
      </c>
      <c r="W361" s="38">
        <v>332271</v>
      </c>
      <c r="X361" s="38">
        <v>217198</v>
      </c>
      <c r="Y361" s="38">
        <v>236766.01560000001</v>
      </c>
      <c r="Z361" s="38">
        <v>156578</v>
      </c>
      <c r="AA361" s="38">
        <v>153880</v>
      </c>
      <c r="AB361" s="38">
        <v>194561</v>
      </c>
      <c r="AC361" s="38">
        <v>464100.03129999997</v>
      </c>
      <c r="AD361" s="38">
        <v>159415</v>
      </c>
      <c r="AE361" s="38">
        <v>182253</v>
      </c>
      <c r="AF361" s="38">
        <v>218120.98439999999</v>
      </c>
      <c r="AG361" s="38">
        <v>176168</v>
      </c>
      <c r="AH361" s="38">
        <v>121077</v>
      </c>
      <c r="AI361" s="38">
        <v>309502</v>
      </c>
      <c r="AJ361" s="38">
        <v>173042</v>
      </c>
      <c r="AK361" s="38">
        <v>212873</v>
      </c>
      <c r="AL361" s="38">
        <v>172761</v>
      </c>
      <c r="AM361" s="38">
        <v>271497</v>
      </c>
      <c r="AN361" s="38">
        <v>225545</v>
      </c>
      <c r="AO361" s="38">
        <v>186373</v>
      </c>
      <c r="AP361" s="38">
        <v>168317</v>
      </c>
      <c r="AQ361" s="38">
        <v>309966</v>
      </c>
      <c r="AR361" s="38">
        <v>212310.98439999999</v>
      </c>
      <c r="AS361" s="38">
        <v>206144</v>
      </c>
      <c r="AT361" s="38">
        <v>2164491</v>
      </c>
      <c r="AU361" s="38">
        <v>196172</v>
      </c>
      <c r="AV361" s="38">
        <v>196874</v>
      </c>
      <c r="AW361" s="38">
        <v>157684</v>
      </c>
      <c r="AX361" s="38">
        <v>205309</v>
      </c>
      <c r="AY361" s="38">
        <v>267056</v>
      </c>
      <c r="AZ361" s="38">
        <v>2938436</v>
      </c>
      <c r="BA361" s="38">
        <v>173945</v>
      </c>
      <c r="BB361" s="38">
        <v>180202</v>
      </c>
      <c r="BC361" s="38">
        <v>3010443</v>
      </c>
      <c r="BD361" s="38">
        <v>209332</v>
      </c>
      <c r="BE361" s="38">
        <v>152046</v>
      </c>
      <c r="BF361" s="38">
        <v>2479690</v>
      </c>
      <c r="BG361" s="38">
        <v>132561</v>
      </c>
      <c r="BH361" s="38">
        <v>235733</v>
      </c>
      <c r="BI361" s="38">
        <v>161420</v>
      </c>
      <c r="BJ361" s="38">
        <v>267599</v>
      </c>
      <c r="BK361" s="38">
        <v>1907786.125</v>
      </c>
      <c r="BL361" s="38">
        <v>101907</v>
      </c>
      <c r="BM361" s="38">
        <v>176689</v>
      </c>
      <c r="BN361" s="38">
        <v>181797</v>
      </c>
      <c r="BO361" s="38">
        <v>264546</v>
      </c>
      <c r="BP361" s="38">
        <v>264426</v>
      </c>
      <c r="BQ361" s="38">
        <v>355596</v>
      </c>
      <c r="BR361" s="38">
        <v>150247</v>
      </c>
      <c r="BS361" s="38">
        <v>2159592</v>
      </c>
      <c r="BT361" s="38">
        <v>234411</v>
      </c>
      <c r="BU361" s="38">
        <v>372968</v>
      </c>
      <c r="BV361" s="38">
        <v>0.149448706230463</v>
      </c>
      <c r="BX361" s="38">
        <v>1</v>
      </c>
    </row>
    <row r="362" spans="2:76">
      <c r="B362" s="38" t="s">
        <v>1265</v>
      </c>
      <c r="C362" s="38" t="s">
        <v>190</v>
      </c>
      <c r="D362" s="38" t="s">
        <v>342</v>
      </c>
      <c r="E362" s="38">
        <v>34534</v>
      </c>
      <c r="F362" s="38" t="s">
        <v>233</v>
      </c>
      <c r="G362" s="38">
        <v>100001392</v>
      </c>
      <c r="H362" s="38">
        <v>1235</v>
      </c>
      <c r="I362" s="38">
        <v>344.27954</v>
      </c>
      <c r="J362" s="38" t="s">
        <v>1266</v>
      </c>
      <c r="K362" s="38">
        <v>10427569</v>
      </c>
      <c r="M362" s="43" t="s">
        <v>1267</v>
      </c>
      <c r="N362" s="38">
        <v>1594662</v>
      </c>
      <c r="O362" s="38">
        <v>1861233.125</v>
      </c>
      <c r="P362" s="38">
        <v>1848071</v>
      </c>
      <c r="Q362" s="38">
        <v>1076239</v>
      </c>
      <c r="R362" s="38">
        <v>1467914</v>
      </c>
      <c r="S362" s="38">
        <v>1192703</v>
      </c>
      <c r="T362" s="38">
        <v>889783</v>
      </c>
      <c r="U362" s="38">
        <v>605142</v>
      </c>
      <c r="V362" s="38">
        <v>813062.9375</v>
      </c>
      <c r="W362" s="38">
        <v>1486866</v>
      </c>
      <c r="X362" s="38">
        <v>1589249</v>
      </c>
      <c r="Y362" s="38">
        <v>1195578</v>
      </c>
      <c r="Z362" s="38">
        <v>1264621</v>
      </c>
      <c r="AA362" s="38">
        <v>1567012</v>
      </c>
      <c r="AB362" s="38">
        <v>880447</v>
      </c>
      <c r="AC362" s="38">
        <v>1018148</v>
      </c>
      <c r="AD362" s="38">
        <v>1720430</v>
      </c>
      <c r="AE362" s="38">
        <v>1881504</v>
      </c>
      <c r="AF362" s="38">
        <v>807303.9375</v>
      </c>
      <c r="AG362" s="38">
        <v>2045628</v>
      </c>
      <c r="AH362" s="38">
        <v>1320042</v>
      </c>
      <c r="AI362" s="38">
        <v>2222680</v>
      </c>
      <c r="AJ362" s="38">
        <v>445225.03129999997</v>
      </c>
      <c r="AK362" s="38">
        <v>1129559</v>
      </c>
      <c r="AL362" s="38">
        <v>1132767</v>
      </c>
      <c r="AM362" s="38">
        <v>2040782</v>
      </c>
      <c r="AN362" s="38">
        <v>841406</v>
      </c>
      <c r="AO362" s="38">
        <v>2219052</v>
      </c>
      <c r="AP362" s="38">
        <v>1393736</v>
      </c>
      <c r="AQ362" s="38">
        <v>2675015</v>
      </c>
      <c r="AR362" s="38">
        <v>1654214</v>
      </c>
      <c r="AS362" s="38">
        <v>1606528</v>
      </c>
      <c r="AT362" s="38">
        <v>773283</v>
      </c>
      <c r="AU362" s="38">
        <v>1905979</v>
      </c>
      <c r="AV362" s="38">
        <v>1546938</v>
      </c>
      <c r="AW362" s="38">
        <v>1980471</v>
      </c>
      <c r="AX362" s="38">
        <v>1446560</v>
      </c>
      <c r="AY362" s="38">
        <v>797145</v>
      </c>
      <c r="AZ362" s="38">
        <v>2109682</v>
      </c>
      <c r="BA362" s="38">
        <v>2395212</v>
      </c>
      <c r="BB362" s="38">
        <v>1201668</v>
      </c>
      <c r="BC362" s="38">
        <v>3316350.75</v>
      </c>
      <c r="BD362" s="38">
        <v>1927247.125</v>
      </c>
      <c r="BE362" s="38">
        <v>3366078</v>
      </c>
      <c r="BF362" s="38">
        <v>1695317.125</v>
      </c>
      <c r="BG362" s="38">
        <v>1843630.875</v>
      </c>
      <c r="BH362" s="38">
        <v>2109965</v>
      </c>
      <c r="BI362" s="38">
        <v>2286354</v>
      </c>
      <c r="BJ362" s="38">
        <v>1956987</v>
      </c>
      <c r="BK362" s="38">
        <v>1943386.125</v>
      </c>
      <c r="BL362" s="38">
        <v>2482679</v>
      </c>
      <c r="BM362" s="38">
        <v>1233101</v>
      </c>
      <c r="BN362" s="38">
        <v>1832312</v>
      </c>
      <c r="BO362" s="38">
        <v>1432340</v>
      </c>
      <c r="BP362" s="38">
        <v>2908741</v>
      </c>
      <c r="BQ362" s="38">
        <v>1582594</v>
      </c>
      <c r="BR362" s="38">
        <v>2004937</v>
      </c>
      <c r="BS362" s="38">
        <v>1259825</v>
      </c>
      <c r="BT362" s="38">
        <v>1610365</v>
      </c>
      <c r="BU362" s="38">
        <v>4805196</v>
      </c>
      <c r="BV362" s="38">
        <v>3.0339475794426501E-3</v>
      </c>
      <c r="BX362" s="38">
        <v>0</v>
      </c>
    </row>
    <row r="363" spans="2:76">
      <c r="B363" s="38" t="s">
        <v>1268</v>
      </c>
      <c r="C363" s="38" t="s">
        <v>161</v>
      </c>
      <c r="D363" s="38" t="s">
        <v>239</v>
      </c>
      <c r="E363" s="38">
        <v>60</v>
      </c>
      <c r="F363" s="38" t="s">
        <v>163</v>
      </c>
      <c r="G363" s="38">
        <v>397</v>
      </c>
      <c r="H363" s="38">
        <v>2864</v>
      </c>
      <c r="I363" s="38">
        <v>132.10191</v>
      </c>
      <c r="J363" s="38" t="s">
        <v>1269</v>
      </c>
      <c r="K363" s="38">
        <v>5246661</v>
      </c>
      <c r="N363" s="38">
        <v>145026688</v>
      </c>
      <c r="O363" s="38">
        <v>173798496</v>
      </c>
      <c r="P363" s="38">
        <v>175534624</v>
      </c>
      <c r="Q363" s="38">
        <v>179252304</v>
      </c>
      <c r="R363" s="38">
        <v>161639296</v>
      </c>
      <c r="S363" s="38">
        <v>185971184</v>
      </c>
      <c r="T363" s="38">
        <v>141685232</v>
      </c>
      <c r="U363" s="38">
        <v>143342064</v>
      </c>
      <c r="V363" s="38">
        <v>187443088</v>
      </c>
      <c r="W363" s="38">
        <v>232978528</v>
      </c>
      <c r="X363" s="38">
        <v>142271232</v>
      </c>
      <c r="Y363" s="38">
        <v>156653600</v>
      </c>
      <c r="Z363" s="38">
        <v>163610192</v>
      </c>
      <c r="AA363" s="38">
        <v>179212464</v>
      </c>
      <c r="AB363" s="38">
        <v>199822336</v>
      </c>
      <c r="AC363" s="38">
        <v>220239920</v>
      </c>
      <c r="AD363" s="38">
        <v>185929760</v>
      </c>
      <c r="AE363" s="38">
        <v>153657264</v>
      </c>
      <c r="AF363" s="38">
        <v>154032768</v>
      </c>
      <c r="AG363" s="38">
        <v>148514896</v>
      </c>
      <c r="AH363" s="38">
        <v>196632928</v>
      </c>
      <c r="AI363" s="38">
        <v>177738848</v>
      </c>
      <c r="AJ363" s="38">
        <v>161069872</v>
      </c>
      <c r="AK363" s="38">
        <v>136124928</v>
      </c>
      <c r="AL363" s="38">
        <v>226677296</v>
      </c>
      <c r="AM363" s="38">
        <v>161423376</v>
      </c>
      <c r="AN363" s="38">
        <v>162925552</v>
      </c>
      <c r="AO363" s="38">
        <v>153833776</v>
      </c>
      <c r="AP363" s="38">
        <v>165256224</v>
      </c>
      <c r="AQ363" s="38">
        <v>163563600</v>
      </c>
      <c r="AR363" s="38">
        <v>188677776</v>
      </c>
      <c r="AS363" s="38">
        <v>165620128</v>
      </c>
      <c r="AT363" s="38">
        <v>188348464</v>
      </c>
      <c r="AU363" s="38">
        <v>132937440</v>
      </c>
      <c r="AV363" s="38">
        <v>213079744</v>
      </c>
      <c r="AW363" s="38">
        <v>163731792</v>
      </c>
      <c r="AX363" s="38">
        <v>174801136</v>
      </c>
      <c r="AY363" s="38">
        <v>174732336</v>
      </c>
      <c r="AZ363" s="38">
        <v>174147664</v>
      </c>
      <c r="BA363" s="38">
        <v>132676608</v>
      </c>
      <c r="BB363" s="38">
        <v>154022464</v>
      </c>
      <c r="BC363" s="38">
        <v>196258240</v>
      </c>
      <c r="BD363" s="38">
        <v>160547312</v>
      </c>
      <c r="BE363" s="38">
        <v>185790496</v>
      </c>
      <c r="BF363" s="38">
        <v>175291680</v>
      </c>
      <c r="BG363" s="38">
        <v>161753920</v>
      </c>
      <c r="BH363" s="38">
        <v>158477984</v>
      </c>
      <c r="BI363" s="38">
        <v>122730048</v>
      </c>
      <c r="BJ363" s="38">
        <v>210505296</v>
      </c>
      <c r="BK363" s="38">
        <v>159813200</v>
      </c>
      <c r="BL363" s="38">
        <v>187042672</v>
      </c>
      <c r="BM363" s="38">
        <v>137148464</v>
      </c>
      <c r="BN363" s="38">
        <v>193536752</v>
      </c>
      <c r="BO363" s="38">
        <v>173683712</v>
      </c>
      <c r="BP363" s="38">
        <v>164289024</v>
      </c>
      <c r="BQ363" s="38">
        <v>164581456</v>
      </c>
      <c r="BR363" s="38">
        <v>159419440</v>
      </c>
      <c r="BS363" s="38">
        <v>198377680</v>
      </c>
      <c r="BT363" s="38">
        <v>197130464</v>
      </c>
      <c r="BU363" s="38">
        <v>174777488</v>
      </c>
      <c r="BV363" s="38">
        <v>0.59968948451237103</v>
      </c>
      <c r="BX363" s="38">
        <v>1</v>
      </c>
    </row>
    <row r="364" spans="2:76">
      <c r="B364" s="38" t="s">
        <v>1270</v>
      </c>
      <c r="C364" s="38" t="s">
        <v>577</v>
      </c>
      <c r="D364" s="38" t="s">
        <v>578</v>
      </c>
      <c r="E364" s="38">
        <v>40021</v>
      </c>
      <c r="F364" s="38" t="s">
        <v>163</v>
      </c>
      <c r="G364" s="38">
        <v>100003184</v>
      </c>
      <c r="H364" s="38">
        <v>2711</v>
      </c>
      <c r="I364" s="38">
        <v>261.14449999999999</v>
      </c>
      <c r="J364" s="38" t="s">
        <v>1271</v>
      </c>
      <c r="K364" s="38">
        <v>5259590</v>
      </c>
      <c r="N364" s="38">
        <v>0.222597214717525</v>
      </c>
      <c r="O364" s="38">
        <v>83469</v>
      </c>
      <c r="P364" s="38">
        <v>99619</v>
      </c>
      <c r="Q364" s="38">
        <v>51568</v>
      </c>
      <c r="R364" s="38">
        <v>37465</v>
      </c>
      <c r="S364" s="38">
        <v>53167</v>
      </c>
      <c r="T364" s="38">
        <v>59038</v>
      </c>
      <c r="U364" s="38">
        <v>107148</v>
      </c>
      <c r="V364" s="38">
        <v>51504</v>
      </c>
      <c r="W364" s="38">
        <v>61221</v>
      </c>
      <c r="X364" s="38">
        <v>33076</v>
      </c>
      <c r="Y364" s="38">
        <v>24757</v>
      </c>
      <c r="Z364" s="38">
        <v>41060</v>
      </c>
      <c r="AA364" s="38">
        <v>173786</v>
      </c>
      <c r="AB364" s="38">
        <v>77845</v>
      </c>
      <c r="AC364" s="38">
        <v>234551</v>
      </c>
      <c r="AD364" s="38">
        <v>51434</v>
      </c>
      <c r="AE364" s="38">
        <v>46059</v>
      </c>
      <c r="AF364" s="38">
        <v>159749</v>
      </c>
      <c r="AG364" s="38">
        <v>144814</v>
      </c>
      <c r="AH364" s="38">
        <v>63790</v>
      </c>
      <c r="AI364" s="38">
        <v>107289</v>
      </c>
      <c r="AJ364" s="38">
        <v>79394</v>
      </c>
      <c r="AK364" s="38">
        <v>33619</v>
      </c>
      <c r="AL364" s="38">
        <v>43201</v>
      </c>
      <c r="AM364" s="38">
        <v>57371</v>
      </c>
      <c r="AN364" s="38">
        <v>117012</v>
      </c>
      <c r="AO364" s="38">
        <v>68029</v>
      </c>
      <c r="AP364" s="38">
        <v>89916</v>
      </c>
      <c r="AQ364" s="38">
        <v>29957</v>
      </c>
      <c r="AR364" s="38">
        <v>51595</v>
      </c>
      <c r="AS364" s="38">
        <v>146174</v>
      </c>
      <c r="AT364" s="38">
        <v>0.222597214717525</v>
      </c>
      <c r="AU364" s="38">
        <v>40226</v>
      </c>
      <c r="AV364" s="38">
        <v>63642.003900000003</v>
      </c>
      <c r="AW364" s="38">
        <v>56526</v>
      </c>
      <c r="AX364" s="38">
        <v>92099</v>
      </c>
      <c r="AY364" s="38">
        <v>19633</v>
      </c>
      <c r="AZ364" s="38">
        <v>35756</v>
      </c>
      <c r="BA364" s="38">
        <v>53879</v>
      </c>
      <c r="BB364" s="38">
        <v>0.222597214717525</v>
      </c>
      <c r="BC364" s="38">
        <v>80989</v>
      </c>
      <c r="BD364" s="38">
        <v>73170</v>
      </c>
      <c r="BE364" s="38">
        <v>55874</v>
      </c>
      <c r="BF364" s="38">
        <v>76418</v>
      </c>
      <c r="BG364" s="38">
        <v>0.222597214717525</v>
      </c>
      <c r="BH364" s="38">
        <v>227782</v>
      </c>
      <c r="BI364" s="38">
        <v>0.222597214717525</v>
      </c>
      <c r="BJ364" s="38">
        <v>42943</v>
      </c>
      <c r="BK364" s="38">
        <v>126760</v>
      </c>
      <c r="BL364" s="38">
        <v>111020</v>
      </c>
      <c r="BM364" s="38">
        <v>0.222597214717525</v>
      </c>
      <c r="BN364" s="38">
        <v>0.222597214717525</v>
      </c>
      <c r="BO364" s="38">
        <v>0.222597214717525</v>
      </c>
      <c r="BP364" s="38">
        <v>58546</v>
      </c>
      <c r="BQ364" s="38">
        <v>53657</v>
      </c>
      <c r="BR364" s="38">
        <v>57601</v>
      </c>
      <c r="BS364" s="38">
        <v>62359</v>
      </c>
      <c r="BT364" s="38">
        <v>100856</v>
      </c>
      <c r="BU364" s="38">
        <v>175976</v>
      </c>
      <c r="BV364" s="38">
        <v>0.32861232832131498</v>
      </c>
      <c r="BX364" s="38">
        <v>1</v>
      </c>
    </row>
    <row r="365" spans="2:76">
      <c r="B365" s="38" t="s">
        <v>1272</v>
      </c>
      <c r="C365" s="38" t="s">
        <v>577</v>
      </c>
      <c r="D365" s="38" t="s">
        <v>578</v>
      </c>
      <c r="E365" s="38">
        <v>40045</v>
      </c>
      <c r="F365" s="38" t="s">
        <v>163</v>
      </c>
      <c r="G365" s="38">
        <v>100003185</v>
      </c>
      <c r="H365" s="38">
        <v>2778</v>
      </c>
      <c r="I365" s="38">
        <v>189.12336999999999</v>
      </c>
      <c r="J365" s="38" t="s">
        <v>1273</v>
      </c>
      <c r="K365" s="38">
        <v>79070</v>
      </c>
      <c r="M365" s="43" t="s">
        <v>1274</v>
      </c>
      <c r="N365" s="38">
        <v>0.31020774490653802</v>
      </c>
      <c r="O365" s="38">
        <v>84107</v>
      </c>
      <c r="P365" s="38">
        <v>137398</v>
      </c>
      <c r="Q365" s="38">
        <v>51865</v>
      </c>
      <c r="R365" s="38">
        <v>55499</v>
      </c>
      <c r="S365" s="38">
        <v>40023</v>
      </c>
      <c r="T365" s="38">
        <v>64887</v>
      </c>
      <c r="U365" s="38">
        <v>73736</v>
      </c>
      <c r="V365" s="38">
        <v>76165</v>
      </c>
      <c r="W365" s="38">
        <v>100195</v>
      </c>
      <c r="X365" s="38">
        <v>35823</v>
      </c>
      <c r="Y365" s="38">
        <v>43983</v>
      </c>
      <c r="Z365" s="38">
        <v>45274</v>
      </c>
      <c r="AA365" s="38">
        <v>146289</v>
      </c>
      <c r="AB365" s="38">
        <v>83897</v>
      </c>
      <c r="AC365" s="38">
        <v>180646</v>
      </c>
      <c r="AD365" s="38">
        <v>36343</v>
      </c>
      <c r="AE365" s="38">
        <v>38735</v>
      </c>
      <c r="AF365" s="38">
        <v>101873</v>
      </c>
      <c r="AG365" s="38">
        <v>106719</v>
      </c>
      <c r="AH365" s="38">
        <v>60309</v>
      </c>
      <c r="AI365" s="38">
        <v>85973</v>
      </c>
      <c r="AJ365" s="38">
        <v>55436</v>
      </c>
      <c r="AK365" s="38">
        <v>28466</v>
      </c>
      <c r="AL365" s="38">
        <v>45178</v>
      </c>
      <c r="AM365" s="38">
        <v>46780</v>
      </c>
      <c r="AN365" s="38">
        <v>66613</v>
      </c>
      <c r="AO365" s="38">
        <v>74187</v>
      </c>
      <c r="AP365" s="38">
        <v>70044</v>
      </c>
      <c r="AQ365" s="38">
        <v>52723</v>
      </c>
      <c r="AR365" s="38">
        <v>54889</v>
      </c>
      <c r="AS365" s="38">
        <v>96790</v>
      </c>
      <c r="AT365" s="38">
        <v>35886</v>
      </c>
      <c r="AU365" s="38">
        <v>61464</v>
      </c>
      <c r="AV365" s="38">
        <v>79742</v>
      </c>
      <c r="AW365" s="38">
        <v>90947</v>
      </c>
      <c r="AX365" s="38">
        <v>42923</v>
      </c>
      <c r="AY365" s="38">
        <v>45086</v>
      </c>
      <c r="AZ365" s="38">
        <v>45782</v>
      </c>
      <c r="BA365" s="38">
        <v>62644</v>
      </c>
      <c r="BB365" s="38">
        <v>39330</v>
      </c>
      <c r="BC365" s="38">
        <v>52539</v>
      </c>
      <c r="BD365" s="38">
        <v>78340</v>
      </c>
      <c r="BE365" s="38">
        <v>0.31020774490653802</v>
      </c>
      <c r="BF365" s="38">
        <v>0.31020774490653802</v>
      </c>
      <c r="BG365" s="38">
        <v>48016</v>
      </c>
      <c r="BH365" s="38">
        <v>136798</v>
      </c>
      <c r="BI365" s="38">
        <v>47185</v>
      </c>
      <c r="BJ365" s="38">
        <v>0.31020774490653802</v>
      </c>
      <c r="BK365" s="38">
        <v>116338</v>
      </c>
      <c r="BL365" s="38">
        <v>112207</v>
      </c>
      <c r="BM365" s="38">
        <v>0.31020774490653802</v>
      </c>
      <c r="BN365" s="38">
        <v>56109</v>
      </c>
      <c r="BO365" s="38">
        <v>0.31020774490653802</v>
      </c>
      <c r="BP365" s="38">
        <v>56988</v>
      </c>
      <c r="BQ365" s="38">
        <v>91631</v>
      </c>
      <c r="BR365" s="38">
        <v>87110</v>
      </c>
      <c r="BS365" s="38">
        <v>91616</v>
      </c>
      <c r="BT365" s="38">
        <v>110337</v>
      </c>
      <c r="BU365" s="38">
        <v>128367</v>
      </c>
      <c r="BV365" s="38">
        <v>0.778679128602764</v>
      </c>
      <c r="BX365" s="38">
        <v>1</v>
      </c>
    </row>
    <row r="366" spans="2:76">
      <c r="B366" s="38" t="s">
        <v>1275</v>
      </c>
      <c r="C366" s="38" t="s">
        <v>577</v>
      </c>
      <c r="D366" s="38" t="s">
        <v>578</v>
      </c>
      <c r="E366" s="38">
        <v>52415</v>
      </c>
      <c r="F366" s="38" t="s">
        <v>145</v>
      </c>
      <c r="G366" s="38">
        <v>100008951</v>
      </c>
      <c r="H366" s="38">
        <v>4073</v>
      </c>
      <c r="I366" s="38">
        <v>277.15575999999999</v>
      </c>
      <c r="N366" s="38">
        <v>0.28991378028648401</v>
      </c>
      <c r="O366" s="38">
        <v>76212</v>
      </c>
      <c r="P366" s="38">
        <v>82003</v>
      </c>
      <c r="Q366" s="38">
        <v>62588</v>
      </c>
      <c r="R366" s="38">
        <v>44906</v>
      </c>
      <c r="S366" s="38">
        <v>61730</v>
      </c>
      <c r="T366" s="38">
        <v>28243</v>
      </c>
      <c r="U366" s="38">
        <v>33340</v>
      </c>
      <c r="V366" s="38">
        <v>64701</v>
      </c>
      <c r="W366" s="38">
        <v>31718</v>
      </c>
      <c r="X366" s="38">
        <v>33974</v>
      </c>
      <c r="Y366" s="38">
        <v>0.28991378028648401</v>
      </c>
      <c r="Z366" s="38">
        <v>0.28991378028648401</v>
      </c>
      <c r="AA366" s="38">
        <v>145851</v>
      </c>
      <c r="AB366" s="38">
        <v>39571</v>
      </c>
      <c r="AC366" s="38">
        <v>213020</v>
      </c>
      <c r="AD366" s="38">
        <v>45549</v>
      </c>
      <c r="AE366" s="38">
        <v>0.28991378028648401</v>
      </c>
      <c r="AF366" s="38">
        <v>163787</v>
      </c>
      <c r="AG366" s="38">
        <v>68926</v>
      </c>
      <c r="AH366" s="38">
        <v>0.28991378028648401</v>
      </c>
      <c r="AI366" s="38">
        <v>114162</v>
      </c>
      <c r="AJ366" s="38">
        <v>0.28991378028648401</v>
      </c>
      <c r="AK366" s="38">
        <v>0.28991378028648401</v>
      </c>
      <c r="AL366" s="38">
        <v>0.28991378028648401</v>
      </c>
      <c r="AM366" s="38">
        <v>27393</v>
      </c>
      <c r="AN366" s="38">
        <v>72523</v>
      </c>
      <c r="AO366" s="38">
        <v>99255</v>
      </c>
      <c r="AP366" s="38">
        <v>44131</v>
      </c>
      <c r="AQ366" s="38">
        <v>54989</v>
      </c>
      <c r="AR366" s="38">
        <v>0.28991378028648401</v>
      </c>
      <c r="AS366" s="38">
        <v>162386</v>
      </c>
      <c r="AT366" s="38">
        <v>0.28991378028648401</v>
      </c>
      <c r="AU366" s="38">
        <v>0.28991378028648401</v>
      </c>
      <c r="AV366" s="38">
        <v>31549</v>
      </c>
      <c r="AW366" s="38">
        <v>28500</v>
      </c>
      <c r="AX366" s="38">
        <v>72543</v>
      </c>
      <c r="AY366" s="38">
        <v>0.28991378028648401</v>
      </c>
      <c r="AZ366" s="38">
        <v>0.28991378028648401</v>
      </c>
      <c r="BA366" s="38">
        <v>0.28991378028648401</v>
      </c>
      <c r="BB366" s="38">
        <v>0.28991378028648401</v>
      </c>
      <c r="BC366" s="38">
        <v>70240</v>
      </c>
      <c r="BD366" s="38">
        <v>85165</v>
      </c>
      <c r="BE366" s="38">
        <v>95631</v>
      </c>
      <c r="BF366" s="38">
        <v>75183</v>
      </c>
      <c r="BG366" s="38">
        <v>39812</v>
      </c>
      <c r="BH366" s="38">
        <v>132040</v>
      </c>
      <c r="BI366" s="38">
        <v>0.28991378028648401</v>
      </c>
      <c r="BJ366" s="38">
        <v>50393</v>
      </c>
      <c r="BK366" s="38">
        <v>110154</v>
      </c>
      <c r="BL366" s="38">
        <v>154244</v>
      </c>
      <c r="BM366" s="38">
        <v>0.28991378028648401</v>
      </c>
      <c r="BN366" s="38">
        <v>50915</v>
      </c>
      <c r="BO366" s="38">
        <v>0.28991378028648401</v>
      </c>
      <c r="BP366" s="38">
        <v>29691</v>
      </c>
      <c r="BQ366" s="38">
        <v>98638</v>
      </c>
      <c r="BR366" s="38">
        <v>0.28991378028648401</v>
      </c>
      <c r="BS366" s="38">
        <v>56498.003900000003</v>
      </c>
      <c r="BT366" s="38">
        <v>56861</v>
      </c>
      <c r="BU366" s="38">
        <v>89788</v>
      </c>
      <c r="BV366" s="38">
        <v>0.82754425774590801</v>
      </c>
      <c r="BX366" s="38">
        <v>1</v>
      </c>
    </row>
    <row r="367" spans="2:76">
      <c r="B367" s="38" t="s">
        <v>1276</v>
      </c>
      <c r="C367" s="38" t="s">
        <v>577</v>
      </c>
      <c r="D367" s="38" t="s">
        <v>578</v>
      </c>
      <c r="E367" s="38">
        <v>35663</v>
      </c>
      <c r="F367" s="38" t="s">
        <v>163</v>
      </c>
      <c r="G367" s="38">
        <v>100001574</v>
      </c>
      <c r="H367" s="38">
        <v>2971</v>
      </c>
      <c r="I367" s="38">
        <v>229.15467000000001</v>
      </c>
      <c r="J367" s="38" t="s">
        <v>1277</v>
      </c>
      <c r="K367" s="38">
        <v>80817</v>
      </c>
      <c r="M367" s="43" t="s">
        <v>1278</v>
      </c>
      <c r="N367" s="38">
        <v>50226</v>
      </c>
      <c r="O367" s="38">
        <v>109368</v>
      </c>
      <c r="P367" s="38">
        <v>230654</v>
      </c>
      <c r="Q367" s="38">
        <v>235670</v>
      </c>
      <c r="R367" s="38">
        <v>181180</v>
      </c>
      <c r="S367" s="38">
        <v>263900</v>
      </c>
      <c r="T367" s="38">
        <v>149079</v>
      </c>
      <c r="U367" s="38">
        <v>173725</v>
      </c>
      <c r="V367" s="38">
        <v>354997</v>
      </c>
      <c r="W367" s="38">
        <v>323233</v>
      </c>
      <c r="X367" s="38">
        <v>209462</v>
      </c>
      <c r="Y367" s="38">
        <v>176091</v>
      </c>
      <c r="Z367" s="38">
        <v>128246</v>
      </c>
      <c r="AA367" s="38">
        <v>105393</v>
      </c>
      <c r="AB367" s="38">
        <v>238210</v>
      </c>
      <c r="AC367" s="38">
        <v>335547</v>
      </c>
      <c r="AD367" s="38">
        <v>201315</v>
      </c>
      <c r="AE367" s="38">
        <v>247164</v>
      </c>
      <c r="AF367" s="38">
        <v>132354</v>
      </c>
      <c r="AG367" s="38">
        <v>220266.01560000001</v>
      </c>
      <c r="AH367" s="38">
        <v>226507</v>
      </c>
      <c r="AI367" s="38">
        <v>271434</v>
      </c>
      <c r="AJ367" s="38">
        <v>148229</v>
      </c>
      <c r="AK367" s="38">
        <v>156595</v>
      </c>
      <c r="AL367" s="38">
        <v>308699</v>
      </c>
      <c r="AM367" s="38">
        <v>239654</v>
      </c>
      <c r="AN367" s="38">
        <v>220771.98439999999</v>
      </c>
      <c r="AO367" s="38">
        <v>226000.98439999999</v>
      </c>
      <c r="AP367" s="38">
        <v>172915</v>
      </c>
      <c r="AQ367" s="38">
        <v>153510</v>
      </c>
      <c r="AR367" s="38">
        <v>83576</v>
      </c>
      <c r="AS367" s="38">
        <v>182909</v>
      </c>
      <c r="AT367" s="38">
        <v>212319</v>
      </c>
      <c r="AU367" s="38">
        <v>166480</v>
      </c>
      <c r="AV367" s="38">
        <v>253763</v>
      </c>
      <c r="AW367" s="38">
        <v>254050</v>
      </c>
      <c r="AX367" s="38">
        <v>248649.01560000001</v>
      </c>
      <c r="AY367" s="38">
        <v>226828.01560000001</v>
      </c>
      <c r="AZ367" s="38">
        <v>222237</v>
      </c>
      <c r="BA367" s="38">
        <v>185837</v>
      </c>
      <c r="BB367" s="38">
        <v>229243</v>
      </c>
      <c r="BC367" s="38">
        <v>206465</v>
      </c>
      <c r="BD367" s="38">
        <v>383803</v>
      </c>
      <c r="BE367" s="38">
        <v>149244</v>
      </c>
      <c r="BF367" s="38">
        <v>207302</v>
      </c>
      <c r="BG367" s="38">
        <v>167654</v>
      </c>
      <c r="BH367" s="38">
        <v>107543.00780000001</v>
      </c>
      <c r="BI367" s="38">
        <v>137642</v>
      </c>
      <c r="BJ367" s="38">
        <v>127440</v>
      </c>
      <c r="BK367" s="38">
        <v>269127</v>
      </c>
      <c r="BL367" s="38">
        <v>314952</v>
      </c>
      <c r="BM367" s="38">
        <v>186210</v>
      </c>
      <c r="BN367" s="38">
        <v>250660</v>
      </c>
      <c r="BO367" s="38">
        <v>150786</v>
      </c>
      <c r="BP367" s="38">
        <v>186191</v>
      </c>
      <c r="BQ367" s="38">
        <v>312110</v>
      </c>
      <c r="BR367" s="38">
        <v>221692</v>
      </c>
      <c r="BS367" s="38">
        <v>179934</v>
      </c>
      <c r="BT367" s="38">
        <v>227074</v>
      </c>
      <c r="BU367" s="38">
        <v>302947</v>
      </c>
      <c r="BV367" s="38">
        <v>0.75828395068746801</v>
      </c>
      <c r="BX367" s="38">
        <v>1</v>
      </c>
    </row>
    <row r="368" spans="2:76">
      <c r="B368" s="38" t="s">
        <v>1279</v>
      </c>
      <c r="C368" s="38" t="s">
        <v>577</v>
      </c>
      <c r="D368" s="38" t="s">
        <v>578</v>
      </c>
      <c r="E368" s="38">
        <v>42969</v>
      </c>
      <c r="F368" s="38" t="s">
        <v>145</v>
      </c>
      <c r="G368" s="38">
        <v>100003191</v>
      </c>
      <c r="H368" s="38">
        <v>2260</v>
      </c>
      <c r="I368" s="38">
        <v>231.13503</v>
      </c>
      <c r="K368" s="38">
        <v>10353878</v>
      </c>
      <c r="M368" s="43" t="s">
        <v>1280</v>
      </c>
      <c r="N368" s="38">
        <v>0.19410081143570701</v>
      </c>
      <c r="O368" s="38">
        <v>0.19410081143570701</v>
      </c>
      <c r="P368" s="38">
        <v>37864</v>
      </c>
      <c r="Q368" s="38">
        <v>0.19410081143570701</v>
      </c>
      <c r="R368" s="38">
        <v>0.19410081143570701</v>
      </c>
      <c r="S368" s="38">
        <v>42893</v>
      </c>
      <c r="T368" s="38">
        <v>12806</v>
      </c>
      <c r="U368" s="38">
        <v>21429</v>
      </c>
      <c r="V368" s="38">
        <v>0.19410081143570701</v>
      </c>
      <c r="W368" s="38">
        <v>0.19410081143570701</v>
      </c>
      <c r="X368" s="38">
        <v>0.19410081143570701</v>
      </c>
      <c r="Y368" s="38">
        <v>0.19410081143570701</v>
      </c>
      <c r="Z368" s="38">
        <v>0.19410081143570701</v>
      </c>
      <c r="AA368" s="38">
        <v>72335</v>
      </c>
      <c r="AB368" s="38">
        <v>26303</v>
      </c>
      <c r="AC368" s="38">
        <v>56927</v>
      </c>
      <c r="AD368" s="38">
        <v>0.19410081143570701</v>
      </c>
      <c r="AE368" s="38">
        <v>10660.001</v>
      </c>
      <c r="AF368" s="38">
        <v>32743</v>
      </c>
      <c r="AG368" s="38">
        <v>61494</v>
      </c>
      <c r="AH368" s="38">
        <v>0.19410081143570701</v>
      </c>
      <c r="AI368" s="38">
        <v>38829</v>
      </c>
      <c r="AJ368" s="38">
        <v>17747</v>
      </c>
      <c r="AK368" s="38">
        <v>0.19410081143570701</v>
      </c>
      <c r="AL368" s="38">
        <v>28108.998</v>
      </c>
      <c r="AM368" s="38">
        <v>0.19410081143570701</v>
      </c>
      <c r="AN368" s="38">
        <v>66570</v>
      </c>
      <c r="AO368" s="38">
        <v>61302</v>
      </c>
      <c r="AP368" s="38">
        <v>23800</v>
      </c>
      <c r="AQ368" s="38">
        <v>35065</v>
      </c>
      <c r="AR368" s="38">
        <v>0.19410081143570701</v>
      </c>
      <c r="AS368" s="38">
        <v>56687</v>
      </c>
      <c r="AT368" s="38">
        <v>0.19410081143570701</v>
      </c>
      <c r="AU368" s="38">
        <v>0.19410081143570701</v>
      </c>
      <c r="AV368" s="38">
        <v>0.19410081143570701</v>
      </c>
      <c r="AW368" s="38">
        <v>40831</v>
      </c>
      <c r="AX368" s="38">
        <v>59234</v>
      </c>
      <c r="AY368" s="38">
        <v>0.19410081143570701</v>
      </c>
      <c r="AZ368" s="38">
        <v>0.19410081143570701</v>
      </c>
      <c r="BA368" s="38">
        <v>0.19410081143570701</v>
      </c>
      <c r="BB368" s="38">
        <v>0.19410081143570701</v>
      </c>
      <c r="BC368" s="38">
        <v>0.19410081143570701</v>
      </c>
      <c r="BD368" s="38">
        <v>44747</v>
      </c>
      <c r="BE368" s="38">
        <v>30889.002</v>
      </c>
      <c r="BF368" s="38">
        <v>35242</v>
      </c>
      <c r="BG368" s="38">
        <v>0.19410081143570701</v>
      </c>
      <c r="BH368" s="38">
        <v>32231</v>
      </c>
      <c r="BI368" s="38">
        <v>0.19410081143570701</v>
      </c>
      <c r="BJ368" s="38">
        <v>0.19410081143570701</v>
      </c>
      <c r="BK368" s="38">
        <v>41889</v>
      </c>
      <c r="BL368" s="38">
        <v>89990</v>
      </c>
      <c r="BM368" s="38">
        <v>0.19410081143570701</v>
      </c>
      <c r="BN368" s="38">
        <v>0.19410081143570701</v>
      </c>
      <c r="BO368" s="38">
        <v>0.19410081143570701</v>
      </c>
      <c r="BP368" s="38">
        <v>0.19410081143570701</v>
      </c>
      <c r="BQ368" s="38">
        <v>52179</v>
      </c>
      <c r="BR368" s="38">
        <v>0.19410081143570701</v>
      </c>
      <c r="BS368" s="38">
        <v>32216</v>
      </c>
      <c r="BT368" s="38">
        <v>35398</v>
      </c>
      <c r="BU368" s="38">
        <v>46711</v>
      </c>
      <c r="BV368" s="38">
        <v>0.624181654723174</v>
      </c>
      <c r="BX368" s="38">
        <v>1</v>
      </c>
    </row>
    <row r="369" spans="2:76">
      <c r="B369" s="38" t="s">
        <v>1281</v>
      </c>
      <c r="C369" s="38" t="s">
        <v>190</v>
      </c>
      <c r="D369" s="38" t="s">
        <v>342</v>
      </c>
      <c r="E369" s="38">
        <v>57515</v>
      </c>
      <c r="F369" s="38" t="s">
        <v>233</v>
      </c>
      <c r="G369" s="38">
        <v>100015834</v>
      </c>
      <c r="H369" s="38">
        <v>1603</v>
      </c>
      <c r="I369" s="38">
        <v>512.46732999999995</v>
      </c>
      <c r="N369" s="38">
        <v>582810</v>
      </c>
      <c r="O369" s="38">
        <v>867166</v>
      </c>
      <c r="P369" s="38">
        <v>476690</v>
      </c>
      <c r="Q369" s="38">
        <v>592239</v>
      </c>
      <c r="R369" s="38">
        <v>567893</v>
      </c>
      <c r="S369" s="38">
        <v>704452</v>
      </c>
      <c r="T369" s="38">
        <v>366446</v>
      </c>
      <c r="U369" s="38">
        <v>355277</v>
      </c>
      <c r="V369" s="38">
        <v>524109.03129999997</v>
      </c>
      <c r="W369" s="38">
        <v>568485</v>
      </c>
      <c r="X369" s="38">
        <v>376398</v>
      </c>
      <c r="Y369" s="38">
        <v>694043</v>
      </c>
      <c r="Z369" s="38">
        <v>637243</v>
      </c>
      <c r="AA369" s="38">
        <v>704911</v>
      </c>
      <c r="AB369" s="38">
        <v>397843</v>
      </c>
      <c r="AC369" s="38">
        <v>620669</v>
      </c>
      <c r="AD369" s="38">
        <v>772885</v>
      </c>
      <c r="AE369" s="38">
        <v>685029</v>
      </c>
      <c r="AF369" s="38">
        <v>693981</v>
      </c>
      <c r="AG369" s="38">
        <v>483368.03129999997</v>
      </c>
      <c r="AH369" s="38">
        <v>564221</v>
      </c>
      <c r="AI369" s="38">
        <v>906331</v>
      </c>
      <c r="AJ369" s="38">
        <v>675157</v>
      </c>
      <c r="AK369" s="38">
        <v>553523</v>
      </c>
      <c r="AL369" s="38">
        <v>645023</v>
      </c>
      <c r="AM369" s="38">
        <v>435597</v>
      </c>
      <c r="AN369" s="38">
        <v>388620</v>
      </c>
      <c r="AO369" s="38">
        <v>781132</v>
      </c>
      <c r="AP369" s="38">
        <v>600292</v>
      </c>
      <c r="AQ369" s="38">
        <v>1106875</v>
      </c>
      <c r="AR369" s="38">
        <v>775904</v>
      </c>
      <c r="AS369" s="38">
        <v>562333</v>
      </c>
      <c r="AT369" s="38">
        <v>610698</v>
      </c>
      <c r="AU369" s="38">
        <v>734277</v>
      </c>
      <c r="AV369" s="38">
        <v>552467</v>
      </c>
      <c r="AW369" s="38">
        <v>702398.9375</v>
      </c>
      <c r="AX369" s="38">
        <v>985029</v>
      </c>
      <c r="AY369" s="38">
        <v>599005</v>
      </c>
      <c r="AZ369" s="38">
        <v>655400</v>
      </c>
      <c r="BA369" s="38">
        <v>732376.9375</v>
      </c>
      <c r="BB369" s="38">
        <v>1353059.875</v>
      </c>
      <c r="BC369" s="38">
        <v>609826</v>
      </c>
      <c r="BD369" s="38">
        <v>1115404</v>
      </c>
      <c r="BE369" s="38">
        <v>802943</v>
      </c>
      <c r="BF369" s="38">
        <v>561645</v>
      </c>
      <c r="BG369" s="38">
        <v>799051.0625</v>
      </c>
      <c r="BH369" s="38">
        <v>1101317</v>
      </c>
      <c r="BI369" s="38">
        <v>1434363</v>
      </c>
      <c r="BJ369" s="38">
        <v>732932</v>
      </c>
      <c r="BK369" s="38">
        <v>836439</v>
      </c>
      <c r="BL369" s="38">
        <v>301227</v>
      </c>
      <c r="BM369" s="38">
        <v>613571</v>
      </c>
      <c r="BN369" s="38">
        <v>277331</v>
      </c>
      <c r="BO369" s="38">
        <v>915337.0625</v>
      </c>
      <c r="BP369" s="38">
        <v>426425</v>
      </c>
      <c r="BQ369" s="38">
        <v>1052999</v>
      </c>
      <c r="BR369" s="38">
        <v>748304.9375</v>
      </c>
      <c r="BS369" s="38">
        <v>645540</v>
      </c>
      <c r="BT369" s="38">
        <v>867418</v>
      </c>
      <c r="BU369" s="38">
        <v>692036</v>
      </c>
      <c r="BV369" s="38">
        <v>1.2277565269305801E-2</v>
      </c>
      <c r="BX369" s="38">
        <v>0</v>
      </c>
    </row>
    <row r="370" spans="2:76">
      <c r="B370" s="38" t="s">
        <v>1282</v>
      </c>
      <c r="C370" s="38" t="s">
        <v>190</v>
      </c>
      <c r="D370" s="38" t="s">
        <v>342</v>
      </c>
      <c r="E370" s="38">
        <v>57511</v>
      </c>
      <c r="F370" s="38" t="s">
        <v>233</v>
      </c>
      <c r="G370" s="38">
        <v>100015831</v>
      </c>
      <c r="H370" s="38">
        <v>1310</v>
      </c>
      <c r="I370" s="38">
        <v>422.32648999999998</v>
      </c>
      <c r="N370" s="38">
        <v>706672</v>
      </c>
      <c r="O370" s="38">
        <v>561090</v>
      </c>
      <c r="P370" s="38">
        <v>394981</v>
      </c>
      <c r="Q370" s="38">
        <v>667731</v>
      </c>
      <c r="R370" s="38">
        <v>1066765</v>
      </c>
      <c r="S370" s="38">
        <v>716898</v>
      </c>
      <c r="T370" s="38">
        <v>401067</v>
      </c>
      <c r="U370" s="38">
        <v>1389650</v>
      </c>
      <c r="V370" s="38">
        <v>1372573</v>
      </c>
      <c r="W370" s="38">
        <v>738526</v>
      </c>
      <c r="X370" s="38">
        <v>688127</v>
      </c>
      <c r="Y370" s="38">
        <v>1050217</v>
      </c>
      <c r="Z370" s="38">
        <v>1592101</v>
      </c>
      <c r="AA370" s="38">
        <v>746426</v>
      </c>
      <c r="AB370" s="38">
        <v>739083</v>
      </c>
      <c r="AC370" s="38">
        <v>700290</v>
      </c>
      <c r="AD370" s="38">
        <v>957218</v>
      </c>
      <c r="AE370" s="38">
        <v>1143809</v>
      </c>
      <c r="AF370" s="38">
        <v>413137</v>
      </c>
      <c r="AG370" s="38">
        <v>949332</v>
      </c>
      <c r="AH370" s="38">
        <v>1334850</v>
      </c>
      <c r="AI370" s="38">
        <v>692562</v>
      </c>
      <c r="AJ370" s="38">
        <v>2157281</v>
      </c>
      <c r="AK370" s="38">
        <v>886596</v>
      </c>
      <c r="AL370" s="38">
        <v>849909</v>
      </c>
      <c r="AM370" s="38">
        <v>534429</v>
      </c>
      <c r="AN370" s="38">
        <v>629652</v>
      </c>
      <c r="AO370" s="38">
        <v>879347</v>
      </c>
      <c r="AP370" s="38">
        <v>1438571</v>
      </c>
      <c r="AQ370" s="38">
        <v>1767241</v>
      </c>
      <c r="AR370" s="38">
        <v>1189782</v>
      </c>
      <c r="AS370" s="38">
        <v>1044185.9375</v>
      </c>
      <c r="AT370" s="38">
        <v>593518</v>
      </c>
      <c r="AU370" s="38">
        <v>554272</v>
      </c>
      <c r="AV370" s="38">
        <v>2197855</v>
      </c>
      <c r="AW370" s="38">
        <v>1498026</v>
      </c>
      <c r="AX370" s="38">
        <v>534802</v>
      </c>
      <c r="AY370" s="38">
        <v>608468</v>
      </c>
      <c r="AZ370" s="38">
        <v>606086</v>
      </c>
      <c r="BA370" s="38">
        <v>1058608</v>
      </c>
      <c r="BB370" s="38">
        <v>1423830</v>
      </c>
      <c r="BC370" s="38">
        <v>658268</v>
      </c>
      <c r="BD370" s="38">
        <v>2522553</v>
      </c>
      <c r="BE370" s="38">
        <v>1049802</v>
      </c>
      <c r="BF370" s="38">
        <v>647231</v>
      </c>
      <c r="BG370" s="38">
        <v>856650</v>
      </c>
      <c r="BH370" s="38">
        <v>739349</v>
      </c>
      <c r="BI370" s="38">
        <v>650876</v>
      </c>
      <c r="BJ370" s="38">
        <v>984852</v>
      </c>
      <c r="BK370" s="38">
        <v>568837</v>
      </c>
      <c r="BL370" s="38">
        <v>907485</v>
      </c>
      <c r="BM370" s="38">
        <v>1081209</v>
      </c>
      <c r="BN370" s="38">
        <v>1057651</v>
      </c>
      <c r="BO370" s="38">
        <v>1446423</v>
      </c>
      <c r="BP370" s="38">
        <v>1819464</v>
      </c>
      <c r="BQ370" s="38">
        <v>1279781</v>
      </c>
      <c r="BR370" s="38">
        <v>1011941.9375</v>
      </c>
      <c r="BS370" s="38">
        <v>949795</v>
      </c>
      <c r="BT370" s="38">
        <v>1348070</v>
      </c>
      <c r="BU370" s="38">
        <v>1424510</v>
      </c>
      <c r="BV370" s="38">
        <v>0.29047214949383499</v>
      </c>
      <c r="BX370" s="38">
        <v>1</v>
      </c>
    </row>
    <row r="371" spans="2:76">
      <c r="B371" s="38" t="s">
        <v>1283</v>
      </c>
      <c r="C371" s="38" t="s">
        <v>190</v>
      </c>
      <c r="D371" s="38" t="s">
        <v>1284</v>
      </c>
      <c r="E371" s="38">
        <v>52608</v>
      </c>
      <c r="F371" s="38" t="s">
        <v>145</v>
      </c>
      <c r="G371" s="38">
        <v>100006726</v>
      </c>
      <c r="H371" s="38">
        <v>6150</v>
      </c>
      <c r="I371" s="38">
        <v>322.27515</v>
      </c>
      <c r="J371" s="38" t="s">
        <v>1285</v>
      </c>
      <c r="K371" s="38">
        <v>5283446</v>
      </c>
      <c r="M371" s="43" t="s">
        <v>1286</v>
      </c>
      <c r="N371" s="38">
        <v>0.23942635610976501</v>
      </c>
      <c r="O371" s="38">
        <v>32481</v>
      </c>
      <c r="P371" s="38">
        <v>0.23942635610976501</v>
      </c>
      <c r="Q371" s="38">
        <v>0.23942635610976501</v>
      </c>
      <c r="R371" s="38">
        <v>51458</v>
      </c>
      <c r="S371" s="38">
        <v>64483</v>
      </c>
      <c r="T371" s="38">
        <v>0.23942635610976501</v>
      </c>
      <c r="U371" s="38">
        <v>0.23942635610976501</v>
      </c>
      <c r="V371" s="38">
        <v>57762</v>
      </c>
      <c r="W371" s="38">
        <v>0.23942635610976501</v>
      </c>
      <c r="X371" s="38">
        <v>0.23942635610976501</v>
      </c>
      <c r="Y371" s="38">
        <v>0.23942635610976501</v>
      </c>
      <c r="Z371" s="38">
        <v>0.23942635610976501</v>
      </c>
      <c r="AA371" s="38">
        <v>64358</v>
      </c>
      <c r="AB371" s="38">
        <v>0.23942635610976501</v>
      </c>
      <c r="AC371" s="38">
        <v>36670</v>
      </c>
      <c r="AD371" s="38">
        <v>0.23942635610976501</v>
      </c>
      <c r="AE371" s="38">
        <v>111703.99219999999</v>
      </c>
      <c r="AF371" s="38">
        <v>30565.998</v>
      </c>
      <c r="AG371" s="38">
        <v>22984</v>
      </c>
      <c r="AH371" s="38">
        <v>31243</v>
      </c>
      <c r="AI371" s="38">
        <v>27304</v>
      </c>
      <c r="AJ371" s="38">
        <v>0.23942635610976501</v>
      </c>
      <c r="AK371" s="38">
        <v>34529</v>
      </c>
      <c r="AL371" s="38">
        <v>68130</v>
      </c>
      <c r="AM371" s="38">
        <v>0.23942635610976501</v>
      </c>
      <c r="AN371" s="38">
        <v>32799</v>
      </c>
      <c r="AO371" s="38">
        <v>65964</v>
      </c>
      <c r="AP371" s="38">
        <v>39256</v>
      </c>
      <c r="AQ371" s="38">
        <v>25812</v>
      </c>
      <c r="AR371" s="38">
        <v>0.23942635610976501</v>
      </c>
      <c r="AS371" s="38">
        <v>0.23942635610976501</v>
      </c>
      <c r="AT371" s="38">
        <v>0.23942635610976501</v>
      </c>
      <c r="AU371" s="38">
        <v>0.23942635610976501</v>
      </c>
      <c r="AV371" s="38">
        <v>83343</v>
      </c>
      <c r="AW371" s="38">
        <v>25446</v>
      </c>
      <c r="AX371" s="38">
        <v>0.23942635610976501</v>
      </c>
      <c r="AY371" s="38">
        <v>53313</v>
      </c>
      <c r="AZ371" s="38">
        <v>23565</v>
      </c>
      <c r="BA371" s="38">
        <v>12855</v>
      </c>
      <c r="BB371" s="38">
        <v>88142.007800000007</v>
      </c>
      <c r="BC371" s="38">
        <v>0.23942635610976501</v>
      </c>
      <c r="BD371" s="38">
        <v>33187</v>
      </c>
      <c r="BE371" s="38">
        <v>0.23942635610976501</v>
      </c>
      <c r="BF371" s="38">
        <v>0.23942635610976501</v>
      </c>
      <c r="BG371" s="38">
        <v>29672</v>
      </c>
      <c r="BH371" s="38">
        <v>43433</v>
      </c>
      <c r="BI371" s="38">
        <v>0.23942635610976501</v>
      </c>
      <c r="BJ371" s="38">
        <v>0.23942635610976501</v>
      </c>
      <c r="BK371" s="38">
        <v>0.23942635610976501</v>
      </c>
      <c r="BL371" s="38">
        <v>48435</v>
      </c>
      <c r="BM371" s="38">
        <v>41307</v>
      </c>
      <c r="BN371" s="38">
        <v>0.23942635610976501</v>
      </c>
      <c r="BO371" s="38">
        <v>34134</v>
      </c>
      <c r="BP371" s="38">
        <v>0.23942635610976501</v>
      </c>
      <c r="BQ371" s="38">
        <v>62184</v>
      </c>
      <c r="BR371" s="38">
        <v>69936</v>
      </c>
      <c r="BS371" s="38">
        <v>34150</v>
      </c>
      <c r="BT371" s="38">
        <v>16994</v>
      </c>
      <c r="BU371" s="38">
        <v>0.23942635610976501</v>
      </c>
      <c r="BV371" s="38">
        <v>0.71554803162048597</v>
      </c>
      <c r="BX371" s="38">
        <v>1</v>
      </c>
    </row>
    <row r="372" spans="2:76">
      <c r="B372" s="38" t="s">
        <v>1287</v>
      </c>
      <c r="C372" s="38" t="s">
        <v>190</v>
      </c>
      <c r="D372" s="38" t="s">
        <v>342</v>
      </c>
      <c r="E372" s="38">
        <v>46223</v>
      </c>
      <c r="F372" s="38" t="s">
        <v>233</v>
      </c>
      <c r="G372" s="38">
        <v>100003151</v>
      </c>
      <c r="H372" s="38">
        <v>1430</v>
      </c>
      <c r="I372" s="38">
        <v>424.34213999999997</v>
      </c>
      <c r="J372" s="38" t="s">
        <v>1288</v>
      </c>
      <c r="K372" s="38">
        <v>6450015</v>
      </c>
      <c r="M372" s="43" t="s">
        <v>1289</v>
      </c>
      <c r="N372" s="38">
        <v>14288278</v>
      </c>
      <c r="O372" s="38">
        <v>18180596</v>
      </c>
      <c r="P372" s="38">
        <v>16598024</v>
      </c>
      <c r="Q372" s="38">
        <v>15782725</v>
      </c>
      <c r="R372" s="38">
        <v>26328820</v>
      </c>
      <c r="S372" s="38">
        <v>19606692</v>
      </c>
      <c r="T372" s="38">
        <v>14365736</v>
      </c>
      <c r="U372" s="38">
        <v>23260732</v>
      </c>
      <c r="V372" s="38">
        <v>29896652</v>
      </c>
      <c r="W372" s="38">
        <v>23347600</v>
      </c>
      <c r="X372" s="38">
        <v>19287102</v>
      </c>
      <c r="Y372" s="38">
        <v>27213094</v>
      </c>
      <c r="Z372" s="38">
        <v>27124704</v>
      </c>
      <c r="AA372" s="38">
        <v>18040308</v>
      </c>
      <c r="AB372" s="38">
        <v>19632128</v>
      </c>
      <c r="AC372" s="38">
        <v>20580260</v>
      </c>
      <c r="AD372" s="38">
        <v>19480682</v>
      </c>
      <c r="AE372" s="38">
        <v>29822558</v>
      </c>
      <c r="AF372" s="38">
        <v>12651210</v>
      </c>
      <c r="AG372" s="38">
        <v>16493685</v>
      </c>
      <c r="AH372" s="38">
        <v>30609124</v>
      </c>
      <c r="AI372" s="38">
        <v>21860130</v>
      </c>
      <c r="AJ372" s="38">
        <v>35559132</v>
      </c>
      <c r="AK372" s="38">
        <v>17676212</v>
      </c>
      <c r="AL372" s="38">
        <v>19372346</v>
      </c>
      <c r="AM372" s="38">
        <v>15444245</v>
      </c>
      <c r="AN372" s="38">
        <v>14671257</v>
      </c>
      <c r="AO372" s="38">
        <v>25684492</v>
      </c>
      <c r="AP372" s="38">
        <v>31106398</v>
      </c>
      <c r="AQ372" s="38">
        <v>30238806</v>
      </c>
      <c r="AR372" s="38">
        <v>39411012</v>
      </c>
      <c r="AS372" s="38">
        <v>29873326</v>
      </c>
      <c r="AT372" s="38">
        <v>14035830</v>
      </c>
      <c r="AU372" s="38">
        <v>18986772</v>
      </c>
      <c r="AV372" s="38">
        <v>39990168</v>
      </c>
      <c r="AW372" s="38">
        <v>27649242</v>
      </c>
      <c r="AX372" s="38">
        <v>20103176</v>
      </c>
      <c r="AY372" s="38">
        <v>19755860</v>
      </c>
      <c r="AZ372" s="38">
        <v>15250098</v>
      </c>
      <c r="BA372" s="38">
        <v>25721256</v>
      </c>
      <c r="BB372" s="38">
        <v>28634090</v>
      </c>
      <c r="BC372" s="38">
        <v>18969094</v>
      </c>
      <c r="BD372" s="38">
        <v>41038692</v>
      </c>
      <c r="BE372" s="38">
        <v>20457740</v>
      </c>
      <c r="BF372" s="38">
        <v>17813498</v>
      </c>
      <c r="BG372" s="38">
        <v>22308592</v>
      </c>
      <c r="BH372" s="38">
        <v>22481072</v>
      </c>
      <c r="BI372" s="38">
        <v>17437516</v>
      </c>
      <c r="BJ372" s="38">
        <v>28147082</v>
      </c>
      <c r="BK372" s="38">
        <v>22363474</v>
      </c>
      <c r="BL372" s="38">
        <v>17012756</v>
      </c>
      <c r="BM372" s="38">
        <v>27489948</v>
      </c>
      <c r="BN372" s="38">
        <v>23018318</v>
      </c>
      <c r="BO372" s="38">
        <v>42623828</v>
      </c>
      <c r="BP372" s="38">
        <v>41088948</v>
      </c>
      <c r="BQ372" s="38">
        <v>23673368</v>
      </c>
      <c r="BR372" s="38">
        <v>22101216</v>
      </c>
      <c r="BS372" s="38">
        <v>24086384</v>
      </c>
      <c r="BT372" s="38">
        <v>19766340</v>
      </c>
      <c r="BU372" s="38">
        <v>29377486</v>
      </c>
      <c r="BV372" s="38">
        <v>9.9257608239825795E-2</v>
      </c>
      <c r="BX372" s="38">
        <v>0.96777717094483895</v>
      </c>
    </row>
    <row r="373" spans="2:76">
      <c r="B373" s="38" t="s">
        <v>1290</v>
      </c>
      <c r="C373" s="38" t="s">
        <v>190</v>
      </c>
      <c r="D373" s="38" t="s">
        <v>641</v>
      </c>
      <c r="E373" s="38">
        <v>57463</v>
      </c>
      <c r="F373" s="38" t="s">
        <v>233</v>
      </c>
      <c r="G373" s="38">
        <v>100015760</v>
      </c>
      <c r="H373" s="38">
        <v>1388</v>
      </c>
      <c r="I373" s="38">
        <v>366.33665999999999</v>
      </c>
      <c r="N373" s="38">
        <v>137764</v>
      </c>
      <c r="O373" s="38">
        <v>65780</v>
      </c>
      <c r="P373" s="38">
        <v>81752</v>
      </c>
      <c r="Q373" s="38">
        <v>112761.99219999999</v>
      </c>
      <c r="R373" s="38">
        <v>105440</v>
      </c>
      <c r="S373" s="38">
        <v>136907</v>
      </c>
      <c r="T373" s="38">
        <v>73328</v>
      </c>
      <c r="U373" s="38">
        <v>47519</v>
      </c>
      <c r="V373" s="38">
        <v>323264</v>
      </c>
      <c r="W373" s="38">
        <v>56268.996099999997</v>
      </c>
      <c r="X373" s="38">
        <v>50408</v>
      </c>
      <c r="Y373" s="38">
        <v>0.27124616126315998</v>
      </c>
      <c r="Z373" s="38">
        <v>0.27124616126315998</v>
      </c>
      <c r="AA373" s="38">
        <v>221275</v>
      </c>
      <c r="AB373" s="38">
        <v>0.27124616126315998</v>
      </c>
      <c r="AC373" s="38">
        <v>69163</v>
      </c>
      <c r="AD373" s="38">
        <v>0.27124616126315998</v>
      </c>
      <c r="AE373" s="38">
        <v>0.27124616126315998</v>
      </c>
      <c r="AF373" s="38">
        <v>0.27124616126315998</v>
      </c>
      <c r="AG373" s="38">
        <v>68379</v>
      </c>
      <c r="AH373" s="38">
        <v>0.27124616126315998</v>
      </c>
      <c r="AI373" s="38">
        <v>0.27124616126315998</v>
      </c>
      <c r="AJ373" s="38">
        <v>44159</v>
      </c>
      <c r="AK373" s="38">
        <v>55922</v>
      </c>
      <c r="AL373" s="38">
        <v>0.27124616126315998</v>
      </c>
      <c r="AM373" s="38">
        <v>152640</v>
      </c>
      <c r="AN373" s="38">
        <v>92005</v>
      </c>
      <c r="AO373" s="38">
        <v>271814</v>
      </c>
      <c r="AP373" s="38">
        <v>267088</v>
      </c>
      <c r="AQ373" s="38">
        <v>0.27124616126315998</v>
      </c>
      <c r="AR373" s="38">
        <v>0.27124616126315998</v>
      </c>
      <c r="AS373" s="38">
        <v>0.27124616126315998</v>
      </c>
      <c r="AT373" s="38">
        <v>0.27124616126315998</v>
      </c>
      <c r="AU373" s="38">
        <v>0.27124616126315998</v>
      </c>
      <c r="AV373" s="38">
        <v>100955</v>
      </c>
      <c r="AW373" s="38">
        <v>286973</v>
      </c>
      <c r="AX373" s="38">
        <v>0.27124616126315998</v>
      </c>
      <c r="AY373" s="38">
        <v>82569</v>
      </c>
      <c r="AZ373" s="38">
        <v>92180</v>
      </c>
      <c r="BA373" s="38">
        <v>0.27124616126315998</v>
      </c>
      <c r="BB373" s="38">
        <v>95254</v>
      </c>
      <c r="BC373" s="38">
        <v>41299</v>
      </c>
      <c r="BD373" s="38">
        <v>331004</v>
      </c>
      <c r="BE373" s="38">
        <v>67043</v>
      </c>
      <c r="BF373" s="38">
        <v>346122</v>
      </c>
      <c r="BG373" s="38">
        <v>207512</v>
      </c>
      <c r="BH373" s="38">
        <v>116375.99219999999</v>
      </c>
      <c r="BI373" s="38">
        <v>56448.003900000003</v>
      </c>
      <c r="BJ373" s="38">
        <v>0.27124616126315998</v>
      </c>
      <c r="BK373" s="38">
        <v>527305</v>
      </c>
      <c r="BL373" s="38">
        <v>151587</v>
      </c>
      <c r="BM373" s="38">
        <v>171265</v>
      </c>
      <c r="BN373" s="38">
        <v>0.27124616126315998</v>
      </c>
      <c r="BO373" s="38">
        <v>107657</v>
      </c>
      <c r="BP373" s="38">
        <v>94391</v>
      </c>
      <c r="BQ373" s="38">
        <v>237285.01560000001</v>
      </c>
      <c r="BR373" s="38">
        <v>0.27124616126315998</v>
      </c>
      <c r="BS373" s="38">
        <v>564649</v>
      </c>
      <c r="BT373" s="38">
        <v>176353</v>
      </c>
      <c r="BU373" s="38">
        <v>113987</v>
      </c>
      <c r="BV373" s="38">
        <v>0.19373770185230299</v>
      </c>
      <c r="BX373" s="38">
        <v>1</v>
      </c>
    </row>
    <row r="374" spans="2:76">
      <c r="B374" s="38" t="s">
        <v>1291</v>
      </c>
      <c r="C374" s="38" t="s">
        <v>161</v>
      </c>
      <c r="D374" s="38" t="s">
        <v>220</v>
      </c>
      <c r="E374" s="38">
        <v>1301</v>
      </c>
      <c r="F374" s="38" t="s">
        <v>163</v>
      </c>
      <c r="G374" s="38">
        <v>407</v>
      </c>
      <c r="H374" s="38">
        <v>2850</v>
      </c>
      <c r="I374" s="38">
        <v>147.11281</v>
      </c>
      <c r="J374" s="38" t="s">
        <v>1292</v>
      </c>
      <c r="K374" s="38">
        <v>5962</v>
      </c>
      <c r="L374" s="43" t="s">
        <v>1293</v>
      </c>
      <c r="M374" s="43" t="s">
        <v>1294</v>
      </c>
      <c r="N374" s="38">
        <v>127019312</v>
      </c>
      <c r="O374" s="38">
        <v>109145416</v>
      </c>
      <c r="P374" s="38">
        <v>167276272</v>
      </c>
      <c r="Q374" s="38">
        <v>119692760</v>
      </c>
      <c r="R374" s="38">
        <v>132767408</v>
      </c>
      <c r="S374" s="38">
        <v>109127224</v>
      </c>
      <c r="T374" s="38">
        <v>117707408</v>
      </c>
      <c r="U374" s="38">
        <v>130195976</v>
      </c>
      <c r="V374" s="38">
        <v>108933536</v>
      </c>
      <c r="W374" s="38">
        <v>140405872</v>
      </c>
      <c r="X374" s="38">
        <v>116471024</v>
      </c>
      <c r="Y374" s="38">
        <v>114486672</v>
      </c>
      <c r="Z374" s="38">
        <v>116038016</v>
      </c>
      <c r="AA374" s="38">
        <v>150276896</v>
      </c>
      <c r="AB374" s="38">
        <v>145072144</v>
      </c>
      <c r="AC374" s="38">
        <v>168745232</v>
      </c>
      <c r="AD374" s="38">
        <v>113304448</v>
      </c>
      <c r="AE374" s="38">
        <v>106772656</v>
      </c>
      <c r="AF374" s="38">
        <v>127857776</v>
      </c>
      <c r="AG374" s="38">
        <v>112454392</v>
      </c>
      <c r="AH374" s="38">
        <v>122635720</v>
      </c>
      <c r="AI374" s="38">
        <v>124006736</v>
      </c>
      <c r="AJ374" s="38">
        <v>99844064</v>
      </c>
      <c r="AK374" s="38">
        <v>95534384</v>
      </c>
      <c r="AL374" s="38">
        <v>136819760</v>
      </c>
      <c r="AM374" s="38">
        <v>120730384</v>
      </c>
      <c r="AN374" s="38">
        <v>162676928</v>
      </c>
      <c r="AO374" s="38">
        <v>116793216</v>
      </c>
      <c r="AP374" s="38">
        <v>150691008</v>
      </c>
      <c r="AQ374" s="38">
        <v>95955528</v>
      </c>
      <c r="AR374" s="38">
        <v>114828368</v>
      </c>
      <c r="AS374" s="38">
        <v>153978416</v>
      </c>
      <c r="AT374" s="38">
        <v>130845728</v>
      </c>
      <c r="AU374" s="38">
        <v>138610368</v>
      </c>
      <c r="AV374" s="38">
        <v>131346400</v>
      </c>
      <c r="AW374" s="38">
        <v>127454472</v>
      </c>
      <c r="AX374" s="38">
        <v>96404896</v>
      </c>
      <c r="AY374" s="38">
        <v>103243200</v>
      </c>
      <c r="AZ374" s="38">
        <v>136845840</v>
      </c>
      <c r="BA374" s="38">
        <v>86812056</v>
      </c>
      <c r="BB374" s="38">
        <v>148841744</v>
      </c>
      <c r="BC374" s="38">
        <v>159920176</v>
      </c>
      <c r="BD374" s="38">
        <v>107106992</v>
      </c>
      <c r="BE374" s="38">
        <v>141409424</v>
      </c>
      <c r="BF374" s="38">
        <v>116380864</v>
      </c>
      <c r="BG374" s="38">
        <v>145436192</v>
      </c>
      <c r="BH374" s="38">
        <v>111008560</v>
      </c>
      <c r="BI374" s="38">
        <v>102373264</v>
      </c>
      <c r="BJ374" s="38">
        <v>120786184</v>
      </c>
      <c r="BK374" s="38">
        <v>145044160</v>
      </c>
      <c r="BL374" s="38">
        <v>124986432</v>
      </c>
      <c r="BM374" s="38">
        <v>89239968</v>
      </c>
      <c r="BN374" s="38">
        <v>127671072</v>
      </c>
      <c r="BO374" s="38">
        <v>152008672</v>
      </c>
      <c r="BP374" s="38">
        <v>117236120</v>
      </c>
      <c r="BQ374" s="38">
        <v>130539336</v>
      </c>
      <c r="BR374" s="38">
        <v>97999416</v>
      </c>
      <c r="BS374" s="38">
        <v>124988280</v>
      </c>
      <c r="BT374" s="38">
        <v>134393792</v>
      </c>
      <c r="BU374" s="38">
        <v>128784792</v>
      </c>
      <c r="BV374" s="38">
        <v>0.932836639443409</v>
      </c>
      <c r="BX374" s="38">
        <v>1</v>
      </c>
    </row>
    <row r="375" spans="2:76">
      <c r="B375" s="38" t="s">
        <v>1295</v>
      </c>
      <c r="C375" s="38" t="s">
        <v>290</v>
      </c>
      <c r="D375" s="38" t="s">
        <v>291</v>
      </c>
      <c r="E375" s="38">
        <v>1303</v>
      </c>
      <c r="F375" s="38" t="s">
        <v>145</v>
      </c>
      <c r="G375" s="38">
        <v>409</v>
      </c>
      <c r="H375" s="38">
        <v>615.6</v>
      </c>
      <c r="I375" s="38">
        <v>133.01425</v>
      </c>
      <c r="J375" s="38" t="s">
        <v>1296</v>
      </c>
      <c r="K375" s="38">
        <v>525</v>
      </c>
      <c r="L375" s="43" t="s">
        <v>1297</v>
      </c>
      <c r="M375" s="43" t="s">
        <v>1298</v>
      </c>
      <c r="N375" s="38">
        <v>28712616</v>
      </c>
      <c r="O375" s="38">
        <v>38627544</v>
      </c>
      <c r="P375" s="38">
        <v>27691888</v>
      </c>
      <c r="Q375" s="38">
        <v>30606326</v>
      </c>
      <c r="R375" s="38">
        <v>31621764</v>
      </c>
      <c r="S375" s="38">
        <v>33426302</v>
      </c>
      <c r="T375" s="38">
        <v>22043950</v>
      </c>
      <c r="U375" s="38">
        <v>32327622</v>
      </c>
      <c r="V375" s="38">
        <v>26864228</v>
      </c>
      <c r="W375" s="38">
        <v>38744652</v>
      </c>
      <c r="X375" s="38">
        <v>28666952</v>
      </c>
      <c r="Y375" s="38">
        <v>32527310</v>
      </c>
      <c r="Z375" s="38">
        <v>25459812</v>
      </c>
      <c r="AA375" s="38">
        <v>29149176</v>
      </c>
      <c r="AB375" s="38">
        <v>23622138</v>
      </c>
      <c r="AC375" s="38">
        <v>34096812</v>
      </c>
      <c r="AD375" s="38">
        <v>27339624</v>
      </c>
      <c r="AE375" s="38">
        <v>35094028</v>
      </c>
      <c r="AF375" s="38">
        <v>35044076</v>
      </c>
      <c r="AG375" s="38">
        <v>27762748</v>
      </c>
      <c r="AH375" s="38">
        <v>33421094</v>
      </c>
      <c r="AI375" s="38">
        <v>41454632</v>
      </c>
      <c r="AJ375" s="38">
        <v>29779700</v>
      </c>
      <c r="AK375" s="38">
        <v>34902044</v>
      </c>
      <c r="AL375" s="38">
        <v>32832470</v>
      </c>
      <c r="AM375" s="38">
        <v>35581888</v>
      </c>
      <c r="AN375" s="38">
        <v>30228748</v>
      </c>
      <c r="AO375" s="38">
        <v>28622590</v>
      </c>
      <c r="AP375" s="38">
        <v>31256042</v>
      </c>
      <c r="AQ375" s="38">
        <v>29678900</v>
      </c>
      <c r="AR375" s="38">
        <v>37652772</v>
      </c>
      <c r="AS375" s="38">
        <v>33674656</v>
      </c>
      <c r="AT375" s="38">
        <v>32179674</v>
      </c>
      <c r="AU375" s="38">
        <v>26441320</v>
      </c>
      <c r="AV375" s="38">
        <v>34837624</v>
      </c>
      <c r="AW375" s="38">
        <v>36546944</v>
      </c>
      <c r="AX375" s="38">
        <v>32278290</v>
      </c>
      <c r="AY375" s="38">
        <v>34266960</v>
      </c>
      <c r="AZ375" s="38">
        <v>16989968</v>
      </c>
      <c r="BA375" s="38">
        <v>29503208</v>
      </c>
      <c r="BB375" s="38">
        <v>30125772</v>
      </c>
      <c r="BC375" s="38">
        <v>37293504</v>
      </c>
      <c r="BD375" s="38">
        <v>27258404</v>
      </c>
      <c r="BE375" s="38">
        <v>29847680</v>
      </c>
      <c r="BF375" s="38">
        <v>35288428</v>
      </c>
      <c r="BG375" s="38">
        <v>32173102</v>
      </c>
      <c r="BH375" s="38">
        <v>40328392</v>
      </c>
      <c r="BI375" s="38">
        <v>31413332</v>
      </c>
      <c r="BJ375" s="38">
        <v>36679192</v>
      </c>
      <c r="BK375" s="38">
        <v>34988924</v>
      </c>
      <c r="BL375" s="38">
        <v>30763860</v>
      </c>
      <c r="BM375" s="38">
        <v>31580444</v>
      </c>
      <c r="BN375" s="38">
        <v>30312874</v>
      </c>
      <c r="BO375" s="38">
        <v>41771600</v>
      </c>
      <c r="BP375" s="38">
        <v>31943916</v>
      </c>
      <c r="BQ375" s="38">
        <v>28760744</v>
      </c>
      <c r="BR375" s="38">
        <v>35327616</v>
      </c>
      <c r="BS375" s="38">
        <v>34134124</v>
      </c>
      <c r="BT375" s="38">
        <v>27261254</v>
      </c>
      <c r="BU375" s="38">
        <v>37362668</v>
      </c>
      <c r="BV375" s="38">
        <v>0.246418104903911</v>
      </c>
      <c r="BX375" s="38">
        <v>1</v>
      </c>
    </row>
    <row r="376" spans="2:76">
      <c r="B376" s="38" t="s">
        <v>1299</v>
      </c>
      <c r="C376" s="38" t="s">
        <v>190</v>
      </c>
      <c r="D376" s="38" t="s">
        <v>1300</v>
      </c>
      <c r="E376" s="38">
        <v>15872</v>
      </c>
      <c r="F376" s="38" t="s">
        <v>211</v>
      </c>
      <c r="G376" s="38">
        <v>818</v>
      </c>
      <c r="H376" s="38">
        <v>3447</v>
      </c>
      <c r="I376" s="38">
        <v>103.00368</v>
      </c>
      <c r="J376" s="38" t="s">
        <v>1301</v>
      </c>
      <c r="K376" s="38">
        <v>867</v>
      </c>
      <c r="L376" s="43" t="s">
        <v>1302</v>
      </c>
      <c r="M376" s="43" t="s">
        <v>1303</v>
      </c>
      <c r="N376" s="38">
        <v>3805420</v>
      </c>
      <c r="O376" s="38">
        <v>5580748</v>
      </c>
      <c r="P376" s="38">
        <v>6941329</v>
      </c>
      <c r="Q376" s="38">
        <v>3558401</v>
      </c>
      <c r="R376" s="38">
        <v>5838383</v>
      </c>
      <c r="S376" s="38">
        <v>3647783</v>
      </c>
      <c r="T376" s="38">
        <v>4502996</v>
      </c>
      <c r="U376" s="38">
        <v>3746652</v>
      </c>
      <c r="V376" s="38">
        <v>4581712</v>
      </c>
      <c r="W376" s="38">
        <v>4387626</v>
      </c>
      <c r="X376" s="38">
        <v>5376447</v>
      </c>
      <c r="Y376" s="38">
        <v>3570561</v>
      </c>
      <c r="Z376" s="38">
        <v>5582421</v>
      </c>
      <c r="AA376" s="38">
        <v>4383663</v>
      </c>
      <c r="AB376" s="38">
        <v>4416163</v>
      </c>
      <c r="AC376" s="38">
        <v>3453552</v>
      </c>
      <c r="AD376" s="38">
        <v>4330831</v>
      </c>
      <c r="AE376" s="38">
        <v>4200892</v>
      </c>
      <c r="AF376" s="38">
        <v>3538125</v>
      </c>
      <c r="AG376" s="38">
        <v>4433077</v>
      </c>
      <c r="AH376" s="38">
        <v>3581569</v>
      </c>
      <c r="AI376" s="38">
        <v>6639285</v>
      </c>
      <c r="AJ376" s="38">
        <v>4113045</v>
      </c>
      <c r="AK376" s="38">
        <v>4920618</v>
      </c>
      <c r="AL376" s="38">
        <v>4525072</v>
      </c>
      <c r="AM376" s="38">
        <v>5505898</v>
      </c>
      <c r="AN376" s="38">
        <v>3844015</v>
      </c>
      <c r="AO376" s="38">
        <v>4835348</v>
      </c>
      <c r="AP376" s="38">
        <v>3698136</v>
      </c>
      <c r="AQ376" s="38">
        <v>5528907</v>
      </c>
      <c r="AR376" s="38">
        <v>4422517</v>
      </c>
      <c r="AS376" s="38">
        <v>5353370</v>
      </c>
      <c r="AT376" s="38">
        <v>4193861</v>
      </c>
      <c r="AU376" s="38">
        <v>6396361</v>
      </c>
      <c r="AV376" s="38">
        <v>2874247</v>
      </c>
      <c r="AW376" s="38">
        <v>4099640</v>
      </c>
      <c r="AX376" s="38">
        <v>4140362</v>
      </c>
      <c r="AY376" s="38">
        <v>3433877</v>
      </c>
      <c r="AZ376" s="38">
        <v>2844875</v>
      </c>
      <c r="BA376" s="38">
        <v>4888499</v>
      </c>
      <c r="BB376" s="38">
        <v>3466474.25</v>
      </c>
      <c r="BC376" s="38">
        <v>4620278</v>
      </c>
      <c r="BD376" s="38">
        <v>3813785</v>
      </c>
      <c r="BE376" s="38">
        <v>5406412</v>
      </c>
      <c r="BF376" s="38">
        <v>3801591</v>
      </c>
      <c r="BG376" s="38">
        <v>5127823</v>
      </c>
      <c r="BH376" s="38">
        <v>2938158</v>
      </c>
      <c r="BI376" s="38">
        <v>5535801</v>
      </c>
      <c r="BJ376" s="38">
        <v>4465079</v>
      </c>
      <c r="BK376" s="38">
        <v>4365099</v>
      </c>
      <c r="BL376" s="38">
        <v>4167810</v>
      </c>
      <c r="BM376" s="38">
        <v>5964100</v>
      </c>
      <c r="BN376" s="38">
        <v>4691843</v>
      </c>
      <c r="BO376" s="38">
        <v>4935792</v>
      </c>
      <c r="BP376" s="38">
        <v>4184168</v>
      </c>
      <c r="BQ376" s="38">
        <v>4858277</v>
      </c>
      <c r="BR376" s="38">
        <v>2758812</v>
      </c>
      <c r="BS376" s="38">
        <v>3917950</v>
      </c>
      <c r="BT376" s="38">
        <v>3563632</v>
      </c>
      <c r="BU376" s="38">
        <v>5039311</v>
      </c>
      <c r="BV376" s="38">
        <v>0.51059793660564501</v>
      </c>
      <c r="BX376" s="38">
        <v>1</v>
      </c>
    </row>
    <row r="377" spans="2:76">
      <c r="B377" s="38" t="s">
        <v>1304</v>
      </c>
      <c r="C377" s="38" t="s">
        <v>190</v>
      </c>
      <c r="D377" s="38" t="s">
        <v>1300</v>
      </c>
      <c r="E377" s="38">
        <v>37059</v>
      </c>
      <c r="F377" s="38" t="s">
        <v>163</v>
      </c>
      <c r="G377" s="38">
        <v>100001526</v>
      </c>
      <c r="H377" s="38">
        <v>2086</v>
      </c>
      <c r="I377" s="38">
        <v>248.11286999999999</v>
      </c>
      <c r="J377" s="38" t="s">
        <v>1305</v>
      </c>
      <c r="K377" s="38">
        <v>22833583</v>
      </c>
      <c r="M377" s="43" t="s">
        <v>1306</v>
      </c>
      <c r="N377" s="38">
        <v>46383</v>
      </c>
      <c r="O377" s="38">
        <v>41991</v>
      </c>
      <c r="P377" s="38">
        <v>0.37130177080105597</v>
      </c>
      <c r="Q377" s="38">
        <v>29963</v>
      </c>
      <c r="R377" s="38">
        <v>58809</v>
      </c>
      <c r="S377" s="38">
        <v>57153</v>
      </c>
      <c r="T377" s="38">
        <v>45808</v>
      </c>
      <c r="U377" s="38">
        <v>29867</v>
      </c>
      <c r="V377" s="38">
        <v>43173</v>
      </c>
      <c r="W377" s="38">
        <v>72092</v>
      </c>
      <c r="X377" s="38">
        <v>52016</v>
      </c>
      <c r="Y377" s="38">
        <v>36521</v>
      </c>
      <c r="Z377" s="38">
        <v>24892.002</v>
      </c>
      <c r="AA377" s="38">
        <v>39351</v>
      </c>
      <c r="AB377" s="38">
        <v>35435</v>
      </c>
      <c r="AC377" s="38">
        <v>49630</v>
      </c>
      <c r="AD377" s="38">
        <v>36246</v>
      </c>
      <c r="AE377" s="38">
        <v>58362</v>
      </c>
      <c r="AF377" s="38">
        <v>52290</v>
      </c>
      <c r="AG377" s="38">
        <v>40514</v>
      </c>
      <c r="AH377" s="38">
        <v>39794</v>
      </c>
      <c r="AI377" s="38">
        <v>55428.996099999997</v>
      </c>
      <c r="AJ377" s="38">
        <v>43560</v>
      </c>
      <c r="AK377" s="38">
        <v>29010.998</v>
      </c>
      <c r="AL377" s="38">
        <v>42448</v>
      </c>
      <c r="AM377" s="38">
        <v>30639</v>
      </c>
      <c r="AN377" s="38">
        <v>26613.002</v>
      </c>
      <c r="AO377" s="38">
        <v>48262.003900000003</v>
      </c>
      <c r="AP377" s="38">
        <v>47146</v>
      </c>
      <c r="AQ377" s="38">
        <v>54396</v>
      </c>
      <c r="AR377" s="38">
        <v>75055</v>
      </c>
      <c r="AS377" s="38">
        <v>45980</v>
      </c>
      <c r="AT377" s="38">
        <v>0.37130177080105597</v>
      </c>
      <c r="AU377" s="38">
        <v>38289</v>
      </c>
      <c r="AV377" s="38">
        <v>79394</v>
      </c>
      <c r="AW377" s="38">
        <v>73260</v>
      </c>
      <c r="AX377" s="38">
        <v>29368</v>
      </c>
      <c r="AY377" s="38">
        <v>61435.003900000003</v>
      </c>
      <c r="AZ377" s="38">
        <v>80677</v>
      </c>
      <c r="BA377" s="38">
        <v>31839</v>
      </c>
      <c r="BB377" s="38">
        <v>62104</v>
      </c>
      <c r="BC377" s="38">
        <v>51206.003900000003</v>
      </c>
      <c r="BD377" s="38">
        <v>39516</v>
      </c>
      <c r="BE377" s="38">
        <v>42108</v>
      </c>
      <c r="BF377" s="38">
        <v>0.37130177080105597</v>
      </c>
      <c r="BG377" s="38">
        <v>48799</v>
      </c>
      <c r="BH377" s="38">
        <v>63112.996099999997</v>
      </c>
      <c r="BI377" s="38">
        <v>44671</v>
      </c>
      <c r="BJ377" s="38">
        <v>80892</v>
      </c>
      <c r="BK377" s="38">
        <v>55754</v>
      </c>
      <c r="BL377" s="38">
        <v>0.37130177080105597</v>
      </c>
      <c r="BM377" s="38">
        <v>43456</v>
      </c>
      <c r="BN377" s="38">
        <v>61661.003900000003</v>
      </c>
      <c r="BO377" s="38">
        <v>52292</v>
      </c>
      <c r="BP377" s="38">
        <v>47404</v>
      </c>
      <c r="BQ377" s="38">
        <v>32169</v>
      </c>
      <c r="BR377" s="38">
        <v>67472</v>
      </c>
      <c r="BS377" s="38">
        <v>77951</v>
      </c>
      <c r="BT377" s="38">
        <v>71637</v>
      </c>
      <c r="BU377" s="38">
        <v>91747</v>
      </c>
      <c r="BV377" s="38">
        <v>6.9313243078431799E-2</v>
      </c>
      <c r="BX377" s="38">
        <v>6.1168760240305903E-2</v>
      </c>
    </row>
    <row r="378" spans="2:76">
      <c r="B378" s="38" t="s">
        <v>1307</v>
      </c>
      <c r="C378" s="38" t="s">
        <v>151</v>
      </c>
      <c r="D378" s="38" t="s">
        <v>1308</v>
      </c>
      <c r="E378" s="38">
        <v>15586</v>
      </c>
      <c r="F378" s="38" t="s">
        <v>211</v>
      </c>
      <c r="G378" s="38">
        <v>913</v>
      </c>
      <c r="H378" s="38">
        <v>3329.4</v>
      </c>
      <c r="I378" s="38">
        <v>387.11442</v>
      </c>
      <c r="J378" s="38" t="s">
        <v>1309</v>
      </c>
      <c r="K378" s="38">
        <v>10991489</v>
      </c>
      <c r="L378" s="43" t="s">
        <v>1310</v>
      </c>
      <c r="M378" s="43" t="s">
        <v>1311</v>
      </c>
      <c r="N378" s="38">
        <v>1127683</v>
      </c>
      <c r="O378" s="38">
        <v>1456144</v>
      </c>
      <c r="P378" s="38">
        <v>2071868</v>
      </c>
      <c r="Q378" s="38">
        <v>1898708</v>
      </c>
      <c r="R378" s="38">
        <v>1673776</v>
      </c>
      <c r="S378" s="38">
        <v>1423953</v>
      </c>
      <c r="T378" s="38">
        <v>1451543</v>
      </c>
      <c r="U378" s="38">
        <v>763303</v>
      </c>
      <c r="V378" s="38">
        <v>1290017</v>
      </c>
      <c r="W378" s="38">
        <v>1310785</v>
      </c>
      <c r="X378" s="38">
        <v>982617</v>
      </c>
      <c r="Y378" s="38">
        <v>754611</v>
      </c>
      <c r="Z378" s="38">
        <v>1437897</v>
      </c>
      <c r="AA378" s="38">
        <v>2017850.125</v>
      </c>
      <c r="AB378" s="38">
        <v>1505943.125</v>
      </c>
      <c r="AC378" s="38">
        <v>2880225</v>
      </c>
      <c r="AD378" s="38">
        <v>1889017</v>
      </c>
      <c r="AE378" s="38">
        <v>1241211</v>
      </c>
      <c r="AF378" s="38">
        <v>958358</v>
      </c>
      <c r="AG378" s="38">
        <v>1582859</v>
      </c>
      <c r="AH378" s="38">
        <v>1737612</v>
      </c>
      <c r="AI378" s="38">
        <v>1749685</v>
      </c>
      <c r="AJ378" s="38">
        <v>863626</v>
      </c>
      <c r="AK378" s="38">
        <v>867011</v>
      </c>
      <c r="AL378" s="38">
        <v>1598270</v>
      </c>
      <c r="AM378" s="38">
        <v>2082170</v>
      </c>
      <c r="AN378" s="38">
        <v>1198233</v>
      </c>
      <c r="AO378" s="38">
        <v>2366212</v>
      </c>
      <c r="AP378" s="38">
        <v>1340151</v>
      </c>
      <c r="AQ378" s="38">
        <v>2271000</v>
      </c>
      <c r="AR378" s="38">
        <v>1290792</v>
      </c>
      <c r="AS378" s="38">
        <v>1121569</v>
      </c>
      <c r="AT378" s="38">
        <v>1307712</v>
      </c>
      <c r="AU378" s="38">
        <v>1877482</v>
      </c>
      <c r="AV378" s="38">
        <v>1790544</v>
      </c>
      <c r="AW378" s="38">
        <v>2149037</v>
      </c>
      <c r="AX378" s="38">
        <v>1639541</v>
      </c>
      <c r="AY378" s="38">
        <v>747079</v>
      </c>
      <c r="AZ378" s="38">
        <v>1154300</v>
      </c>
      <c r="BA378" s="38">
        <v>1218688</v>
      </c>
      <c r="BB378" s="38">
        <v>1170167</v>
      </c>
      <c r="BC378" s="38">
        <v>1775430</v>
      </c>
      <c r="BD378" s="38">
        <v>1736829</v>
      </c>
      <c r="BE378" s="38">
        <v>1505596</v>
      </c>
      <c r="BF378" s="38">
        <v>1853275</v>
      </c>
      <c r="BG378" s="38">
        <v>2228834</v>
      </c>
      <c r="BH378" s="38">
        <v>2408367</v>
      </c>
      <c r="BI378" s="38">
        <v>1528336</v>
      </c>
      <c r="BJ378" s="38">
        <v>989718</v>
      </c>
      <c r="BK378" s="38">
        <v>1408939</v>
      </c>
      <c r="BL378" s="38">
        <v>1368572</v>
      </c>
      <c r="BM378" s="38">
        <v>1899024</v>
      </c>
      <c r="BN378" s="38">
        <v>861833</v>
      </c>
      <c r="BO378" s="38">
        <v>2577229</v>
      </c>
      <c r="BP378" s="38">
        <v>1123369</v>
      </c>
      <c r="BQ378" s="38">
        <v>1361976</v>
      </c>
      <c r="BR378" s="38">
        <v>1367459</v>
      </c>
      <c r="BS378" s="38">
        <v>1422817</v>
      </c>
      <c r="BT378" s="38">
        <v>1453470</v>
      </c>
      <c r="BU378" s="38">
        <v>1630373</v>
      </c>
      <c r="BV378" s="38">
        <v>0.96200627978915199</v>
      </c>
      <c r="BX378" s="38">
        <v>1</v>
      </c>
    </row>
    <row r="379" spans="2:76">
      <c r="B379" s="38" t="s">
        <v>1312</v>
      </c>
      <c r="C379" s="38" t="s">
        <v>151</v>
      </c>
      <c r="D379" s="38" t="s">
        <v>1308</v>
      </c>
      <c r="E379" s="38">
        <v>44688</v>
      </c>
      <c r="F379" s="38" t="s">
        <v>145</v>
      </c>
      <c r="G379" s="38">
        <v>100000276</v>
      </c>
      <c r="H379" s="38">
        <v>812</v>
      </c>
      <c r="I379" s="38">
        <v>503.16174999999998</v>
      </c>
      <c r="J379" s="38" t="s">
        <v>1313</v>
      </c>
      <c r="K379" s="38">
        <v>439586</v>
      </c>
      <c r="L379" s="43" t="s">
        <v>1314</v>
      </c>
      <c r="M379" s="43" t="s">
        <v>1315</v>
      </c>
      <c r="N379" s="38">
        <v>748228.8125</v>
      </c>
      <c r="O379" s="38">
        <v>1444521.25</v>
      </c>
      <c r="P379" s="38">
        <v>1465884</v>
      </c>
      <c r="Q379" s="38">
        <v>1227384.25</v>
      </c>
      <c r="R379" s="38">
        <v>1495516.5</v>
      </c>
      <c r="S379" s="38">
        <v>1103899.375</v>
      </c>
      <c r="T379" s="38">
        <v>838110.4375</v>
      </c>
      <c r="U379" s="38">
        <v>488698.40629999997</v>
      </c>
      <c r="V379" s="38">
        <v>1046560.5625</v>
      </c>
      <c r="W379" s="38">
        <v>1628971.25</v>
      </c>
      <c r="X379" s="38">
        <v>859887.875</v>
      </c>
      <c r="Y379" s="38">
        <v>1070670.375</v>
      </c>
      <c r="Z379" s="38">
        <v>849478.25</v>
      </c>
      <c r="AA379" s="38">
        <v>2156871</v>
      </c>
      <c r="AB379" s="38">
        <v>819203.625</v>
      </c>
      <c r="AC379" s="38">
        <v>1817608.625</v>
      </c>
      <c r="AD379" s="38">
        <v>1268436.75</v>
      </c>
      <c r="AE379" s="38">
        <v>638584.875</v>
      </c>
      <c r="AF379" s="38">
        <v>853966.5</v>
      </c>
      <c r="AG379" s="38">
        <v>1226001.25</v>
      </c>
      <c r="AH379" s="38">
        <v>1688017</v>
      </c>
      <c r="AI379" s="38">
        <v>1251449.25</v>
      </c>
      <c r="AJ379" s="38">
        <v>529627.375</v>
      </c>
      <c r="AK379" s="38">
        <v>790986.875</v>
      </c>
      <c r="AL379" s="38">
        <v>1584251.25</v>
      </c>
      <c r="AM379" s="38">
        <v>2213484.25</v>
      </c>
      <c r="AN379" s="38">
        <v>1353875.375</v>
      </c>
      <c r="AO379" s="38">
        <v>1588913.375</v>
      </c>
      <c r="AP379" s="38">
        <v>916138.6875</v>
      </c>
      <c r="AQ379" s="38">
        <v>2309218</v>
      </c>
      <c r="AR379" s="38">
        <v>613171.625</v>
      </c>
      <c r="AS379" s="38">
        <v>1598428.375</v>
      </c>
      <c r="AT379" s="38">
        <v>1504056.5</v>
      </c>
      <c r="AU379" s="38">
        <v>1061698.375</v>
      </c>
      <c r="AV379" s="38">
        <v>1245707.25</v>
      </c>
      <c r="AW379" s="38">
        <v>1815183.25</v>
      </c>
      <c r="AX379" s="38">
        <v>1442354.125</v>
      </c>
      <c r="AY379" s="38">
        <v>831443.6875</v>
      </c>
      <c r="AZ379" s="38">
        <v>806554.375</v>
      </c>
      <c r="BA379" s="38">
        <v>795902.125</v>
      </c>
      <c r="BB379" s="38">
        <v>933840.125</v>
      </c>
      <c r="BC379" s="38">
        <v>1596483.625</v>
      </c>
      <c r="BD379" s="38">
        <v>1182370.25</v>
      </c>
      <c r="BE379" s="38">
        <v>1073608.375</v>
      </c>
      <c r="BF379" s="38">
        <v>1284165.75</v>
      </c>
      <c r="BG379" s="38">
        <v>1608593.5</v>
      </c>
      <c r="BH379" s="38">
        <v>1891826.25</v>
      </c>
      <c r="BI379" s="38">
        <v>644195.6875</v>
      </c>
      <c r="BJ379" s="38">
        <v>938729.5</v>
      </c>
      <c r="BK379" s="38">
        <v>1402128.875</v>
      </c>
      <c r="BL379" s="38">
        <v>1286005</v>
      </c>
      <c r="BM379" s="38">
        <v>1176976.375</v>
      </c>
      <c r="BN379" s="38">
        <v>1031110.6875</v>
      </c>
      <c r="BO379" s="38">
        <v>1730520.625</v>
      </c>
      <c r="BP379" s="38">
        <v>1357011.75</v>
      </c>
      <c r="BQ379" s="38">
        <v>993273.6875</v>
      </c>
      <c r="BR379" s="38">
        <v>1040248.125</v>
      </c>
      <c r="BS379" s="38">
        <v>1584777.875</v>
      </c>
      <c r="BT379" s="38">
        <v>862406.6875</v>
      </c>
      <c r="BU379" s="38">
        <v>1020074.875</v>
      </c>
      <c r="BV379" s="38">
        <v>0.77975202641463504</v>
      </c>
      <c r="BX379" s="38">
        <v>1</v>
      </c>
    </row>
    <row r="380" spans="2:76">
      <c r="B380" s="38" t="s">
        <v>1316</v>
      </c>
      <c r="C380" s="38" t="s">
        <v>151</v>
      </c>
      <c r="D380" s="38" t="s">
        <v>932</v>
      </c>
      <c r="E380" s="38">
        <v>46142</v>
      </c>
      <c r="F380" s="38" t="s">
        <v>211</v>
      </c>
      <c r="G380" s="38">
        <v>100001740</v>
      </c>
      <c r="H380" s="38">
        <v>2320</v>
      </c>
      <c r="I380" s="38">
        <v>181.07176000000001</v>
      </c>
      <c r="K380" s="38">
        <v>5780</v>
      </c>
      <c r="L380" s="43" t="s">
        <v>1317</v>
      </c>
      <c r="M380" s="43" t="s">
        <v>1318</v>
      </c>
      <c r="N380" s="38">
        <v>1930524.75</v>
      </c>
      <c r="O380" s="38">
        <v>2365619</v>
      </c>
      <c r="P380" s="38">
        <v>1979393</v>
      </c>
      <c r="Q380" s="38">
        <v>1650927.25</v>
      </c>
      <c r="R380" s="38">
        <v>2343433</v>
      </c>
      <c r="S380" s="38">
        <v>2778036</v>
      </c>
      <c r="T380" s="38">
        <v>2024977.25</v>
      </c>
      <c r="U380" s="38">
        <v>1763558.625</v>
      </c>
      <c r="V380" s="38">
        <v>4975484</v>
      </c>
      <c r="W380" s="38">
        <v>2815313.5</v>
      </c>
      <c r="X380" s="38">
        <v>2519043.5</v>
      </c>
      <c r="Y380" s="38">
        <v>2669146.5</v>
      </c>
      <c r="Z380" s="38">
        <v>3405981</v>
      </c>
      <c r="AA380" s="38">
        <v>1106675.75</v>
      </c>
      <c r="AB380" s="38">
        <v>3028454.75</v>
      </c>
      <c r="AC380" s="38">
        <v>3317961.5</v>
      </c>
      <c r="AD380" s="38">
        <v>2523139.5</v>
      </c>
      <c r="AE380" s="38">
        <v>3014790.5</v>
      </c>
      <c r="AF380" s="38">
        <v>2960589.25</v>
      </c>
      <c r="AG380" s="38">
        <v>3743810.75</v>
      </c>
      <c r="AH380" s="38">
        <v>3283372.5</v>
      </c>
      <c r="AI380" s="38">
        <v>3813539.5</v>
      </c>
      <c r="AJ380" s="38">
        <v>2515253</v>
      </c>
      <c r="AK380" s="38">
        <v>1886777</v>
      </c>
      <c r="AL380" s="38">
        <v>2171464.5</v>
      </c>
      <c r="AM380" s="38">
        <v>4987739.5</v>
      </c>
      <c r="AN380" s="38">
        <v>1737311.875</v>
      </c>
      <c r="AO380" s="38">
        <v>23960510</v>
      </c>
      <c r="AP380" s="38">
        <v>3354238.75</v>
      </c>
      <c r="AQ380" s="38">
        <v>2089618</v>
      </c>
      <c r="AR380" s="38">
        <v>2510481.5</v>
      </c>
      <c r="AS380" s="38">
        <v>3738011</v>
      </c>
      <c r="AT380" s="38">
        <v>3445714.75</v>
      </c>
      <c r="AU380" s="38">
        <v>2616918</v>
      </c>
      <c r="AV380" s="38">
        <v>1745455.125</v>
      </c>
      <c r="AW380" s="38">
        <v>3121656.25</v>
      </c>
      <c r="AX380" s="38">
        <v>3820529.25</v>
      </c>
      <c r="AY380" s="38">
        <v>1732211.5</v>
      </c>
      <c r="AZ380" s="38">
        <v>1699289</v>
      </c>
      <c r="BA380" s="38">
        <v>4333719.5</v>
      </c>
      <c r="BB380" s="38">
        <v>7286834.5</v>
      </c>
      <c r="BC380" s="38">
        <v>3698421.25</v>
      </c>
      <c r="BD380" s="38">
        <v>1475807.5</v>
      </c>
      <c r="BE380" s="38">
        <v>2052653.75</v>
      </c>
      <c r="BF380" s="38">
        <v>3481671</v>
      </c>
      <c r="BG380" s="38">
        <v>1868255.875</v>
      </c>
      <c r="BH380" s="38">
        <v>1984972.125</v>
      </c>
      <c r="BI380" s="38">
        <v>2135679.5</v>
      </c>
      <c r="BJ380" s="38">
        <v>2311861.25</v>
      </c>
      <c r="BK380" s="38">
        <v>2675039.25</v>
      </c>
      <c r="BL380" s="38">
        <v>1569611.5</v>
      </c>
      <c r="BM380" s="38">
        <v>2366290</v>
      </c>
      <c r="BN380" s="38">
        <v>2274905</v>
      </c>
      <c r="BO380" s="38">
        <v>5290324.5</v>
      </c>
      <c r="BP380" s="38">
        <v>2174878.5</v>
      </c>
      <c r="BQ380" s="38">
        <v>2687779</v>
      </c>
      <c r="BR380" s="38">
        <v>5584873.5</v>
      </c>
      <c r="BS380" s="38">
        <v>2615731.5</v>
      </c>
      <c r="BT380" s="38">
        <v>2126918.75</v>
      </c>
      <c r="BU380" s="38">
        <v>5264087.5</v>
      </c>
      <c r="BV380" s="38">
        <v>0.97051605130028096</v>
      </c>
      <c r="BX380" s="38">
        <v>1</v>
      </c>
    </row>
    <row r="381" spans="2:76">
      <c r="B381" s="38" t="s">
        <v>1319</v>
      </c>
      <c r="C381" s="38" t="s">
        <v>151</v>
      </c>
      <c r="D381" s="38" t="s">
        <v>932</v>
      </c>
      <c r="E381" s="38">
        <v>48153</v>
      </c>
      <c r="F381" s="38" t="s">
        <v>211</v>
      </c>
      <c r="G381" s="38">
        <v>803</v>
      </c>
      <c r="H381" s="38">
        <v>2200</v>
      </c>
      <c r="I381" s="38">
        <v>225.06159</v>
      </c>
      <c r="J381" s="38" t="s">
        <v>1320</v>
      </c>
      <c r="K381" s="38">
        <v>18950</v>
      </c>
      <c r="L381" s="43" t="s">
        <v>1321</v>
      </c>
      <c r="M381" s="43" t="s">
        <v>1322</v>
      </c>
      <c r="N381" s="38">
        <v>9776159</v>
      </c>
      <c r="O381" s="38">
        <v>12809481</v>
      </c>
      <c r="P381" s="38">
        <v>19050108</v>
      </c>
      <c r="Q381" s="38">
        <v>13034921</v>
      </c>
      <c r="R381" s="38">
        <v>13083151</v>
      </c>
      <c r="S381" s="38">
        <v>21932310</v>
      </c>
      <c r="T381" s="38">
        <v>18935564</v>
      </c>
      <c r="U381" s="38">
        <v>9508500</v>
      </c>
      <c r="V381" s="38">
        <v>12271473</v>
      </c>
      <c r="W381" s="38">
        <v>21663910</v>
      </c>
      <c r="X381" s="38">
        <v>11836534</v>
      </c>
      <c r="Y381" s="38">
        <v>14316874</v>
      </c>
      <c r="Z381" s="38">
        <v>14964101</v>
      </c>
      <c r="AA381" s="38">
        <v>17324508</v>
      </c>
      <c r="AB381" s="38">
        <v>25064678</v>
      </c>
      <c r="AC381" s="38">
        <v>21577140</v>
      </c>
      <c r="AD381" s="38">
        <v>11897382</v>
      </c>
      <c r="AE381" s="38">
        <v>13076228</v>
      </c>
      <c r="AF381" s="38">
        <v>15385840</v>
      </c>
      <c r="AG381" s="38">
        <v>14199998</v>
      </c>
      <c r="AH381" s="38">
        <v>12443877</v>
      </c>
      <c r="AI381" s="38">
        <v>13230816</v>
      </c>
      <c r="AJ381" s="38">
        <v>13490054</v>
      </c>
      <c r="AK381" s="38">
        <v>13817721</v>
      </c>
      <c r="AL381" s="38">
        <v>17419436</v>
      </c>
      <c r="AM381" s="38">
        <v>16504226</v>
      </c>
      <c r="AN381" s="38">
        <v>8220369.5</v>
      </c>
      <c r="AO381" s="38">
        <v>12838039</v>
      </c>
      <c r="AP381" s="38">
        <v>12840097</v>
      </c>
      <c r="AQ381" s="38">
        <v>13710083</v>
      </c>
      <c r="AR381" s="38">
        <v>12310017</v>
      </c>
      <c r="AS381" s="38">
        <v>12147749</v>
      </c>
      <c r="AT381" s="38">
        <v>9130194</v>
      </c>
      <c r="AU381" s="38">
        <v>10865311</v>
      </c>
      <c r="AV381" s="38">
        <v>12135346</v>
      </c>
      <c r="AW381" s="38">
        <v>13574311</v>
      </c>
      <c r="AX381" s="38">
        <v>15165549</v>
      </c>
      <c r="AY381" s="38">
        <v>11065295</v>
      </c>
      <c r="AZ381" s="38">
        <v>10576562</v>
      </c>
      <c r="BA381" s="38">
        <v>14301468</v>
      </c>
      <c r="BB381" s="38">
        <v>13620712</v>
      </c>
      <c r="BC381" s="38">
        <v>8576802</v>
      </c>
      <c r="BD381" s="38">
        <v>12604823</v>
      </c>
      <c r="BE381" s="38">
        <v>16604699</v>
      </c>
      <c r="BF381" s="38">
        <v>7680504</v>
      </c>
      <c r="BG381" s="38">
        <v>14029446</v>
      </c>
      <c r="BH381" s="38">
        <v>15686937</v>
      </c>
      <c r="BI381" s="38">
        <v>12237438</v>
      </c>
      <c r="BJ381" s="38">
        <v>12963073</v>
      </c>
      <c r="BK381" s="38">
        <v>10964346</v>
      </c>
      <c r="BL381" s="38">
        <v>14975506</v>
      </c>
      <c r="BM381" s="38">
        <v>13792008</v>
      </c>
      <c r="BN381" s="38">
        <v>11423765</v>
      </c>
      <c r="BO381" s="38">
        <v>17295884</v>
      </c>
      <c r="BP381" s="38">
        <v>14408038</v>
      </c>
      <c r="BQ381" s="38">
        <v>13381440</v>
      </c>
      <c r="BR381" s="38">
        <v>12803565</v>
      </c>
      <c r="BS381" s="38">
        <v>12251132</v>
      </c>
      <c r="BT381" s="38">
        <v>14743863</v>
      </c>
      <c r="BU381" s="38">
        <v>12583418</v>
      </c>
      <c r="BV381" s="38">
        <v>4.2066821323835699E-2</v>
      </c>
      <c r="BX381" s="38">
        <v>0.43309666848716599</v>
      </c>
    </row>
    <row r="382" spans="2:76">
      <c r="B382" s="38" t="s">
        <v>1323</v>
      </c>
      <c r="C382" s="38" t="s">
        <v>190</v>
      </c>
      <c r="D382" s="38" t="s">
        <v>342</v>
      </c>
      <c r="E382" s="38">
        <v>57512</v>
      </c>
      <c r="F382" s="38" t="s">
        <v>233</v>
      </c>
      <c r="G382" s="38">
        <v>100004054</v>
      </c>
      <c r="H382" s="38">
        <v>1424</v>
      </c>
      <c r="I382" s="38">
        <v>414.35779000000002</v>
      </c>
      <c r="J382" s="38" t="s">
        <v>1324</v>
      </c>
      <c r="M382" s="43" t="s">
        <v>1325</v>
      </c>
      <c r="N382" s="38">
        <v>923961.0625</v>
      </c>
      <c r="O382" s="38">
        <v>1098585</v>
      </c>
      <c r="P382" s="38">
        <v>1669470</v>
      </c>
      <c r="Q382" s="38">
        <v>1028870</v>
      </c>
      <c r="R382" s="38">
        <v>1562233.875</v>
      </c>
      <c r="S382" s="38">
        <v>1502055</v>
      </c>
      <c r="T382" s="38">
        <v>1320767</v>
      </c>
      <c r="U382" s="38">
        <v>1751792.875</v>
      </c>
      <c r="V382" s="38">
        <v>1301952</v>
      </c>
      <c r="W382" s="38">
        <v>2337169</v>
      </c>
      <c r="X382" s="38">
        <v>1546851</v>
      </c>
      <c r="Y382" s="38">
        <v>1490724</v>
      </c>
      <c r="Z382" s="38">
        <v>1465217</v>
      </c>
      <c r="AA382" s="38">
        <v>1101838</v>
      </c>
      <c r="AB382" s="38">
        <v>1301155</v>
      </c>
      <c r="AC382" s="38">
        <v>1322790</v>
      </c>
      <c r="AD382" s="38">
        <v>1790056.125</v>
      </c>
      <c r="AE382" s="38">
        <v>1478369</v>
      </c>
      <c r="AF382" s="38">
        <v>1027569</v>
      </c>
      <c r="AG382" s="38">
        <v>1542161</v>
      </c>
      <c r="AH382" s="38">
        <v>2127105</v>
      </c>
      <c r="AI382" s="38">
        <v>1317777</v>
      </c>
      <c r="AJ382" s="38">
        <v>1913932.875</v>
      </c>
      <c r="AK382" s="38">
        <v>1122085</v>
      </c>
      <c r="AL382" s="38">
        <v>1324834</v>
      </c>
      <c r="AM382" s="38">
        <v>1732860</v>
      </c>
      <c r="AN382" s="38">
        <v>1608140</v>
      </c>
      <c r="AO382" s="38">
        <v>1537866</v>
      </c>
      <c r="AP382" s="38">
        <v>1603859</v>
      </c>
      <c r="AQ382" s="38">
        <v>1916295.125</v>
      </c>
      <c r="AR382" s="38">
        <v>2740000</v>
      </c>
      <c r="AS382" s="38">
        <v>1831072</v>
      </c>
      <c r="AT382" s="38">
        <v>1609158</v>
      </c>
      <c r="AU382" s="38">
        <v>1204095</v>
      </c>
      <c r="AV382" s="38">
        <v>1265456</v>
      </c>
      <c r="AW382" s="38">
        <v>1478157</v>
      </c>
      <c r="AX382" s="38">
        <v>855848</v>
      </c>
      <c r="AY382" s="38">
        <v>1335870</v>
      </c>
      <c r="AZ382" s="38">
        <v>2451490</v>
      </c>
      <c r="BA382" s="38">
        <v>1042254</v>
      </c>
      <c r="BB382" s="38">
        <v>1904139</v>
      </c>
      <c r="BC382" s="38">
        <v>1705795.125</v>
      </c>
      <c r="BD382" s="38">
        <v>2157575</v>
      </c>
      <c r="BE382" s="38">
        <v>1031174</v>
      </c>
      <c r="BF382" s="38">
        <v>2490847</v>
      </c>
      <c r="BG382" s="38">
        <v>1560363</v>
      </c>
      <c r="BH382" s="38">
        <v>1219007</v>
      </c>
      <c r="BI382" s="38">
        <v>2206722</v>
      </c>
      <c r="BJ382" s="38">
        <v>2288840</v>
      </c>
      <c r="BK382" s="38">
        <v>2589509</v>
      </c>
      <c r="BL382" s="38">
        <v>1080081</v>
      </c>
      <c r="BM382" s="38">
        <v>1146022</v>
      </c>
      <c r="BN382" s="38">
        <v>1821908.875</v>
      </c>
      <c r="BO382" s="38">
        <v>3094571</v>
      </c>
      <c r="BP382" s="38">
        <v>2228239</v>
      </c>
      <c r="BQ382" s="38">
        <v>1377031</v>
      </c>
      <c r="BR382" s="38">
        <v>1892714</v>
      </c>
      <c r="BS382" s="38">
        <v>1839983</v>
      </c>
      <c r="BT382" s="38">
        <v>1374346</v>
      </c>
      <c r="BU382" s="38">
        <v>2059425</v>
      </c>
      <c r="BV382" s="38">
        <v>3.04167376961142E-2</v>
      </c>
      <c r="BX382" s="38">
        <v>0.88312397596941605</v>
      </c>
    </row>
    <row r="383" spans="2:76">
      <c r="B383" s="38" t="s">
        <v>1326</v>
      </c>
      <c r="C383" s="38" t="s">
        <v>161</v>
      </c>
      <c r="D383" s="38" t="s">
        <v>410</v>
      </c>
      <c r="E383" s="38">
        <v>1302</v>
      </c>
      <c r="F383" s="38" t="s">
        <v>163</v>
      </c>
      <c r="G383" s="38">
        <v>415</v>
      </c>
      <c r="H383" s="38">
        <v>2526</v>
      </c>
      <c r="I383" s="38">
        <v>150.05833000000001</v>
      </c>
      <c r="J383" s="38" t="s">
        <v>1327</v>
      </c>
      <c r="K383" s="38">
        <v>6137</v>
      </c>
      <c r="L383" s="43" t="s">
        <v>1328</v>
      </c>
      <c r="M383" s="43" t="s">
        <v>1329</v>
      </c>
      <c r="N383" s="38">
        <v>61593260</v>
      </c>
      <c r="O383" s="38">
        <v>73003752</v>
      </c>
      <c r="P383" s="38">
        <v>68380576</v>
      </c>
      <c r="Q383" s="38">
        <v>78576592</v>
      </c>
      <c r="R383" s="38">
        <v>71681536</v>
      </c>
      <c r="S383" s="38">
        <v>70825832</v>
      </c>
      <c r="T383" s="38">
        <v>67185280</v>
      </c>
      <c r="U383" s="38">
        <v>70731288</v>
      </c>
      <c r="V383" s="38">
        <v>63222520</v>
      </c>
      <c r="W383" s="38">
        <v>68419696</v>
      </c>
      <c r="X383" s="38">
        <v>65862256</v>
      </c>
      <c r="Y383" s="38">
        <v>67295536</v>
      </c>
      <c r="Z383" s="38">
        <v>77171424</v>
      </c>
      <c r="AA383" s="38">
        <v>76687888</v>
      </c>
      <c r="AB383" s="38">
        <v>70897632</v>
      </c>
      <c r="AC383" s="38">
        <v>70394992</v>
      </c>
      <c r="AD383" s="38">
        <v>60844404</v>
      </c>
      <c r="AE383" s="38">
        <v>62969348</v>
      </c>
      <c r="AF383" s="38">
        <v>63561612</v>
      </c>
      <c r="AG383" s="38">
        <v>61438052</v>
      </c>
      <c r="AH383" s="38">
        <v>79592368</v>
      </c>
      <c r="AI383" s="38">
        <v>56425824</v>
      </c>
      <c r="AJ383" s="38">
        <v>67151416</v>
      </c>
      <c r="AK383" s="38">
        <v>55102016</v>
      </c>
      <c r="AL383" s="38">
        <v>72887152</v>
      </c>
      <c r="AM383" s="38">
        <v>66184352</v>
      </c>
      <c r="AN383" s="38">
        <v>56887120</v>
      </c>
      <c r="AO383" s="38">
        <v>64575536</v>
      </c>
      <c r="AP383" s="38">
        <v>59350064</v>
      </c>
      <c r="AQ383" s="38">
        <v>66268240</v>
      </c>
      <c r="AR383" s="38">
        <v>64475756</v>
      </c>
      <c r="AS383" s="38">
        <v>68969344</v>
      </c>
      <c r="AT383" s="38">
        <v>74605248</v>
      </c>
      <c r="AU383" s="38">
        <v>60076240</v>
      </c>
      <c r="AV383" s="38">
        <v>80928360</v>
      </c>
      <c r="AW383" s="38">
        <v>74484360</v>
      </c>
      <c r="AX383" s="38">
        <v>70914368</v>
      </c>
      <c r="AY383" s="38">
        <v>69312640</v>
      </c>
      <c r="AZ383" s="38">
        <v>64881468</v>
      </c>
      <c r="BA383" s="38">
        <v>74673408</v>
      </c>
      <c r="BB383" s="38">
        <v>65914548</v>
      </c>
      <c r="BC383" s="38">
        <v>60721972</v>
      </c>
      <c r="BD383" s="38">
        <v>67280896</v>
      </c>
      <c r="BE383" s="38">
        <v>74594832</v>
      </c>
      <c r="BF383" s="38">
        <v>71463496</v>
      </c>
      <c r="BG383" s="38">
        <v>78635552</v>
      </c>
      <c r="BH383" s="38">
        <v>77568248</v>
      </c>
      <c r="BI383" s="38">
        <v>55168088</v>
      </c>
      <c r="BJ383" s="38">
        <v>63085620</v>
      </c>
      <c r="BK383" s="38">
        <v>71693160</v>
      </c>
      <c r="BL383" s="38">
        <v>79667408</v>
      </c>
      <c r="BM383" s="38">
        <v>65987212</v>
      </c>
      <c r="BN383" s="38">
        <v>63505428</v>
      </c>
      <c r="BO383" s="38">
        <v>72218872</v>
      </c>
      <c r="BP383" s="38">
        <v>80809312</v>
      </c>
      <c r="BQ383" s="38">
        <v>68471280</v>
      </c>
      <c r="BR383" s="38">
        <v>57843492</v>
      </c>
      <c r="BS383" s="38">
        <v>60960312</v>
      </c>
      <c r="BT383" s="38">
        <v>76173872</v>
      </c>
      <c r="BU383" s="38">
        <v>80018336</v>
      </c>
      <c r="BV383" s="38">
        <v>0.137469573511277</v>
      </c>
      <c r="BX383" s="38">
        <v>0.99726925177498604</v>
      </c>
    </row>
    <row r="384" spans="2:76">
      <c r="B384" s="38" t="s">
        <v>1330</v>
      </c>
      <c r="C384" s="38" t="s">
        <v>161</v>
      </c>
      <c r="D384" s="38" t="s">
        <v>410</v>
      </c>
      <c r="E384" s="38">
        <v>44878</v>
      </c>
      <c r="F384" s="38" t="s">
        <v>163</v>
      </c>
      <c r="G384" s="38">
        <v>100004635</v>
      </c>
      <c r="H384" s="38">
        <v>1250</v>
      </c>
      <c r="I384" s="38">
        <v>182.04816</v>
      </c>
      <c r="J384" s="38" t="s">
        <v>1331</v>
      </c>
      <c r="K384" s="38">
        <v>69961</v>
      </c>
      <c r="N384" s="38">
        <v>177521</v>
      </c>
      <c r="O384" s="38">
        <v>247827</v>
      </c>
      <c r="P384" s="38">
        <v>448331</v>
      </c>
      <c r="Q384" s="38">
        <v>343670</v>
      </c>
      <c r="R384" s="38">
        <v>244277</v>
      </c>
      <c r="S384" s="38">
        <v>367776.96879999997</v>
      </c>
      <c r="T384" s="38">
        <v>465317</v>
      </c>
      <c r="U384" s="38">
        <v>302613</v>
      </c>
      <c r="V384" s="38">
        <v>346109</v>
      </c>
      <c r="W384" s="38">
        <v>427185</v>
      </c>
      <c r="X384" s="38">
        <v>755528.9375</v>
      </c>
      <c r="Y384" s="38">
        <v>142376</v>
      </c>
      <c r="Z384" s="38">
        <v>454061.96879999997</v>
      </c>
      <c r="AA384" s="38">
        <v>156271</v>
      </c>
      <c r="AB384" s="38">
        <v>546110</v>
      </c>
      <c r="AC384" s="38">
        <v>294398</v>
      </c>
      <c r="AD384" s="38">
        <v>329215</v>
      </c>
      <c r="AE384" s="38">
        <v>320105</v>
      </c>
      <c r="AF384" s="38">
        <v>564291</v>
      </c>
      <c r="AG384" s="38">
        <v>878222</v>
      </c>
      <c r="AH384" s="38">
        <v>404103</v>
      </c>
      <c r="AI384" s="38">
        <v>232879</v>
      </c>
      <c r="AJ384" s="38">
        <v>187425</v>
      </c>
      <c r="AK384" s="38">
        <v>475490</v>
      </c>
      <c r="AL384" s="38">
        <v>459820</v>
      </c>
      <c r="AM384" s="38">
        <v>196620</v>
      </c>
      <c r="AN384" s="38">
        <v>381401</v>
      </c>
      <c r="AO384" s="38">
        <v>262767</v>
      </c>
      <c r="AP384" s="38">
        <v>246812</v>
      </c>
      <c r="AQ384" s="38">
        <v>222118.98439999999</v>
      </c>
      <c r="AR384" s="38">
        <v>422309</v>
      </c>
      <c r="AS384" s="38">
        <v>318940</v>
      </c>
      <c r="AT384" s="38">
        <v>498497</v>
      </c>
      <c r="AU384" s="38">
        <v>476599</v>
      </c>
      <c r="AV384" s="38">
        <v>517861</v>
      </c>
      <c r="AW384" s="38">
        <v>1157081</v>
      </c>
      <c r="AX384" s="38">
        <v>726462</v>
      </c>
      <c r="AY384" s="38">
        <v>457041</v>
      </c>
      <c r="AZ384" s="38">
        <v>487374</v>
      </c>
      <c r="BA384" s="38">
        <v>573611</v>
      </c>
      <c r="BB384" s="38">
        <v>425273</v>
      </c>
      <c r="BC384" s="38">
        <v>290802</v>
      </c>
      <c r="BD384" s="38">
        <v>768597</v>
      </c>
      <c r="BE384" s="38">
        <v>405546.03129999997</v>
      </c>
      <c r="BF384" s="38">
        <v>483792.03129999997</v>
      </c>
      <c r="BG384" s="38">
        <v>243899</v>
      </c>
      <c r="BH384" s="38">
        <v>194031</v>
      </c>
      <c r="BI384" s="38">
        <v>401102</v>
      </c>
      <c r="BJ384" s="38">
        <v>313311</v>
      </c>
      <c r="BK384" s="38">
        <v>467807</v>
      </c>
      <c r="BL384" s="38">
        <v>234096.98439999999</v>
      </c>
      <c r="BM384" s="38">
        <v>351050</v>
      </c>
      <c r="BN384" s="38">
        <v>292843</v>
      </c>
      <c r="BO384" s="38">
        <v>327240</v>
      </c>
      <c r="BP384" s="38">
        <v>304618</v>
      </c>
      <c r="BQ384" s="38">
        <v>317481</v>
      </c>
      <c r="BR384" s="38">
        <v>434868</v>
      </c>
      <c r="BS384" s="38">
        <v>346950</v>
      </c>
      <c r="BT384" s="38">
        <v>691658</v>
      </c>
      <c r="BU384" s="38">
        <v>320390</v>
      </c>
      <c r="BV384" s="38">
        <v>6.56712576891266E-2</v>
      </c>
      <c r="BX384" s="38">
        <v>0.808301474604042</v>
      </c>
    </row>
    <row r="385" spans="2:76">
      <c r="B385" s="38" t="s">
        <v>1332</v>
      </c>
      <c r="C385" s="38" t="s">
        <v>161</v>
      </c>
      <c r="D385" s="38" t="s">
        <v>410</v>
      </c>
      <c r="E385" s="38">
        <v>18374</v>
      </c>
      <c r="F385" s="38" t="s">
        <v>163</v>
      </c>
      <c r="G385" s="38">
        <v>100000039</v>
      </c>
      <c r="H385" s="38">
        <v>1272</v>
      </c>
      <c r="I385" s="38">
        <v>166.05324999999999</v>
      </c>
      <c r="J385" s="38" t="s">
        <v>1333</v>
      </c>
      <c r="K385" s="38">
        <v>158980</v>
      </c>
      <c r="L385" s="43" t="s">
        <v>1334</v>
      </c>
      <c r="M385" s="43" t="s">
        <v>1335</v>
      </c>
      <c r="N385" s="38">
        <v>1655740</v>
      </c>
      <c r="O385" s="38">
        <v>2302672</v>
      </c>
      <c r="P385" s="38">
        <v>1771782</v>
      </c>
      <c r="Q385" s="38">
        <v>2183146</v>
      </c>
      <c r="R385" s="38">
        <v>1665946</v>
      </c>
      <c r="S385" s="38">
        <v>2214162</v>
      </c>
      <c r="T385" s="38">
        <v>1827353</v>
      </c>
      <c r="U385" s="38">
        <v>1918549</v>
      </c>
      <c r="V385" s="38">
        <v>1642158</v>
      </c>
      <c r="W385" s="38">
        <v>1954723</v>
      </c>
      <c r="X385" s="38">
        <v>1536583</v>
      </c>
      <c r="Y385" s="38">
        <v>1704873</v>
      </c>
      <c r="Z385" s="38">
        <v>2264675</v>
      </c>
      <c r="AA385" s="38">
        <v>1633411</v>
      </c>
      <c r="AB385" s="38">
        <v>2078009</v>
      </c>
      <c r="AC385" s="38">
        <v>2837573</v>
      </c>
      <c r="AD385" s="38">
        <v>1846660</v>
      </c>
      <c r="AE385" s="38">
        <v>1939490</v>
      </c>
      <c r="AF385" s="38">
        <v>1851967</v>
      </c>
      <c r="AG385" s="38">
        <v>1808710</v>
      </c>
      <c r="AH385" s="38">
        <v>2858132</v>
      </c>
      <c r="AI385" s="38">
        <v>1682474</v>
      </c>
      <c r="AJ385" s="38">
        <v>2285142</v>
      </c>
      <c r="AK385" s="38">
        <v>1698670</v>
      </c>
      <c r="AL385" s="38">
        <v>2203138</v>
      </c>
      <c r="AM385" s="38">
        <v>1916839</v>
      </c>
      <c r="AN385" s="38">
        <v>2003909.125</v>
      </c>
      <c r="AO385" s="38">
        <v>1487346</v>
      </c>
      <c r="AP385" s="38">
        <v>1863105</v>
      </c>
      <c r="AQ385" s="38">
        <v>1884685</v>
      </c>
      <c r="AR385" s="38">
        <v>2023810.125</v>
      </c>
      <c r="AS385" s="38">
        <v>1837774</v>
      </c>
      <c r="AT385" s="38">
        <v>2266633</v>
      </c>
      <c r="AU385" s="38">
        <v>1944534</v>
      </c>
      <c r="AV385" s="38">
        <v>2341273</v>
      </c>
      <c r="AW385" s="38">
        <v>2139840</v>
      </c>
      <c r="AX385" s="38">
        <v>1878995</v>
      </c>
      <c r="AY385" s="38">
        <v>2511100</v>
      </c>
      <c r="AZ385" s="38">
        <v>2194470</v>
      </c>
      <c r="BA385" s="38">
        <v>2668392</v>
      </c>
      <c r="BB385" s="38">
        <v>2421590</v>
      </c>
      <c r="BC385" s="38">
        <v>2458545</v>
      </c>
      <c r="BD385" s="38">
        <v>2549083</v>
      </c>
      <c r="BE385" s="38">
        <v>1993580</v>
      </c>
      <c r="BF385" s="38">
        <v>2722482</v>
      </c>
      <c r="BG385" s="38">
        <v>1963334</v>
      </c>
      <c r="BH385" s="38">
        <v>2346565</v>
      </c>
      <c r="BI385" s="38">
        <v>1524590</v>
      </c>
      <c r="BJ385" s="38">
        <v>1630803</v>
      </c>
      <c r="BK385" s="38">
        <v>1918075</v>
      </c>
      <c r="BL385" s="38">
        <v>1923568</v>
      </c>
      <c r="BM385" s="38">
        <v>1765922</v>
      </c>
      <c r="BN385" s="38">
        <v>1876688</v>
      </c>
      <c r="BO385" s="38">
        <v>1670825</v>
      </c>
      <c r="BP385" s="38">
        <v>2132782</v>
      </c>
      <c r="BQ385" s="38">
        <v>1812821</v>
      </c>
      <c r="BR385" s="38">
        <v>1905728</v>
      </c>
      <c r="BS385" s="38">
        <v>2127427</v>
      </c>
      <c r="BT385" s="38">
        <v>1981789</v>
      </c>
      <c r="BU385" s="38">
        <v>2171211</v>
      </c>
      <c r="BV385" s="38">
        <v>5.0120239262001397E-2</v>
      </c>
      <c r="BX385" s="38">
        <v>0.61605679956308002</v>
      </c>
    </row>
    <row r="386" spans="2:76">
      <c r="B386" s="38" t="s">
        <v>1336</v>
      </c>
      <c r="C386" s="38" t="s">
        <v>143</v>
      </c>
      <c r="D386" s="38" t="s">
        <v>210</v>
      </c>
      <c r="E386" s="38">
        <v>46144</v>
      </c>
      <c r="F386" s="38" t="s">
        <v>145</v>
      </c>
      <c r="G386" s="38">
        <v>100005864</v>
      </c>
      <c r="H386" s="38">
        <v>1070</v>
      </c>
      <c r="I386" s="38">
        <v>193.0718</v>
      </c>
      <c r="N386" s="38">
        <v>152571</v>
      </c>
      <c r="O386" s="38">
        <v>217124.01560000001</v>
      </c>
      <c r="P386" s="38">
        <v>0.126784245866748</v>
      </c>
      <c r="Q386" s="38">
        <v>0.126784245866748</v>
      </c>
      <c r="R386" s="38">
        <v>46505</v>
      </c>
      <c r="S386" s="38">
        <v>0.126784245866748</v>
      </c>
      <c r="T386" s="38">
        <v>134572</v>
      </c>
      <c r="U386" s="38">
        <v>29468.002</v>
      </c>
      <c r="V386" s="38">
        <v>0.126784245866748</v>
      </c>
      <c r="W386" s="38">
        <v>16344</v>
      </c>
      <c r="X386" s="38">
        <v>98499</v>
      </c>
      <c r="Y386" s="38">
        <v>0.126784245866748</v>
      </c>
      <c r="Z386" s="38">
        <v>39063</v>
      </c>
      <c r="AA386" s="38">
        <v>57301.996099999997</v>
      </c>
      <c r="AB386" s="38">
        <v>104173</v>
      </c>
      <c r="AC386" s="38">
        <v>116160</v>
      </c>
      <c r="AD386" s="38">
        <v>225969.01560000001</v>
      </c>
      <c r="AE386" s="38">
        <v>0.126784245866748</v>
      </c>
      <c r="AF386" s="38">
        <v>98585</v>
      </c>
      <c r="AG386" s="38">
        <v>77816</v>
      </c>
      <c r="AH386" s="38">
        <v>59051.003900000003</v>
      </c>
      <c r="AI386" s="38">
        <v>91172</v>
      </c>
      <c r="AJ386" s="38">
        <v>174896</v>
      </c>
      <c r="AK386" s="38">
        <v>26117</v>
      </c>
      <c r="AL386" s="38">
        <v>225592</v>
      </c>
      <c r="AM386" s="38">
        <v>62948.003900000003</v>
      </c>
      <c r="AN386" s="38">
        <v>188720.98439999999</v>
      </c>
      <c r="AO386" s="38">
        <v>125384</v>
      </c>
      <c r="AP386" s="38">
        <v>0.126784245866748</v>
      </c>
      <c r="AQ386" s="38">
        <v>61709</v>
      </c>
      <c r="AR386" s="38">
        <v>0.126784245866748</v>
      </c>
      <c r="AS386" s="38">
        <v>115770.00780000001</v>
      </c>
      <c r="AT386" s="38">
        <v>44516</v>
      </c>
      <c r="AU386" s="38">
        <v>93989</v>
      </c>
      <c r="AV386" s="38">
        <v>61421</v>
      </c>
      <c r="AW386" s="38">
        <v>99720.007800000007</v>
      </c>
      <c r="AX386" s="38">
        <v>321219</v>
      </c>
      <c r="AY386" s="38">
        <v>0.126784245866748</v>
      </c>
      <c r="AZ386" s="38">
        <v>45281</v>
      </c>
      <c r="BA386" s="38">
        <v>22133</v>
      </c>
      <c r="BB386" s="38">
        <v>383181</v>
      </c>
      <c r="BC386" s="38">
        <v>98511</v>
      </c>
      <c r="BD386" s="38">
        <v>0.126784245866748</v>
      </c>
      <c r="BE386" s="38">
        <v>59555</v>
      </c>
      <c r="BF386" s="38">
        <v>164894</v>
      </c>
      <c r="BG386" s="38">
        <v>189747</v>
      </c>
      <c r="BH386" s="38">
        <v>56119</v>
      </c>
      <c r="BI386" s="38">
        <v>38290</v>
      </c>
      <c r="BJ386" s="38">
        <v>198903</v>
      </c>
      <c r="BK386" s="38">
        <v>0.126784245866748</v>
      </c>
      <c r="BL386" s="38">
        <v>0.126784245866748</v>
      </c>
      <c r="BM386" s="38">
        <v>76511</v>
      </c>
      <c r="BN386" s="38">
        <v>87171</v>
      </c>
      <c r="BO386" s="38">
        <v>87031</v>
      </c>
      <c r="BP386" s="38">
        <v>54994</v>
      </c>
      <c r="BQ386" s="38">
        <v>475501</v>
      </c>
      <c r="BR386" s="38">
        <v>90008</v>
      </c>
      <c r="BS386" s="38">
        <v>138775</v>
      </c>
      <c r="BT386" s="38">
        <v>40502</v>
      </c>
      <c r="BU386" s="38">
        <v>100653.00780000001</v>
      </c>
      <c r="BV386" s="38">
        <v>0.67768911855982605</v>
      </c>
      <c r="BX386" s="38">
        <v>1</v>
      </c>
    </row>
    <row r="387" spans="2:76">
      <c r="B387" s="38" t="s">
        <v>1337</v>
      </c>
      <c r="C387" s="38" t="s">
        <v>143</v>
      </c>
      <c r="D387" s="38" t="s">
        <v>254</v>
      </c>
      <c r="E387" s="38">
        <v>48429</v>
      </c>
      <c r="F387" s="38" t="s">
        <v>145</v>
      </c>
      <c r="G387" s="38">
        <v>100006116</v>
      </c>
      <c r="H387" s="38">
        <v>2873</v>
      </c>
      <c r="I387" s="38">
        <v>230.99688</v>
      </c>
      <c r="N387" s="38">
        <v>46173</v>
      </c>
      <c r="O387" s="38">
        <v>1350880</v>
      </c>
      <c r="P387" s="38">
        <v>254222</v>
      </c>
      <c r="Q387" s="38">
        <v>302984</v>
      </c>
      <c r="R387" s="38">
        <v>22171.998</v>
      </c>
      <c r="S387" s="38">
        <v>158286.01560000001</v>
      </c>
      <c r="T387" s="38">
        <v>18445</v>
      </c>
      <c r="U387" s="38">
        <v>905652</v>
      </c>
      <c r="V387" s="38">
        <v>120141</v>
      </c>
      <c r="W387" s="38">
        <v>2837406</v>
      </c>
      <c r="X387" s="38">
        <v>965556</v>
      </c>
      <c r="Y387" s="38">
        <v>860634</v>
      </c>
      <c r="Z387" s="38">
        <v>1145284</v>
      </c>
      <c r="AA387" s="38">
        <v>28219</v>
      </c>
      <c r="AB387" s="38">
        <v>820261</v>
      </c>
      <c r="AC387" s="38">
        <v>789556</v>
      </c>
      <c r="AD387" s="38">
        <v>3537850</v>
      </c>
      <c r="AE387" s="38">
        <v>624182</v>
      </c>
      <c r="AF387" s="38">
        <v>147402</v>
      </c>
      <c r="AG387" s="38">
        <v>258121.98439999999</v>
      </c>
      <c r="AH387" s="38">
        <v>65790</v>
      </c>
      <c r="AI387" s="38">
        <v>117890</v>
      </c>
      <c r="AJ387" s="38">
        <v>62017</v>
      </c>
      <c r="AK387" s="38">
        <v>2396230</v>
      </c>
      <c r="AL387" s="38">
        <v>4.6456915523956199E-2</v>
      </c>
      <c r="AM387" s="38">
        <v>152416</v>
      </c>
      <c r="AN387" s="38">
        <v>1179575</v>
      </c>
      <c r="AO387" s="38">
        <v>5905018</v>
      </c>
      <c r="AP387" s="38">
        <v>4.6456915523956199E-2</v>
      </c>
      <c r="AQ387" s="38">
        <v>352170</v>
      </c>
      <c r="AR387" s="38">
        <v>33761</v>
      </c>
      <c r="AS387" s="38">
        <v>897943</v>
      </c>
      <c r="AT387" s="38">
        <v>2695311</v>
      </c>
      <c r="AU387" s="38">
        <v>79881</v>
      </c>
      <c r="AV387" s="38">
        <v>57263</v>
      </c>
      <c r="AW387" s="38">
        <v>403114</v>
      </c>
      <c r="AX387" s="38">
        <v>92006</v>
      </c>
      <c r="AY387" s="38">
        <v>62789</v>
      </c>
      <c r="AZ387" s="38">
        <v>692005</v>
      </c>
      <c r="BA387" s="38">
        <v>607134</v>
      </c>
      <c r="BB387" s="38">
        <v>387323</v>
      </c>
      <c r="BC387" s="38">
        <v>94400</v>
      </c>
      <c r="BD387" s="38">
        <v>3201405</v>
      </c>
      <c r="BE387" s="38">
        <v>63799</v>
      </c>
      <c r="BF387" s="38">
        <v>65811</v>
      </c>
      <c r="BG387" s="38">
        <v>1117776</v>
      </c>
      <c r="BH387" s="38">
        <v>651233</v>
      </c>
      <c r="BI387" s="38">
        <v>3652598</v>
      </c>
      <c r="BJ387" s="38">
        <v>41036</v>
      </c>
      <c r="BK387" s="38">
        <v>43608</v>
      </c>
      <c r="BL387" s="38">
        <v>141129</v>
      </c>
      <c r="BM387" s="38">
        <v>19768</v>
      </c>
      <c r="BN387" s="38">
        <v>539325</v>
      </c>
      <c r="BO387" s="38">
        <v>342961.03129999997</v>
      </c>
      <c r="BP387" s="38">
        <v>4.6456915523956199E-2</v>
      </c>
      <c r="BQ387" s="38">
        <v>83501</v>
      </c>
      <c r="BR387" s="38">
        <v>4.6456915523956199E-2</v>
      </c>
      <c r="BS387" s="38">
        <v>4.6456915523956199E-2</v>
      </c>
      <c r="BT387" s="38">
        <v>34043</v>
      </c>
      <c r="BU387" s="38">
        <v>4.6456915523956199E-2</v>
      </c>
      <c r="BV387" s="38">
        <v>0.122171180094233</v>
      </c>
      <c r="BX387" s="38">
        <v>0.99781540141998903</v>
      </c>
    </row>
    <row r="388" spans="2:76">
      <c r="B388" s="38" t="s">
        <v>1338</v>
      </c>
      <c r="C388" s="38" t="s">
        <v>190</v>
      </c>
      <c r="D388" s="38" t="s">
        <v>712</v>
      </c>
      <c r="E388" s="38">
        <v>1496</v>
      </c>
      <c r="F388" s="38" t="s">
        <v>211</v>
      </c>
      <c r="G388" s="38">
        <v>418</v>
      </c>
      <c r="H388" s="38">
        <v>3078.4</v>
      </c>
      <c r="I388" s="38">
        <v>117.01933</v>
      </c>
      <c r="J388" s="38" t="s">
        <v>1339</v>
      </c>
      <c r="K388" s="38">
        <v>487</v>
      </c>
      <c r="L388" s="43" t="s">
        <v>1340</v>
      </c>
      <c r="M388" s="43" t="s">
        <v>1341</v>
      </c>
      <c r="N388" s="38">
        <v>762884</v>
      </c>
      <c r="O388" s="38">
        <v>808368</v>
      </c>
      <c r="P388" s="38">
        <v>900157</v>
      </c>
      <c r="Q388" s="38">
        <v>862465</v>
      </c>
      <c r="R388" s="38">
        <v>902366</v>
      </c>
      <c r="S388" s="38">
        <v>652217</v>
      </c>
      <c r="T388" s="38">
        <v>824277</v>
      </c>
      <c r="U388" s="38">
        <v>1038818.9375</v>
      </c>
      <c r="V388" s="38">
        <v>853084</v>
      </c>
      <c r="W388" s="38">
        <v>1834737</v>
      </c>
      <c r="X388" s="38">
        <v>711613</v>
      </c>
      <c r="Y388" s="38">
        <v>694981</v>
      </c>
      <c r="Z388" s="38">
        <v>1573703</v>
      </c>
      <c r="AA388" s="38">
        <v>624296</v>
      </c>
      <c r="AB388" s="38">
        <v>1606950</v>
      </c>
      <c r="AC388" s="38">
        <v>846191</v>
      </c>
      <c r="AD388" s="38">
        <v>770227</v>
      </c>
      <c r="AE388" s="38">
        <v>717337</v>
      </c>
      <c r="AF388" s="38">
        <v>1969662</v>
      </c>
      <c r="AG388" s="38">
        <v>1302836</v>
      </c>
      <c r="AH388" s="38">
        <v>1010135</v>
      </c>
      <c r="AI388" s="38">
        <v>938978</v>
      </c>
      <c r="AJ388" s="38">
        <v>672346</v>
      </c>
      <c r="AK388" s="38">
        <v>998776</v>
      </c>
      <c r="AL388" s="38">
        <v>947763</v>
      </c>
      <c r="AM388" s="38">
        <v>988557</v>
      </c>
      <c r="AN388" s="38">
        <v>946128</v>
      </c>
      <c r="AO388" s="38">
        <v>1443605</v>
      </c>
      <c r="AP388" s="38">
        <v>644973</v>
      </c>
      <c r="AQ388" s="38">
        <v>1644436</v>
      </c>
      <c r="AR388" s="38">
        <v>789689</v>
      </c>
      <c r="AS388" s="38">
        <v>804413</v>
      </c>
      <c r="AT388" s="38">
        <v>1128144</v>
      </c>
      <c r="AU388" s="38">
        <v>1536135</v>
      </c>
      <c r="AV388" s="38">
        <v>988694.0625</v>
      </c>
      <c r="AW388" s="38">
        <v>1377664</v>
      </c>
      <c r="AX388" s="38">
        <v>859203</v>
      </c>
      <c r="AY388" s="38">
        <v>552820</v>
      </c>
      <c r="AZ388" s="38">
        <v>1126947</v>
      </c>
      <c r="BA388" s="38">
        <v>355742</v>
      </c>
      <c r="BB388" s="38">
        <v>618665</v>
      </c>
      <c r="BC388" s="38">
        <v>677488</v>
      </c>
      <c r="BD388" s="38">
        <v>1164591</v>
      </c>
      <c r="BE388" s="38">
        <v>1207642</v>
      </c>
      <c r="BF388" s="38">
        <v>890346</v>
      </c>
      <c r="BG388" s="38">
        <v>858502</v>
      </c>
      <c r="BH388" s="38">
        <v>690688</v>
      </c>
      <c r="BI388" s="38">
        <v>765724</v>
      </c>
      <c r="BJ388" s="38">
        <v>1059186</v>
      </c>
      <c r="BK388" s="38">
        <v>1176535</v>
      </c>
      <c r="BL388" s="38">
        <v>1123672</v>
      </c>
      <c r="BM388" s="38">
        <v>899315</v>
      </c>
      <c r="BN388" s="38">
        <v>750721</v>
      </c>
      <c r="BO388" s="38">
        <v>822691</v>
      </c>
      <c r="BP388" s="38">
        <v>1884450.875</v>
      </c>
      <c r="BQ388" s="38">
        <v>1110244</v>
      </c>
      <c r="BR388" s="38">
        <v>734693</v>
      </c>
      <c r="BS388" s="38">
        <v>2007153.875</v>
      </c>
      <c r="BT388" s="38">
        <v>1029842.9375</v>
      </c>
      <c r="BU388" s="38">
        <v>927326</v>
      </c>
      <c r="BV388" s="38">
        <v>0.86499370616448801</v>
      </c>
      <c r="BX388" s="38">
        <v>1</v>
      </c>
    </row>
    <row r="389" spans="2:76">
      <c r="B389" s="38" t="s">
        <v>1342</v>
      </c>
      <c r="C389" s="38" t="s">
        <v>199</v>
      </c>
      <c r="D389" s="38" t="s">
        <v>1343</v>
      </c>
      <c r="E389" s="38">
        <v>37070</v>
      </c>
      <c r="F389" s="38" t="s">
        <v>163</v>
      </c>
      <c r="G389" s="38">
        <v>100001805</v>
      </c>
      <c r="H389" s="38">
        <v>544</v>
      </c>
      <c r="I389" s="38">
        <v>112.99983</v>
      </c>
      <c r="J389" s="38" t="s">
        <v>1344</v>
      </c>
      <c r="K389" s="38">
        <v>13130</v>
      </c>
      <c r="M389" s="43" t="s">
        <v>1345</v>
      </c>
      <c r="N389" s="38">
        <v>154689</v>
      </c>
      <c r="O389" s="38">
        <v>212210</v>
      </c>
      <c r="P389" s="38">
        <v>159285</v>
      </c>
      <c r="Q389" s="38">
        <v>224901</v>
      </c>
      <c r="R389" s="38">
        <v>266372</v>
      </c>
      <c r="S389" s="38">
        <v>286834</v>
      </c>
      <c r="T389" s="38">
        <v>255476</v>
      </c>
      <c r="U389" s="38">
        <v>306131</v>
      </c>
      <c r="V389" s="38">
        <v>279938</v>
      </c>
      <c r="W389" s="38">
        <v>259483.01560000001</v>
      </c>
      <c r="X389" s="38">
        <v>245514</v>
      </c>
      <c r="Y389" s="38">
        <v>311035</v>
      </c>
      <c r="Z389" s="38">
        <v>172739</v>
      </c>
      <c r="AA389" s="38">
        <v>177147</v>
      </c>
      <c r="AB389" s="38">
        <v>184263</v>
      </c>
      <c r="AC389" s="38">
        <v>242293</v>
      </c>
      <c r="AD389" s="38">
        <v>211389</v>
      </c>
      <c r="AE389" s="38">
        <v>198408</v>
      </c>
      <c r="AF389" s="38">
        <v>309709</v>
      </c>
      <c r="AG389" s="38">
        <v>296166</v>
      </c>
      <c r="AH389" s="38">
        <v>342142</v>
      </c>
      <c r="AI389" s="38">
        <v>332227</v>
      </c>
      <c r="AJ389" s="38">
        <v>371865</v>
      </c>
      <c r="AK389" s="38">
        <v>290714</v>
      </c>
      <c r="AL389" s="38">
        <v>291872</v>
      </c>
      <c r="AM389" s="38">
        <v>306339</v>
      </c>
      <c r="AN389" s="38">
        <v>381355</v>
      </c>
      <c r="AO389" s="38">
        <v>205418</v>
      </c>
      <c r="AP389" s="38">
        <v>194090</v>
      </c>
      <c r="AQ389" s="38">
        <v>238270</v>
      </c>
      <c r="AR389" s="38">
        <v>216844</v>
      </c>
      <c r="AS389" s="38">
        <v>255843</v>
      </c>
      <c r="AT389" s="38">
        <v>226285</v>
      </c>
      <c r="AU389" s="38">
        <v>276777</v>
      </c>
      <c r="AV389" s="38">
        <v>322888</v>
      </c>
      <c r="AW389" s="38">
        <v>317924</v>
      </c>
      <c r="AX389" s="38">
        <v>335047</v>
      </c>
      <c r="AY389" s="38">
        <v>357773</v>
      </c>
      <c r="AZ389" s="38">
        <v>332655</v>
      </c>
      <c r="BA389" s="38">
        <v>301817</v>
      </c>
      <c r="BB389" s="38">
        <v>342332</v>
      </c>
      <c r="BC389" s="38">
        <v>398345</v>
      </c>
      <c r="BD389" s="38">
        <v>206104</v>
      </c>
      <c r="BE389" s="38">
        <v>215195</v>
      </c>
      <c r="BF389" s="38">
        <v>250930</v>
      </c>
      <c r="BG389" s="38">
        <v>224493</v>
      </c>
      <c r="BH389" s="38">
        <v>218200</v>
      </c>
      <c r="BI389" s="38">
        <v>220636</v>
      </c>
      <c r="BJ389" s="38">
        <v>281525</v>
      </c>
      <c r="BK389" s="38">
        <v>325549</v>
      </c>
      <c r="BL389" s="38">
        <v>214598</v>
      </c>
      <c r="BM389" s="38">
        <v>267057</v>
      </c>
      <c r="BN389" s="38">
        <v>288288</v>
      </c>
      <c r="BO389" s="38">
        <v>183657</v>
      </c>
      <c r="BP389" s="38">
        <v>282541</v>
      </c>
      <c r="BQ389" s="38">
        <v>213860</v>
      </c>
      <c r="BR389" s="38">
        <v>305542</v>
      </c>
      <c r="BS389" s="38">
        <v>228496</v>
      </c>
      <c r="BT389" s="38">
        <v>244936</v>
      </c>
      <c r="BU389" s="38">
        <v>230823</v>
      </c>
      <c r="BV389" s="38">
        <v>0.40617352601735601</v>
      </c>
      <c r="BX389" s="38">
        <v>1</v>
      </c>
    </row>
    <row r="390" spans="2:76">
      <c r="B390" s="38" t="s">
        <v>1346</v>
      </c>
      <c r="C390" s="38" t="s">
        <v>161</v>
      </c>
      <c r="D390" s="38" t="s">
        <v>239</v>
      </c>
      <c r="E390" s="38">
        <v>15745</v>
      </c>
      <c r="F390" s="38" t="s">
        <v>211</v>
      </c>
      <c r="G390" s="38">
        <v>2051</v>
      </c>
      <c r="H390" s="38">
        <v>2800</v>
      </c>
      <c r="I390" s="38">
        <v>131.03497999999999</v>
      </c>
      <c r="J390" s="38" t="s">
        <v>1347</v>
      </c>
      <c r="K390" s="38">
        <v>10349</v>
      </c>
      <c r="M390" s="43" t="s">
        <v>1348</v>
      </c>
      <c r="N390" s="38">
        <v>847865</v>
      </c>
      <c r="O390" s="38">
        <v>270204</v>
      </c>
      <c r="P390" s="38">
        <v>584352</v>
      </c>
      <c r="Q390" s="38">
        <v>244619</v>
      </c>
      <c r="R390" s="38">
        <v>444206.96879999997</v>
      </c>
      <c r="S390" s="38">
        <v>451842</v>
      </c>
      <c r="T390" s="38">
        <v>426201.96879999997</v>
      </c>
      <c r="U390" s="38">
        <v>272233</v>
      </c>
      <c r="V390" s="38">
        <v>511987</v>
      </c>
      <c r="W390" s="38">
        <v>328292</v>
      </c>
      <c r="X390" s="38">
        <v>399950.03129999997</v>
      </c>
      <c r="Y390" s="38">
        <v>345888</v>
      </c>
      <c r="Z390" s="38">
        <v>421935</v>
      </c>
      <c r="AA390" s="38">
        <v>480004</v>
      </c>
      <c r="AB390" s="38">
        <v>518290</v>
      </c>
      <c r="AC390" s="38">
        <v>345166</v>
      </c>
      <c r="AD390" s="38">
        <v>355293</v>
      </c>
      <c r="AE390" s="38">
        <v>456732</v>
      </c>
      <c r="AF390" s="38">
        <v>318071</v>
      </c>
      <c r="AG390" s="38">
        <v>392326</v>
      </c>
      <c r="AH390" s="38">
        <v>192420.98439999999</v>
      </c>
      <c r="AI390" s="38">
        <v>401594</v>
      </c>
      <c r="AJ390" s="38">
        <v>291226</v>
      </c>
      <c r="AK390" s="38">
        <v>1047693</v>
      </c>
      <c r="AL390" s="38">
        <v>253310</v>
      </c>
      <c r="AM390" s="38">
        <v>361564</v>
      </c>
      <c r="AN390" s="38">
        <v>321147</v>
      </c>
      <c r="AO390" s="38">
        <v>440127</v>
      </c>
      <c r="AP390" s="38">
        <v>186986</v>
      </c>
      <c r="AQ390" s="38">
        <v>333165</v>
      </c>
      <c r="AR390" s="38">
        <v>316152</v>
      </c>
      <c r="AS390" s="38">
        <v>434228</v>
      </c>
      <c r="AT390" s="38">
        <v>308973</v>
      </c>
      <c r="AU390" s="38">
        <v>596020</v>
      </c>
      <c r="AV390" s="38">
        <v>247090</v>
      </c>
      <c r="AW390" s="38">
        <v>560369</v>
      </c>
      <c r="AX390" s="38">
        <v>385782</v>
      </c>
      <c r="AY390" s="38">
        <v>313833</v>
      </c>
      <c r="AZ390" s="38">
        <v>372906.03129999997</v>
      </c>
      <c r="BA390" s="38">
        <v>361427</v>
      </c>
      <c r="BB390" s="38">
        <v>232227.98439999999</v>
      </c>
      <c r="BC390" s="38">
        <v>353208</v>
      </c>
      <c r="BD390" s="38">
        <v>320291</v>
      </c>
      <c r="BE390" s="38">
        <v>592374</v>
      </c>
      <c r="BF390" s="38">
        <v>257771</v>
      </c>
      <c r="BG390" s="38">
        <v>398887</v>
      </c>
      <c r="BH390" s="38">
        <v>214818</v>
      </c>
      <c r="BI390" s="38">
        <v>925286</v>
      </c>
      <c r="BJ390" s="38">
        <v>0.27909504653432998</v>
      </c>
      <c r="BK390" s="38">
        <v>666945</v>
      </c>
      <c r="BL390" s="38">
        <v>345792</v>
      </c>
      <c r="BM390" s="38">
        <v>300848</v>
      </c>
      <c r="BN390" s="38">
        <v>0.27909504653432998</v>
      </c>
      <c r="BO390" s="38">
        <v>469964</v>
      </c>
      <c r="BP390" s="38">
        <v>308309</v>
      </c>
      <c r="BQ390" s="38">
        <v>421218</v>
      </c>
      <c r="BR390" s="38">
        <v>142694</v>
      </c>
      <c r="BS390" s="38">
        <v>633737</v>
      </c>
      <c r="BT390" s="38">
        <v>275370</v>
      </c>
      <c r="BU390" s="38">
        <v>581152</v>
      </c>
      <c r="BV390" s="38">
        <v>0.48251082100519999</v>
      </c>
      <c r="BX390" s="38">
        <v>1</v>
      </c>
    </row>
    <row r="391" spans="2:76">
      <c r="B391" s="38" t="s">
        <v>1349</v>
      </c>
      <c r="C391" s="38" t="s">
        <v>190</v>
      </c>
      <c r="D391" s="38" t="s">
        <v>764</v>
      </c>
      <c r="E391" s="38">
        <v>1124</v>
      </c>
      <c r="F391" s="38" t="s">
        <v>211</v>
      </c>
      <c r="G391" s="38">
        <v>363</v>
      </c>
      <c r="H391" s="38">
        <v>3506.3</v>
      </c>
      <c r="I391" s="38">
        <v>225.06159</v>
      </c>
      <c r="J391" s="38" t="s">
        <v>1350</v>
      </c>
      <c r="K391" s="38">
        <v>892</v>
      </c>
      <c r="L391" s="43" t="s">
        <v>1351</v>
      </c>
      <c r="M391" s="43" t="s">
        <v>1352</v>
      </c>
      <c r="N391" s="38">
        <v>6276526</v>
      </c>
      <c r="O391" s="38">
        <v>7338760</v>
      </c>
      <c r="P391" s="38">
        <v>7940999.5</v>
      </c>
      <c r="Q391" s="38">
        <v>5199830</v>
      </c>
      <c r="R391" s="38">
        <v>7860541</v>
      </c>
      <c r="S391" s="38">
        <v>6317124</v>
      </c>
      <c r="T391" s="38">
        <v>7917257.5</v>
      </c>
      <c r="U391" s="38">
        <v>7449855</v>
      </c>
      <c r="V391" s="38">
        <v>7019009</v>
      </c>
      <c r="W391" s="38">
        <v>10681447</v>
      </c>
      <c r="X391" s="38">
        <v>6509048</v>
      </c>
      <c r="Y391" s="38">
        <v>5327838</v>
      </c>
      <c r="Z391" s="38">
        <v>7406552</v>
      </c>
      <c r="AA391" s="38">
        <v>6481115</v>
      </c>
      <c r="AB391" s="38">
        <v>8439480</v>
      </c>
      <c r="AC391" s="38">
        <v>8776978</v>
      </c>
      <c r="AD391" s="38">
        <v>7412807</v>
      </c>
      <c r="AE391" s="38">
        <v>7284126.5</v>
      </c>
      <c r="AF391" s="38">
        <v>7044176</v>
      </c>
      <c r="AG391" s="38">
        <v>7618459</v>
      </c>
      <c r="AH391" s="38">
        <v>4841467</v>
      </c>
      <c r="AI391" s="38">
        <v>8008874</v>
      </c>
      <c r="AJ391" s="38">
        <v>6780098</v>
      </c>
      <c r="AK391" s="38">
        <v>6232853</v>
      </c>
      <c r="AL391" s="38">
        <v>6033222</v>
      </c>
      <c r="AM391" s="38">
        <v>9073119</v>
      </c>
      <c r="AN391" s="38">
        <v>5096362</v>
      </c>
      <c r="AO391" s="38">
        <v>6803643</v>
      </c>
      <c r="AP391" s="38">
        <v>6799974</v>
      </c>
      <c r="AQ391" s="38">
        <v>6907699</v>
      </c>
      <c r="AR391" s="38">
        <v>6063836</v>
      </c>
      <c r="AS391" s="38">
        <v>8204662.5</v>
      </c>
      <c r="AT391" s="38">
        <v>5468116</v>
      </c>
      <c r="AU391" s="38">
        <v>7114872</v>
      </c>
      <c r="AV391" s="38">
        <v>6782173</v>
      </c>
      <c r="AW391" s="38">
        <v>8198749</v>
      </c>
      <c r="AX391" s="38">
        <v>6639946</v>
      </c>
      <c r="AY391" s="38">
        <v>6611504</v>
      </c>
      <c r="AZ391" s="38">
        <v>5975427</v>
      </c>
      <c r="BA391" s="38">
        <v>5174996</v>
      </c>
      <c r="BB391" s="38">
        <v>8107961.5</v>
      </c>
      <c r="BC391" s="38">
        <v>6515594</v>
      </c>
      <c r="BD391" s="38">
        <v>8080360</v>
      </c>
      <c r="BE391" s="38">
        <v>7999697</v>
      </c>
      <c r="BF391" s="38">
        <v>9737851</v>
      </c>
      <c r="BG391" s="38">
        <v>6497397</v>
      </c>
      <c r="BH391" s="38">
        <v>6813997</v>
      </c>
      <c r="BI391" s="38">
        <v>7355444</v>
      </c>
      <c r="BJ391" s="38">
        <v>7060413</v>
      </c>
      <c r="BK391" s="38">
        <v>6475470</v>
      </c>
      <c r="BL391" s="38">
        <v>7798847</v>
      </c>
      <c r="BM391" s="38">
        <v>7790480.5</v>
      </c>
      <c r="BN391" s="38">
        <v>6277635</v>
      </c>
      <c r="BO391" s="38">
        <v>8864206</v>
      </c>
      <c r="BP391" s="38">
        <v>5807969</v>
      </c>
      <c r="BQ391" s="38">
        <v>7317047.5</v>
      </c>
      <c r="BR391" s="38">
        <v>6595960</v>
      </c>
      <c r="BS391" s="38">
        <v>8273881</v>
      </c>
      <c r="BT391" s="38">
        <v>8739491</v>
      </c>
      <c r="BU391" s="38">
        <v>11293324</v>
      </c>
      <c r="BV391" s="38">
        <v>0.49692959136175502</v>
      </c>
      <c r="BX391" s="38">
        <v>1</v>
      </c>
    </row>
    <row r="392" spans="2:76">
      <c r="B392" s="38" t="s">
        <v>1353</v>
      </c>
      <c r="C392" s="38" t="s">
        <v>190</v>
      </c>
      <c r="D392" s="38" t="s">
        <v>342</v>
      </c>
      <c r="E392" s="38">
        <v>48182</v>
      </c>
      <c r="F392" s="38" t="s">
        <v>233</v>
      </c>
      <c r="G392" s="38">
        <v>100006051</v>
      </c>
      <c r="H392" s="38">
        <v>1316</v>
      </c>
      <c r="I392" s="38">
        <v>370.29471000000001</v>
      </c>
      <c r="J392" s="38" t="s">
        <v>1354</v>
      </c>
      <c r="K392" s="38">
        <v>90659872</v>
      </c>
      <c r="N392" s="38">
        <v>2528268</v>
      </c>
      <c r="O392" s="38">
        <v>2451272</v>
      </c>
      <c r="P392" s="38">
        <v>2991253</v>
      </c>
      <c r="Q392" s="38">
        <v>1011804</v>
      </c>
      <c r="R392" s="38">
        <v>2498304</v>
      </c>
      <c r="S392" s="38">
        <v>1802160</v>
      </c>
      <c r="T392" s="38">
        <v>1254857</v>
      </c>
      <c r="U392" s="38">
        <v>931460</v>
      </c>
      <c r="V392" s="38">
        <v>973143</v>
      </c>
      <c r="W392" s="38">
        <v>1442637</v>
      </c>
      <c r="X392" s="38">
        <v>2064344</v>
      </c>
      <c r="Y392" s="38">
        <v>1851812</v>
      </c>
      <c r="Z392" s="38">
        <v>1560527</v>
      </c>
      <c r="AA392" s="38">
        <v>3003634</v>
      </c>
      <c r="AB392" s="38">
        <v>1605106</v>
      </c>
      <c r="AC392" s="38">
        <v>2111678</v>
      </c>
      <c r="AD392" s="38">
        <v>2473345</v>
      </c>
      <c r="AE392" s="38">
        <v>2959119</v>
      </c>
      <c r="AF392" s="38">
        <v>1936881</v>
      </c>
      <c r="AG392" s="38">
        <v>2454638</v>
      </c>
      <c r="AH392" s="38">
        <v>952603</v>
      </c>
      <c r="AI392" s="38">
        <v>2778080</v>
      </c>
      <c r="AJ392" s="38">
        <v>758587</v>
      </c>
      <c r="AK392" s="38">
        <v>1543004</v>
      </c>
      <c r="AL392" s="38">
        <v>1581278</v>
      </c>
      <c r="AM392" s="38">
        <v>2433663</v>
      </c>
      <c r="AN392" s="38">
        <v>1277944</v>
      </c>
      <c r="AO392" s="38">
        <v>2995663</v>
      </c>
      <c r="AP392" s="38">
        <v>2390748</v>
      </c>
      <c r="AQ392" s="38">
        <v>2816994</v>
      </c>
      <c r="AR392" s="38">
        <v>2307225</v>
      </c>
      <c r="AS392" s="38">
        <v>2128146</v>
      </c>
      <c r="AT392" s="38">
        <v>706670</v>
      </c>
      <c r="AU392" s="38">
        <v>1911791</v>
      </c>
      <c r="AV392" s="38">
        <v>1865425</v>
      </c>
      <c r="AW392" s="38">
        <v>1747094</v>
      </c>
      <c r="AX392" s="38">
        <v>2226497</v>
      </c>
      <c r="AY392" s="38">
        <v>1320123</v>
      </c>
      <c r="AZ392" s="38">
        <v>2658261</v>
      </c>
      <c r="BA392" s="38">
        <v>2440811</v>
      </c>
      <c r="BB392" s="38">
        <v>1731541</v>
      </c>
      <c r="BC392" s="38">
        <v>2443751</v>
      </c>
      <c r="BD392" s="38">
        <v>2474528</v>
      </c>
      <c r="BE392" s="38">
        <v>3675303</v>
      </c>
      <c r="BF392" s="38">
        <v>1575311</v>
      </c>
      <c r="BG392" s="38">
        <v>2931691</v>
      </c>
      <c r="BH392" s="38">
        <v>2541415</v>
      </c>
      <c r="BI392" s="38">
        <v>2914213</v>
      </c>
      <c r="BJ392" s="38">
        <v>2500303</v>
      </c>
      <c r="BK392" s="38">
        <v>2014087</v>
      </c>
      <c r="BL392" s="38">
        <v>2647108</v>
      </c>
      <c r="BM392" s="38">
        <v>1752370</v>
      </c>
      <c r="BN392" s="38">
        <v>2571760</v>
      </c>
      <c r="BO392" s="38">
        <v>2119983</v>
      </c>
      <c r="BP392" s="38">
        <v>4574096</v>
      </c>
      <c r="BQ392" s="38">
        <v>2409428</v>
      </c>
      <c r="BR392" s="38">
        <v>2068758</v>
      </c>
      <c r="BS392" s="38">
        <v>1567613</v>
      </c>
      <c r="BT392" s="38">
        <v>1714432</v>
      </c>
      <c r="BU392" s="38">
        <v>7783013</v>
      </c>
      <c r="BV392" s="38">
        <v>0.18089953349792301</v>
      </c>
      <c r="BX392" s="38">
        <v>1</v>
      </c>
    </row>
    <row r="393" spans="2:76">
      <c r="B393" s="38" t="s">
        <v>1355</v>
      </c>
      <c r="C393" s="38" t="s">
        <v>190</v>
      </c>
      <c r="D393" s="38" t="s">
        <v>342</v>
      </c>
      <c r="E393" s="38">
        <v>33952</v>
      </c>
      <c r="F393" s="38" t="s">
        <v>233</v>
      </c>
      <c r="G393" s="38">
        <v>100001270</v>
      </c>
      <c r="H393" s="38">
        <v>1350</v>
      </c>
      <c r="I393" s="38">
        <v>372.31083999999998</v>
      </c>
      <c r="J393" s="38" t="s">
        <v>1356</v>
      </c>
      <c r="K393" s="38">
        <v>6426854</v>
      </c>
      <c r="M393" s="43" t="s">
        <v>1357</v>
      </c>
      <c r="N393" s="38">
        <v>1649353</v>
      </c>
      <c r="O393" s="38">
        <v>1674275</v>
      </c>
      <c r="P393" s="38">
        <v>1613681</v>
      </c>
      <c r="Q393" s="38">
        <v>1447390.875</v>
      </c>
      <c r="R393" s="38">
        <v>2319971</v>
      </c>
      <c r="S393" s="38">
        <v>2288626</v>
      </c>
      <c r="T393" s="38">
        <v>2511609</v>
      </c>
      <c r="U393" s="38">
        <v>2932395</v>
      </c>
      <c r="V393" s="38">
        <v>1615458</v>
      </c>
      <c r="W393" s="38">
        <v>3162938</v>
      </c>
      <c r="X393" s="38">
        <v>3288089</v>
      </c>
      <c r="Y393" s="38">
        <v>2035540</v>
      </c>
      <c r="Z393" s="38">
        <v>3801113</v>
      </c>
      <c r="AA393" s="38">
        <v>1477851</v>
      </c>
      <c r="AB393" s="38">
        <v>1917282.875</v>
      </c>
      <c r="AC393" s="38">
        <v>2442934</v>
      </c>
      <c r="AD393" s="38">
        <v>2555374</v>
      </c>
      <c r="AE393" s="38">
        <v>2323363</v>
      </c>
      <c r="AF393" s="38">
        <v>1536336</v>
      </c>
      <c r="AG393" s="38">
        <v>3685114</v>
      </c>
      <c r="AH393" s="38">
        <v>3827789.75</v>
      </c>
      <c r="AI393" s="38">
        <v>2629394</v>
      </c>
      <c r="AJ393" s="38">
        <v>1453310.125</v>
      </c>
      <c r="AK393" s="38">
        <v>2457352</v>
      </c>
      <c r="AL393" s="38">
        <v>1754920</v>
      </c>
      <c r="AM393" s="38">
        <v>3173109.75</v>
      </c>
      <c r="AN393" s="38">
        <v>2214466</v>
      </c>
      <c r="AO393" s="38">
        <v>3642353.75</v>
      </c>
      <c r="AP393" s="38">
        <v>3183149</v>
      </c>
      <c r="AQ393" s="38">
        <v>7598201</v>
      </c>
      <c r="AR393" s="38">
        <v>4074467</v>
      </c>
      <c r="AS393" s="38">
        <v>2862632</v>
      </c>
      <c r="AT393" s="38">
        <v>3871775</v>
      </c>
      <c r="AU393" s="38">
        <v>1240626</v>
      </c>
      <c r="AV393" s="38">
        <v>2770221</v>
      </c>
      <c r="AW393" s="38">
        <v>3413670</v>
      </c>
      <c r="AX393" s="38">
        <v>2418500</v>
      </c>
      <c r="AY393" s="38">
        <v>1949783</v>
      </c>
      <c r="AZ393" s="38">
        <v>3782781</v>
      </c>
      <c r="BA393" s="38">
        <v>3324777</v>
      </c>
      <c r="BB393" s="38">
        <v>2398314</v>
      </c>
      <c r="BC393" s="38">
        <v>4023706</v>
      </c>
      <c r="BD393" s="38">
        <v>2907486</v>
      </c>
      <c r="BE393" s="38">
        <v>3047280</v>
      </c>
      <c r="BF393" s="38">
        <v>4695984</v>
      </c>
      <c r="BG393" s="38">
        <v>2422104</v>
      </c>
      <c r="BH393" s="38">
        <v>1910614.125</v>
      </c>
      <c r="BI393" s="38">
        <v>4065522</v>
      </c>
      <c r="BJ393" s="38">
        <v>2761431</v>
      </c>
      <c r="BK393" s="38">
        <v>3730539</v>
      </c>
      <c r="BL393" s="38">
        <v>2453689</v>
      </c>
      <c r="BM393" s="38">
        <v>1781475</v>
      </c>
      <c r="BN393" s="38">
        <v>2646659</v>
      </c>
      <c r="BO393" s="38">
        <v>4977032</v>
      </c>
      <c r="BP393" s="38">
        <v>4887280</v>
      </c>
      <c r="BQ393" s="38">
        <v>3420699</v>
      </c>
      <c r="BR393" s="38">
        <v>3279672</v>
      </c>
      <c r="BS393" s="38">
        <v>2618517</v>
      </c>
      <c r="BT393" s="38">
        <v>2804813</v>
      </c>
      <c r="BU393" s="38">
        <v>7189744</v>
      </c>
      <c r="BV393" s="38">
        <v>6.6688764888895103E-3</v>
      </c>
      <c r="BX393" s="38">
        <v>0</v>
      </c>
    </row>
    <row r="394" spans="2:76">
      <c r="B394" s="38" t="s">
        <v>1358</v>
      </c>
      <c r="C394" s="38" t="s">
        <v>143</v>
      </c>
      <c r="D394" s="38" t="s">
        <v>791</v>
      </c>
      <c r="E394" s="38">
        <v>52358</v>
      </c>
      <c r="F394" s="38" t="s">
        <v>145</v>
      </c>
      <c r="G394" s="38">
        <v>100006001</v>
      </c>
      <c r="H394" s="38">
        <v>2639</v>
      </c>
      <c r="I394" s="38">
        <v>424.19769000000002</v>
      </c>
      <c r="J394" s="38" t="s">
        <v>1359</v>
      </c>
      <c r="M394" s="43" t="s">
        <v>1360</v>
      </c>
      <c r="N394" s="38">
        <v>0.70710678118654802</v>
      </c>
      <c r="O394" s="38">
        <v>0.70710678118654802</v>
      </c>
      <c r="P394" s="38">
        <v>0.70710678118654802</v>
      </c>
      <c r="Q394" s="38">
        <v>0.70710678118654802</v>
      </c>
      <c r="R394" s="38">
        <v>0.70710678118654802</v>
      </c>
      <c r="S394" s="38">
        <v>0.70710678118654802</v>
      </c>
      <c r="T394" s="38">
        <v>0.70710678118654802</v>
      </c>
      <c r="U394" s="38">
        <v>0.70710678118654802</v>
      </c>
      <c r="V394" s="38">
        <v>0.70710678118654802</v>
      </c>
      <c r="W394" s="38">
        <v>0.70710678118654802</v>
      </c>
      <c r="X394" s="38">
        <v>0.70710678118654802</v>
      </c>
      <c r="Y394" s="38">
        <v>0.70710678118654802</v>
      </c>
      <c r="Z394" s="38">
        <v>0.70710678118654802</v>
      </c>
      <c r="AA394" s="38">
        <v>0.70710678118654802</v>
      </c>
      <c r="AB394" s="38">
        <v>0.70710678118654802</v>
      </c>
      <c r="AC394" s="38">
        <v>0.70710678118654802</v>
      </c>
      <c r="AD394" s="38">
        <v>0.70710678118654802</v>
      </c>
      <c r="AE394" s="38">
        <v>0.70710678118654802</v>
      </c>
      <c r="AF394" s="38">
        <v>0.70710678118654802</v>
      </c>
      <c r="AG394" s="38">
        <v>0.70710678118654802</v>
      </c>
      <c r="AH394" s="38">
        <v>0.70710678118654802</v>
      </c>
      <c r="AI394" s="38">
        <v>0.70710678118654802</v>
      </c>
      <c r="AJ394" s="38">
        <v>0.70710678118654802</v>
      </c>
      <c r="AK394" s="38">
        <v>0.70710678118654802</v>
      </c>
      <c r="AL394" s="38">
        <v>0.70710678118654802</v>
      </c>
      <c r="AM394" s="38">
        <v>0.70710678118654802</v>
      </c>
      <c r="AN394" s="38">
        <v>0.70710678118654802</v>
      </c>
      <c r="AO394" s="38">
        <v>0.70710678118654802</v>
      </c>
      <c r="AP394" s="38">
        <v>0.70710678118654802</v>
      </c>
      <c r="AQ394" s="38">
        <v>0.70710678118654802</v>
      </c>
      <c r="AR394" s="38">
        <v>0.70710678118654802</v>
      </c>
      <c r="AS394" s="38">
        <v>0.70710678118654802</v>
      </c>
      <c r="AT394" s="38">
        <v>0.70710678118654802</v>
      </c>
      <c r="AU394" s="38">
        <v>0.70710678118654802</v>
      </c>
      <c r="AV394" s="38">
        <v>0.70710678118654802</v>
      </c>
      <c r="AW394" s="38">
        <v>0.70710678118654802</v>
      </c>
      <c r="AX394" s="38">
        <v>0.70710678118654802</v>
      </c>
      <c r="AY394" s="38">
        <v>0.70710678118654802</v>
      </c>
      <c r="AZ394" s="38">
        <v>0.70710678118654802</v>
      </c>
      <c r="BA394" s="38">
        <v>0.70710678118654802</v>
      </c>
      <c r="BB394" s="38">
        <v>0.70710678118654802</v>
      </c>
      <c r="BC394" s="38">
        <v>0.70710678118654802</v>
      </c>
      <c r="BD394" s="38">
        <v>0.70710678118654802</v>
      </c>
      <c r="BE394" s="38">
        <v>0.70710678118654802</v>
      </c>
      <c r="BF394" s="38">
        <v>0.70710678118654802</v>
      </c>
      <c r="BG394" s="38">
        <v>0.70710678118654802</v>
      </c>
      <c r="BH394" s="38">
        <v>0.70710678118654802</v>
      </c>
      <c r="BI394" s="38">
        <v>0.70710678118654802</v>
      </c>
      <c r="BJ394" s="38">
        <v>0.70710678118654802</v>
      </c>
      <c r="BK394" s="38">
        <v>0.70710678118654802</v>
      </c>
      <c r="BL394" s="38">
        <v>0.70710678118654802</v>
      </c>
      <c r="BM394" s="38">
        <v>0.70710678118654802</v>
      </c>
      <c r="BN394" s="38">
        <v>0.70710678118654802</v>
      </c>
      <c r="BO394" s="38">
        <v>0.70710678118654802</v>
      </c>
      <c r="BP394" s="38">
        <v>0.70710678118654802</v>
      </c>
      <c r="BQ394" s="38">
        <v>0.70710678118654802</v>
      </c>
      <c r="BR394" s="38">
        <v>0.70710678118654802</v>
      </c>
      <c r="BS394" s="38">
        <v>0.70710678118654802</v>
      </c>
      <c r="BT394" s="38">
        <v>0.70710678118654802</v>
      </c>
      <c r="BU394" s="38">
        <v>92385</v>
      </c>
      <c r="BV394" s="38">
        <v>0.33371069574356599</v>
      </c>
      <c r="BX394" s="38">
        <v>0.96723102129983596</v>
      </c>
    </row>
    <row r="395" spans="2:76">
      <c r="B395" s="38" t="s">
        <v>1361</v>
      </c>
      <c r="C395" s="38" t="s">
        <v>190</v>
      </c>
      <c r="D395" s="38" t="s">
        <v>230</v>
      </c>
      <c r="E395" s="38">
        <v>62059</v>
      </c>
      <c r="F395" s="38" t="s">
        <v>145</v>
      </c>
      <c r="G395" s="38">
        <v>100020204</v>
      </c>
      <c r="H395" s="38">
        <v>3943</v>
      </c>
      <c r="I395" s="38">
        <v>200.12921</v>
      </c>
      <c r="K395" s="38">
        <v>95555</v>
      </c>
      <c r="M395" s="43" t="s">
        <v>1362</v>
      </c>
      <c r="N395" s="38">
        <v>58893.003900000003</v>
      </c>
      <c r="O395" s="38">
        <v>65171</v>
      </c>
      <c r="P395" s="38">
        <v>23744</v>
      </c>
      <c r="Q395" s="38">
        <v>30357</v>
      </c>
      <c r="R395" s="38">
        <v>116107</v>
      </c>
      <c r="S395" s="38">
        <v>96436</v>
      </c>
      <c r="T395" s="38">
        <v>0.18066578259316299</v>
      </c>
      <c r="U395" s="38">
        <v>25342</v>
      </c>
      <c r="V395" s="38">
        <v>110863.00780000001</v>
      </c>
      <c r="W395" s="38">
        <v>111292</v>
      </c>
      <c r="X395" s="38">
        <v>30907</v>
      </c>
      <c r="Y395" s="38">
        <v>64057</v>
      </c>
      <c r="Z395" s="38">
        <v>22814.002</v>
      </c>
      <c r="AA395" s="38">
        <v>44150</v>
      </c>
      <c r="AB395" s="38">
        <v>53195</v>
      </c>
      <c r="AC395" s="38">
        <v>65548</v>
      </c>
      <c r="AD395" s="38">
        <v>174952</v>
      </c>
      <c r="AE395" s="38">
        <v>40013</v>
      </c>
      <c r="AF395" s="38">
        <v>88049</v>
      </c>
      <c r="AG395" s="38">
        <v>160515</v>
      </c>
      <c r="AH395" s="38">
        <v>157269</v>
      </c>
      <c r="AI395" s="38">
        <v>108200</v>
      </c>
      <c r="AJ395" s="38">
        <v>90181</v>
      </c>
      <c r="AK395" s="38">
        <v>26669</v>
      </c>
      <c r="AL395" s="38">
        <v>78365</v>
      </c>
      <c r="AM395" s="38">
        <v>105016</v>
      </c>
      <c r="AN395" s="38">
        <v>57268</v>
      </c>
      <c r="AO395" s="38">
        <v>95769</v>
      </c>
      <c r="AP395" s="38">
        <v>22870.998</v>
      </c>
      <c r="AQ395" s="38">
        <v>35089</v>
      </c>
      <c r="AR395" s="38">
        <v>0.18066578259316299</v>
      </c>
      <c r="AS395" s="38">
        <v>88426</v>
      </c>
      <c r="AT395" s="38">
        <v>37718</v>
      </c>
      <c r="AU395" s="38">
        <v>116150</v>
      </c>
      <c r="AV395" s="38">
        <v>218701</v>
      </c>
      <c r="AW395" s="38">
        <v>86059</v>
      </c>
      <c r="AX395" s="38">
        <v>198314</v>
      </c>
      <c r="AY395" s="38">
        <v>110662</v>
      </c>
      <c r="AZ395" s="38">
        <v>33621</v>
      </c>
      <c r="BA395" s="38">
        <v>63568.996099999997</v>
      </c>
      <c r="BB395" s="38">
        <v>111894</v>
      </c>
      <c r="BC395" s="38">
        <v>26201</v>
      </c>
      <c r="BD395" s="38">
        <v>331154</v>
      </c>
      <c r="BE395" s="38">
        <v>203349</v>
      </c>
      <c r="BF395" s="38">
        <v>305124</v>
      </c>
      <c r="BG395" s="38">
        <v>176484</v>
      </c>
      <c r="BH395" s="38">
        <v>162435</v>
      </c>
      <c r="BI395" s="38">
        <v>377970</v>
      </c>
      <c r="BJ395" s="38">
        <v>153578</v>
      </c>
      <c r="BK395" s="38">
        <v>45454.996099999997</v>
      </c>
      <c r="BL395" s="38">
        <v>129837.00780000001</v>
      </c>
      <c r="BM395" s="38">
        <v>217278</v>
      </c>
      <c r="BN395" s="38">
        <v>76379</v>
      </c>
      <c r="BO395" s="38">
        <v>204450</v>
      </c>
      <c r="BP395" s="38">
        <v>61223.003900000003</v>
      </c>
      <c r="BQ395" s="38">
        <v>310222</v>
      </c>
      <c r="BR395" s="38">
        <v>0.18066578259316299</v>
      </c>
      <c r="BS395" s="38">
        <v>236562</v>
      </c>
      <c r="BT395" s="38">
        <v>56546</v>
      </c>
      <c r="BU395" s="38">
        <v>38667</v>
      </c>
      <c r="BV395" s="38">
        <v>2.2006538282035E-3</v>
      </c>
      <c r="BX395" s="38">
        <v>0</v>
      </c>
    </row>
    <row r="396" spans="2:76">
      <c r="B396" s="38" t="s">
        <v>1363</v>
      </c>
      <c r="C396" s="38" t="s">
        <v>161</v>
      </c>
      <c r="D396" s="38" t="s">
        <v>423</v>
      </c>
      <c r="E396" s="38">
        <v>62309</v>
      </c>
      <c r="F396" s="38" t="s">
        <v>163</v>
      </c>
      <c r="G396" s="38">
        <v>100020487</v>
      </c>
      <c r="H396" s="38">
        <v>2305</v>
      </c>
      <c r="I396" s="38">
        <v>203.13901999999999</v>
      </c>
      <c r="N396" s="38">
        <v>3113250</v>
      </c>
      <c r="O396" s="38">
        <v>4427967</v>
      </c>
      <c r="P396" s="38">
        <v>1963166.875</v>
      </c>
      <c r="Q396" s="38">
        <v>1530523</v>
      </c>
      <c r="R396" s="38">
        <v>3667575.75</v>
      </c>
      <c r="S396" s="38">
        <v>1785992.125</v>
      </c>
      <c r="T396" s="38">
        <v>4117288</v>
      </c>
      <c r="U396" s="38">
        <v>3153009.75</v>
      </c>
      <c r="V396" s="38">
        <v>2607975</v>
      </c>
      <c r="W396" s="38">
        <v>3083590</v>
      </c>
      <c r="X396" s="38">
        <v>2238874</v>
      </c>
      <c r="Y396" s="38">
        <v>3937796</v>
      </c>
      <c r="Z396" s="38">
        <v>3403562</v>
      </c>
      <c r="AA396" s="38">
        <v>3217448</v>
      </c>
      <c r="AB396" s="38">
        <v>2873270</v>
      </c>
      <c r="AC396" s="38">
        <v>3103989.25</v>
      </c>
      <c r="AD396" s="38">
        <v>3719675.75</v>
      </c>
      <c r="AE396" s="38">
        <v>3562107</v>
      </c>
      <c r="AF396" s="38">
        <v>2532905</v>
      </c>
      <c r="AG396" s="38">
        <v>3254365</v>
      </c>
      <c r="AH396" s="38">
        <v>2805654</v>
      </c>
      <c r="AI396" s="38">
        <v>3680140.25</v>
      </c>
      <c r="AJ396" s="38">
        <v>2957137</v>
      </c>
      <c r="AK396" s="38">
        <v>2599834</v>
      </c>
      <c r="AL396" s="38">
        <v>2905514</v>
      </c>
      <c r="AM396" s="38">
        <v>4909709</v>
      </c>
      <c r="AN396" s="38">
        <v>2632743</v>
      </c>
      <c r="AO396" s="38">
        <v>2875603</v>
      </c>
      <c r="AP396" s="38">
        <v>4048155.75</v>
      </c>
      <c r="AQ396" s="38">
        <v>2363718</v>
      </c>
      <c r="AR396" s="38">
        <v>3641019.25</v>
      </c>
      <c r="AS396" s="38">
        <v>4402215</v>
      </c>
      <c r="AT396" s="38">
        <v>1480015</v>
      </c>
      <c r="AU396" s="38">
        <v>5202312</v>
      </c>
      <c r="AV396" s="38">
        <v>2711074</v>
      </c>
      <c r="AW396" s="38">
        <v>3766696.75</v>
      </c>
      <c r="AX396" s="38">
        <v>4056569</v>
      </c>
      <c r="AY396" s="38">
        <v>5771047</v>
      </c>
      <c r="AZ396" s="38">
        <v>1757327</v>
      </c>
      <c r="BA396" s="38">
        <v>2856945</v>
      </c>
      <c r="BB396" s="38">
        <v>2463747</v>
      </c>
      <c r="BC396" s="38">
        <v>5519122</v>
      </c>
      <c r="BD396" s="38">
        <v>1320592</v>
      </c>
      <c r="BE396" s="38">
        <v>4442650</v>
      </c>
      <c r="BF396" s="38">
        <v>2479601</v>
      </c>
      <c r="BG396" s="38">
        <v>3149128</v>
      </c>
      <c r="BH396" s="38">
        <v>2483643</v>
      </c>
      <c r="BI396" s="38">
        <v>3629706.75</v>
      </c>
      <c r="BJ396" s="38">
        <v>4424633</v>
      </c>
      <c r="BK396" s="38">
        <v>1516417</v>
      </c>
      <c r="BL396" s="38">
        <v>1966952</v>
      </c>
      <c r="BM396" s="38">
        <v>3845465</v>
      </c>
      <c r="BN396" s="38">
        <v>4042681</v>
      </c>
      <c r="BO396" s="38">
        <v>3565522</v>
      </c>
      <c r="BP396" s="38">
        <v>2718638</v>
      </c>
      <c r="BQ396" s="38">
        <v>2357785</v>
      </c>
      <c r="BR396" s="38">
        <v>2506115</v>
      </c>
      <c r="BS396" s="38">
        <v>2876624</v>
      </c>
      <c r="BT396" s="38">
        <v>2107470</v>
      </c>
      <c r="BU396" s="38">
        <v>3952065</v>
      </c>
      <c r="BV396" s="38">
        <v>0.61436512723577896</v>
      </c>
      <c r="BX396" s="38">
        <v>1</v>
      </c>
    </row>
    <row r="397" spans="2:76">
      <c r="B397" s="38" t="s">
        <v>1364</v>
      </c>
      <c r="C397" s="38" t="s">
        <v>161</v>
      </c>
      <c r="D397" s="38" t="s">
        <v>572</v>
      </c>
      <c r="E397" s="38">
        <v>1585</v>
      </c>
      <c r="F397" s="38" t="s">
        <v>211</v>
      </c>
      <c r="G397" s="38">
        <v>1110</v>
      </c>
      <c r="H397" s="38">
        <v>1564.8</v>
      </c>
      <c r="I397" s="38">
        <v>130.05096</v>
      </c>
      <c r="J397" s="38" t="s">
        <v>1365</v>
      </c>
      <c r="K397" s="38">
        <v>88064</v>
      </c>
      <c r="L397" s="43" t="s">
        <v>1366</v>
      </c>
      <c r="M397" s="43" t="s">
        <v>1367</v>
      </c>
      <c r="N397" s="38">
        <v>3236084.75</v>
      </c>
      <c r="O397" s="38">
        <v>3961553</v>
      </c>
      <c r="P397" s="38">
        <v>6099042</v>
      </c>
      <c r="Q397" s="38">
        <v>3777813</v>
      </c>
      <c r="R397" s="38">
        <v>4340953</v>
      </c>
      <c r="S397" s="38">
        <v>5815964</v>
      </c>
      <c r="T397" s="38">
        <v>4181510.25</v>
      </c>
      <c r="U397" s="38">
        <v>5178338.5</v>
      </c>
      <c r="V397" s="38">
        <v>3949954</v>
      </c>
      <c r="W397" s="38">
        <v>5557151.5</v>
      </c>
      <c r="X397" s="38">
        <v>4312296</v>
      </c>
      <c r="Y397" s="38">
        <v>3408555</v>
      </c>
      <c r="Z397" s="38">
        <v>5289527</v>
      </c>
      <c r="AA397" s="38">
        <v>4369625</v>
      </c>
      <c r="AB397" s="38">
        <v>5691457</v>
      </c>
      <c r="AC397" s="38">
        <v>6327567</v>
      </c>
      <c r="AD397" s="38">
        <v>4454542</v>
      </c>
      <c r="AE397" s="38">
        <v>4627812</v>
      </c>
      <c r="AF397" s="38">
        <v>4159314</v>
      </c>
      <c r="AG397" s="38">
        <v>5473952</v>
      </c>
      <c r="AH397" s="38">
        <v>3810292</v>
      </c>
      <c r="AI397" s="38">
        <v>5802199</v>
      </c>
      <c r="AJ397" s="38">
        <v>4041506</v>
      </c>
      <c r="AK397" s="38">
        <v>4859786</v>
      </c>
      <c r="AL397" s="38">
        <v>4218154</v>
      </c>
      <c r="AM397" s="38">
        <v>4971588</v>
      </c>
      <c r="AN397" s="38">
        <v>3158993</v>
      </c>
      <c r="AO397" s="38">
        <v>4622233</v>
      </c>
      <c r="AP397" s="38">
        <v>4945122</v>
      </c>
      <c r="AQ397" s="38">
        <v>4843082</v>
      </c>
      <c r="AR397" s="38">
        <v>4245705</v>
      </c>
      <c r="AS397" s="38">
        <v>4157745</v>
      </c>
      <c r="AT397" s="38">
        <v>4480435</v>
      </c>
      <c r="AU397" s="38">
        <v>4129831</v>
      </c>
      <c r="AV397" s="38">
        <v>4172267</v>
      </c>
      <c r="AW397" s="38">
        <v>4824440</v>
      </c>
      <c r="AX397" s="38">
        <v>5297755</v>
      </c>
      <c r="AY397" s="38">
        <v>3806449</v>
      </c>
      <c r="AZ397" s="38">
        <v>3984301</v>
      </c>
      <c r="BA397" s="38">
        <v>4592647</v>
      </c>
      <c r="BB397" s="38">
        <v>4680657</v>
      </c>
      <c r="BC397" s="38">
        <v>3727838</v>
      </c>
      <c r="BD397" s="38">
        <v>4315176</v>
      </c>
      <c r="BE397" s="38">
        <v>5806896.5</v>
      </c>
      <c r="BF397" s="38">
        <v>4555403.5</v>
      </c>
      <c r="BG397" s="38">
        <v>5962962</v>
      </c>
      <c r="BH397" s="38">
        <v>4222960</v>
      </c>
      <c r="BI397" s="38">
        <v>4491927</v>
      </c>
      <c r="BJ397" s="38">
        <v>3616149</v>
      </c>
      <c r="BK397" s="38">
        <v>5741451</v>
      </c>
      <c r="BL397" s="38">
        <v>4532081</v>
      </c>
      <c r="BM397" s="38">
        <v>4883135</v>
      </c>
      <c r="BN397" s="38">
        <v>4144449</v>
      </c>
      <c r="BO397" s="38">
        <v>5274878</v>
      </c>
      <c r="BP397" s="38">
        <v>4397310</v>
      </c>
      <c r="BQ397" s="38">
        <v>4928239.5</v>
      </c>
      <c r="BR397" s="38">
        <v>3669515</v>
      </c>
      <c r="BS397" s="38">
        <v>4745727</v>
      </c>
      <c r="BT397" s="38">
        <v>5594896</v>
      </c>
      <c r="BU397" s="38">
        <v>8074421</v>
      </c>
      <c r="BV397" s="38">
        <v>0.958731490813444</v>
      </c>
      <c r="BX397" s="38">
        <v>1</v>
      </c>
    </row>
    <row r="398" spans="2:76">
      <c r="B398" s="38" t="s">
        <v>1368</v>
      </c>
      <c r="C398" s="38" t="s">
        <v>143</v>
      </c>
      <c r="D398" s="38" t="s">
        <v>210</v>
      </c>
      <c r="E398" s="38">
        <v>45404</v>
      </c>
      <c r="F398" s="38" t="s">
        <v>145</v>
      </c>
      <c r="G398" s="38">
        <v>100005367</v>
      </c>
      <c r="H398" s="38">
        <v>1467</v>
      </c>
      <c r="I398" s="38">
        <v>218.04925</v>
      </c>
      <c r="N398" s="38">
        <v>0.14658323573997101</v>
      </c>
      <c r="O398" s="38">
        <v>0.14658323573997101</v>
      </c>
      <c r="P398" s="38">
        <v>14737.999</v>
      </c>
      <c r="Q398" s="38">
        <v>0.14658323573997101</v>
      </c>
      <c r="R398" s="38">
        <v>77755</v>
      </c>
      <c r="S398" s="38">
        <v>0.14658323573997101</v>
      </c>
      <c r="T398" s="38">
        <v>0.14658323573997101</v>
      </c>
      <c r="U398" s="38">
        <v>0.14658323573997101</v>
      </c>
      <c r="V398" s="38">
        <v>16638</v>
      </c>
      <c r="W398" s="38">
        <v>0.14658323573997101</v>
      </c>
      <c r="X398" s="38">
        <v>0.14658323573997101</v>
      </c>
      <c r="Y398" s="38">
        <v>0.14658323573997101</v>
      </c>
      <c r="Z398" s="38">
        <v>0.14658323573997101</v>
      </c>
      <c r="AA398" s="38">
        <v>0.14658323573997101</v>
      </c>
      <c r="AB398" s="38">
        <v>0.14658323573997101</v>
      </c>
      <c r="AC398" s="38">
        <v>0.14658323573997101</v>
      </c>
      <c r="AD398" s="38">
        <v>60732</v>
      </c>
      <c r="AE398" s="38">
        <v>0.14658323573997101</v>
      </c>
      <c r="AF398" s="38">
        <v>11952</v>
      </c>
      <c r="AG398" s="38">
        <v>57656</v>
      </c>
      <c r="AH398" s="38">
        <v>99155</v>
      </c>
      <c r="AI398" s="38">
        <v>71919</v>
      </c>
      <c r="AJ398" s="38">
        <v>0.14658323573997101</v>
      </c>
      <c r="AK398" s="38">
        <v>0.14658323573997101</v>
      </c>
      <c r="AL398" s="38">
        <v>39010</v>
      </c>
      <c r="AM398" s="38">
        <v>0.14658323573997101</v>
      </c>
      <c r="AN398" s="38">
        <v>0.14658323573997101</v>
      </c>
      <c r="AO398" s="38">
        <v>0.14658323573997101</v>
      </c>
      <c r="AP398" s="38">
        <v>0.14658323573997101</v>
      </c>
      <c r="AQ398" s="38">
        <v>1453362</v>
      </c>
      <c r="AR398" s="38">
        <v>0.14658323573997101</v>
      </c>
      <c r="AS398" s="38">
        <v>55928</v>
      </c>
      <c r="AT398" s="38">
        <v>0.14658323573997101</v>
      </c>
      <c r="AU398" s="38">
        <v>0.14658323573997101</v>
      </c>
      <c r="AV398" s="38">
        <v>109173</v>
      </c>
      <c r="AW398" s="38">
        <v>100529</v>
      </c>
      <c r="AX398" s="38">
        <v>36889</v>
      </c>
      <c r="AY398" s="38">
        <v>0.14658323573997101</v>
      </c>
      <c r="AZ398" s="38">
        <v>89920</v>
      </c>
      <c r="BA398" s="38">
        <v>0.14658323573997101</v>
      </c>
      <c r="BB398" s="38">
        <v>33371</v>
      </c>
      <c r="BC398" s="38">
        <v>0.14658323573997101</v>
      </c>
      <c r="BD398" s="38">
        <v>80470</v>
      </c>
      <c r="BE398" s="38">
        <v>0.14658323573997101</v>
      </c>
      <c r="BF398" s="38">
        <v>40462</v>
      </c>
      <c r="BG398" s="38">
        <v>67692</v>
      </c>
      <c r="BH398" s="38">
        <v>0.14658323573997101</v>
      </c>
      <c r="BI398" s="38">
        <v>34733</v>
      </c>
      <c r="BJ398" s="38">
        <v>90200</v>
      </c>
      <c r="BK398" s="38">
        <v>0.14658323573997101</v>
      </c>
      <c r="BL398" s="38">
        <v>20232</v>
      </c>
      <c r="BM398" s="38">
        <v>143592</v>
      </c>
      <c r="BN398" s="38">
        <v>0.14658323573997101</v>
      </c>
      <c r="BO398" s="38">
        <v>0.14658323573997101</v>
      </c>
      <c r="BP398" s="38">
        <v>0.14658323573997101</v>
      </c>
      <c r="BQ398" s="38">
        <v>41079</v>
      </c>
      <c r="BR398" s="38">
        <v>0.14658323573997101</v>
      </c>
      <c r="BS398" s="38">
        <v>80185</v>
      </c>
      <c r="BT398" s="38">
        <v>0.14658323573997101</v>
      </c>
      <c r="BU398" s="38">
        <v>24586</v>
      </c>
      <c r="BV398" s="38">
        <v>9.7108671424767395E-2</v>
      </c>
      <c r="BX398" s="38">
        <v>0.98689240851993398</v>
      </c>
    </row>
    <row r="399" spans="2:76">
      <c r="B399" s="38" t="s">
        <v>1369</v>
      </c>
      <c r="C399" s="38" t="s">
        <v>161</v>
      </c>
      <c r="D399" s="38" t="s">
        <v>294</v>
      </c>
      <c r="E399" s="38">
        <v>33953</v>
      </c>
      <c r="F399" s="38" t="s">
        <v>163</v>
      </c>
      <c r="G399" s="38">
        <v>100001266</v>
      </c>
      <c r="H399" s="38">
        <v>2245</v>
      </c>
      <c r="I399" s="38">
        <v>217.12952000000001</v>
      </c>
      <c r="J399" s="38" t="s">
        <v>1370</v>
      </c>
      <c r="K399" s="38">
        <v>67427</v>
      </c>
      <c r="L399" s="43" t="s">
        <v>1371</v>
      </c>
      <c r="M399" s="43" t="s">
        <v>1372</v>
      </c>
      <c r="N399" s="38">
        <v>104109</v>
      </c>
      <c r="O399" s="38">
        <v>122553.99219999999</v>
      </c>
      <c r="P399" s="38">
        <v>101753</v>
      </c>
      <c r="Q399" s="38">
        <v>111766</v>
      </c>
      <c r="R399" s="38">
        <v>303865</v>
      </c>
      <c r="S399" s="38">
        <v>84390</v>
      </c>
      <c r="T399" s="38">
        <v>81238</v>
      </c>
      <c r="U399" s="38">
        <v>85947</v>
      </c>
      <c r="V399" s="38">
        <v>80554</v>
      </c>
      <c r="W399" s="38">
        <v>223901</v>
      </c>
      <c r="X399" s="38">
        <v>52152</v>
      </c>
      <c r="Y399" s="38">
        <v>93913</v>
      </c>
      <c r="Z399" s="38">
        <v>119307.99219999999</v>
      </c>
      <c r="AA399" s="38">
        <v>131469</v>
      </c>
      <c r="AB399" s="38">
        <v>169656</v>
      </c>
      <c r="AC399" s="38">
        <v>64559.996099999997</v>
      </c>
      <c r="AD399" s="38">
        <v>117373.99219999999</v>
      </c>
      <c r="AE399" s="38">
        <v>82316</v>
      </c>
      <c r="AF399" s="38">
        <v>80132</v>
      </c>
      <c r="AG399" s="38">
        <v>206245</v>
      </c>
      <c r="AH399" s="38">
        <v>102912</v>
      </c>
      <c r="AI399" s="38">
        <v>134542</v>
      </c>
      <c r="AJ399" s="38">
        <v>159053</v>
      </c>
      <c r="AK399" s="38">
        <v>72050</v>
      </c>
      <c r="AL399" s="38">
        <v>75340</v>
      </c>
      <c r="AM399" s="38">
        <v>86290</v>
      </c>
      <c r="AN399" s="38">
        <v>212175</v>
      </c>
      <c r="AO399" s="38">
        <v>81868</v>
      </c>
      <c r="AP399" s="38">
        <v>101612</v>
      </c>
      <c r="AQ399" s="38">
        <v>110183</v>
      </c>
      <c r="AR399" s="38">
        <v>63088.003900000003</v>
      </c>
      <c r="AS399" s="38">
        <v>248335</v>
      </c>
      <c r="AT399" s="38">
        <v>92029</v>
      </c>
      <c r="AU399" s="38">
        <v>143378</v>
      </c>
      <c r="AV399" s="38">
        <v>150780</v>
      </c>
      <c r="AW399" s="38">
        <v>87001</v>
      </c>
      <c r="AX399" s="38">
        <v>78228</v>
      </c>
      <c r="AY399" s="38">
        <v>51607</v>
      </c>
      <c r="AZ399" s="38">
        <v>108115</v>
      </c>
      <c r="BA399" s="38">
        <v>79771</v>
      </c>
      <c r="BB399" s="38">
        <v>180398</v>
      </c>
      <c r="BC399" s="38">
        <v>137143</v>
      </c>
      <c r="BD399" s="38">
        <v>108459</v>
      </c>
      <c r="BE399" s="38">
        <v>130108.99219999999</v>
      </c>
      <c r="BF399" s="38">
        <v>239993.98439999999</v>
      </c>
      <c r="BG399" s="38">
        <v>200461</v>
      </c>
      <c r="BH399" s="38">
        <v>85700</v>
      </c>
      <c r="BI399" s="38">
        <v>158809</v>
      </c>
      <c r="BJ399" s="38">
        <v>128608</v>
      </c>
      <c r="BK399" s="38">
        <v>225812</v>
      </c>
      <c r="BL399" s="38">
        <v>115310</v>
      </c>
      <c r="BM399" s="38">
        <v>80692</v>
      </c>
      <c r="BN399" s="38">
        <v>85626</v>
      </c>
      <c r="BO399" s="38">
        <v>140806</v>
      </c>
      <c r="BP399" s="38">
        <v>198325</v>
      </c>
      <c r="BQ399" s="38">
        <v>284859</v>
      </c>
      <c r="BR399" s="38">
        <v>107715</v>
      </c>
      <c r="BS399" s="38">
        <v>218690</v>
      </c>
      <c r="BT399" s="38">
        <v>142176</v>
      </c>
      <c r="BU399" s="38">
        <v>97924</v>
      </c>
      <c r="BV399" s="38">
        <v>0.13345408758779301</v>
      </c>
      <c r="BX399" s="38">
        <v>0.992900054614965</v>
      </c>
    </row>
    <row r="400" spans="2:76">
      <c r="B400" s="38" t="s">
        <v>1373</v>
      </c>
      <c r="C400" s="38" t="s">
        <v>161</v>
      </c>
      <c r="D400" s="38" t="s">
        <v>572</v>
      </c>
      <c r="E400" s="38">
        <v>33942</v>
      </c>
      <c r="F400" s="38" t="s">
        <v>211</v>
      </c>
      <c r="G400" s="38">
        <v>100001257</v>
      </c>
      <c r="H400" s="38">
        <v>2250</v>
      </c>
      <c r="I400" s="38">
        <v>173.05678</v>
      </c>
      <c r="J400" s="38" t="s">
        <v>1374</v>
      </c>
      <c r="K400" s="38">
        <v>99715</v>
      </c>
      <c r="M400" s="43" t="s">
        <v>1375</v>
      </c>
      <c r="N400" s="38">
        <v>201955</v>
      </c>
      <c r="O400" s="38">
        <v>290619</v>
      </c>
      <c r="P400" s="38">
        <v>248498</v>
      </c>
      <c r="Q400" s="38">
        <v>298212</v>
      </c>
      <c r="R400" s="38">
        <v>340924</v>
      </c>
      <c r="S400" s="38">
        <v>387055</v>
      </c>
      <c r="T400" s="38">
        <v>226153</v>
      </c>
      <c r="U400" s="38">
        <v>377268.96879999997</v>
      </c>
      <c r="V400" s="38">
        <v>315857</v>
      </c>
      <c r="W400" s="38">
        <v>406495</v>
      </c>
      <c r="X400" s="38">
        <v>321455</v>
      </c>
      <c r="Y400" s="38">
        <v>476320</v>
      </c>
      <c r="Z400" s="38">
        <v>311297</v>
      </c>
      <c r="AA400" s="38">
        <v>344400</v>
      </c>
      <c r="AB400" s="38">
        <v>287125</v>
      </c>
      <c r="AC400" s="38">
        <v>329782</v>
      </c>
      <c r="AD400" s="38">
        <v>307675</v>
      </c>
      <c r="AE400" s="38">
        <v>354915</v>
      </c>
      <c r="AF400" s="38">
        <v>398222</v>
      </c>
      <c r="AG400" s="38">
        <v>410167.96879999997</v>
      </c>
      <c r="AH400" s="38">
        <v>376189</v>
      </c>
      <c r="AI400" s="38">
        <v>256685.98439999999</v>
      </c>
      <c r="AJ400" s="38">
        <v>427459</v>
      </c>
      <c r="AK400" s="38">
        <v>245631.01560000001</v>
      </c>
      <c r="AL400" s="38">
        <v>262361</v>
      </c>
      <c r="AM400" s="38">
        <v>353293</v>
      </c>
      <c r="AN400" s="38">
        <v>303703</v>
      </c>
      <c r="AO400" s="38">
        <v>366791</v>
      </c>
      <c r="AP400" s="38">
        <v>354758</v>
      </c>
      <c r="AQ400" s="38">
        <v>335529</v>
      </c>
      <c r="AR400" s="38">
        <v>331820</v>
      </c>
      <c r="AS400" s="38">
        <v>285917</v>
      </c>
      <c r="AT400" s="38">
        <v>339077</v>
      </c>
      <c r="AU400" s="38">
        <v>309532</v>
      </c>
      <c r="AV400" s="38">
        <v>425849</v>
      </c>
      <c r="AW400" s="38">
        <v>351784</v>
      </c>
      <c r="AX400" s="38">
        <v>470014</v>
      </c>
      <c r="AY400" s="38">
        <v>288993</v>
      </c>
      <c r="AZ400" s="38">
        <v>351313</v>
      </c>
      <c r="BA400" s="38">
        <v>461776</v>
      </c>
      <c r="BB400" s="38">
        <v>413156</v>
      </c>
      <c r="BC400" s="38">
        <v>372419</v>
      </c>
      <c r="BD400" s="38">
        <v>279824</v>
      </c>
      <c r="BE400" s="38">
        <v>360919.03129999997</v>
      </c>
      <c r="BF400" s="38">
        <v>443356</v>
      </c>
      <c r="BG400" s="38">
        <v>390720</v>
      </c>
      <c r="BH400" s="38">
        <v>654782</v>
      </c>
      <c r="BI400" s="38">
        <v>798151.9375</v>
      </c>
      <c r="BJ400" s="38">
        <v>263444</v>
      </c>
      <c r="BK400" s="38">
        <v>356691</v>
      </c>
      <c r="BL400" s="38">
        <v>357299.96879999997</v>
      </c>
      <c r="BM400" s="38">
        <v>540890</v>
      </c>
      <c r="BN400" s="38">
        <v>365143</v>
      </c>
      <c r="BO400" s="38">
        <v>500458</v>
      </c>
      <c r="BP400" s="38">
        <v>729983</v>
      </c>
      <c r="BQ400" s="38">
        <v>450091.96879999997</v>
      </c>
      <c r="BR400" s="38">
        <v>370400</v>
      </c>
      <c r="BS400" s="38">
        <v>437419.03129999997</v>
      </c>
      <c r="BT400" s="38">
        <v>869373</v>
      </c>
      <c r="BU400" s="38">
        <v>762759.0625</v>
      </c>
      <c r="BV400" s="38">
        <v>1.3703325610487701E-3</v>
      </c>
      <c r="BX400" s="38">
        <v>0</v>
      </c>
    </row>
    <row r="401" spans="2:76">
      <c r="B401" s="38" t="s">
        <v>1376</v>
      </c>
      <c r="C401" s="38" t="s">
        <v>161</v>
      </c>
      <c r="D401" s="38" t="s">
        <v>572</v>
      </c>
      <c r="E401" s="38">
        <v>22185</v>
      </c>
      <c r="F401" s="38" t="s">
        <v>211</v>
      </c>
      <c r="G401" s="38">
        <v>100000787</v>
      </c>
      <c r="H401" s="38">
        <v>3143</v>
      </c>
      <c r="I401" s="38">
        <v>174.04078999999999</v>
      </c>
      <c r="J401" s="38" t="s">
        <v>1377</v>
      </c>
      <c r="K401" s="38">
        <v>65065</v>
      </c>
      <c r="L401" s="43" t="s">
        <v>1378</v>
      </c>
      <c r="M401" s="43" t="s">
        <v>1379</v>
      </c>
      <c r="N401" s="38">
        <v>5527526</v>
      </c>
      <c r="O401" s="38">
        <v>5921701</v>
      </c>
      <c r="P401" s="38">
        <v>6708235</v>
      </c>
      <c r="Q401" s="38">
        <v>4747580</v>
      </c>
      <c r="R401" s="38">
        <v>6469665</v>
      </c>
      <c r="S401" s="38">
        <v>3233031</v>
      </c>
      <c r="T401" s="38">
        <v>7387563.5</v>
      </c>
      <c r="U401" s="38">
        <v>6919314</v>
      </c>
      <c r="V401" s="38">
        <v>6584230</v>
      </c>
      <c r="W401" s="38">
        <v>4068828.75</v>
      </c>
      <c r="X401" s="38">
        <v>2961206</v>
      </c>
      <c r="Y401" s="38">
        <v>7205205.5</v>
      </c>
      <c r="Z401" s="38">
        <v>2868117</v>
      </c>
      <c r="AA401" s="38">
        <v>3650256.75</v>
      </c>
      <c r="AB401" s="38">
        <v>2405682</v>
      </c>
      <c r="AC401" s="38">
        <v>3423654</v>
      </c>
      <c r="AD401" s="38">
        <v>2871650</v>
      </c>
      <c r="AE401" s="38">
        <v>3527074</v>
      </c>
      <c r="AF401" s="38">
        <v>2745597</v>
      </c>
      <c r="AG401" s="38">
        <v>4196946</v>
      </c>
      <c r="AH401" s="38">
        <v>2403886</v>
      </c>
      <c r="AI401" s="38">
        <v>3874497</v>
      </c>
      <c r="AJ401" s="38">
        <v>3013308</v>
      </c>
      <c r="AK401" s="38">
        <v>3199140</v>
      </c>
      <c r="AL401" s="38">
        <v>2606334</v>
      </c>
      <c r="AM401" s="38">
        <v>3009829</v>
      </c>
      <c r="AN401" s="38">
        <v>2078800.875</v>
      </c>
      <c r="AO401" s="38">
        <v>4759028</v>
      </c>
      <c r="AP401" s="38">
        <v>2526763</v>
      </c>
      <c r="AQ401" s="38">
        <v>3231304</v>
      </c>
      <c r="AR401" s="38">
        <v>6310483</v>
      </c>
      <c r="AS401" s="38">
        <v>7550347</v>
      </c>
      <c r="AT401" s="38">
        <v>7094224</v>
      </c>
      <c r="AU401" s="38">
        <v>3488192</v>
      </c>
      <c r="AV401" s="38">
        <v>2602662</v>
      </c>
      <c r="AW401" s="38">
        <v>3189559</v>
      </c>
      <c r="AX401" s="38">
        <v>4298957</v>
      </c>
      <c r="AY401" s="38">
        <v>2448206</v>
      </c>
      <c r="AZ401" s="38">
        <v>2941098</v>
      </c>
      <c r="BA401" s="38">
        <v>2746906</v>
      </c>
      <c r="BB401" s="38">
        <v>3051443</v>
      </c>
      <c r="BC401" s="38">
        <v>3319142</v>
      </c>
      <c r="BD401" s="38">
        <v>3095868</v>
      </c>
      <c r="BE401" s="38">
        <v>4732111</v>
      </c>
      <c r="BF401" s="38">
        <v>3608044</v>
      </c>
      <c r="BG401" s="38">
        <v>4049500.75</v>
      </c>
      <c r="BH401" s="38">
        <v>2805135</v>
      </c>
      <c r="BI401" s="38">
        <v>4110369</v>
      </c>
      <c r="BJ401" s="38">
        <v>3725558.75</v>
      </c>
      <c r="BK401" s="38">
        <v>4571997</v>
      </c>
      <c r="BL401" s="38">
        <v>2893426</v>
      </c>
      <c r="BM401" s="38">
        <v>3803815</v>
      </c>
      <c r="BN401" s="38">
        <v>3396905</v>
      </c>
      <c r="BO401" s="38">
        <v>5988996</v>
      </c>
      <c r="BP401" s="38">
        <v>3373700</v>
      </c>
      <c r="BQ401" s="38">
        <v>4047528</v>
      </c>
      <c r="BR401" s="38">
        <v>3087663</v>
      </c>
      <c r="BS401" s="38">
        <v>3575029</v>
      </c>
      <c r="BT401" s="38">
        <v>4034707</v>
      </c>
      <c r="BU401" s="38">
        <v>4798357</v>
      </c>
      <c r="BV401" s="38">
        <v>0.85338173675479301</v>
      </c>
      <c r="BX401" s="38">
        <v>1</v>
      </c>
    </row>
    <row r="402" spans="2:76">
      <c r="B402" s="38" t="s">
        <v>1380</v>
      </c>
      <c r="C402" s="38" t="s">
        <v>161</v>
      </c>
      <c r="D402" s="38" t="s">
        <v>162</v>
      </c>
      <c r="E402" s="38">
        <v>43488</v>
      </c>
      <c r="F402" s="38" t="s">
        <v>145</v>
      </c>
      <c r="G402" s="38">
        <v>100004046</v>
      </c>
      <c r="H402" s="38">
        <v>1235</v>
      </c>
      <c r="I402" s="38">
        <v>267.10987999999998</v>
      </c>
      <c r="J402" s="38" t="s">
        <v>1381</v>
      </c>
      <c r="K402" s="38">
        <v>9903482</v>
      </c>
      <c r="M402" s="43" t="s">
        <v>1382</v>
      </c>
      <c r="N402" s="38">
        <v>0.12558216433873101</v>
      </c>
      <c r="O402" s="38">
        <v>118297</v>
      </c>
      <c r="P402" s="38">
        <v>118257</v>
      </c>
      <c r="Q402" s="38">
        <v>104746</v>
      </c>
      <c r="R402" s="38">
        <v>104954</v>
      </c>
      <c r="S402" s="38">
        <v>135862</v>
      </c>
      <c r="T402" s="38">
        <v>39463</v>
      </c>
      <c r="U402" s="38">
        <v>20718</v>
      </c>
      <c r="V402" s="38">
        <v>178068</v>
      </c>
      <c r="W402" s="38">
        <v>170030</v>
      </c>
      <c r="X402" s="38">
        <v>216808</v>
      </c>
      <c r="Y402" s="38">
        <v>39791</v>
      </c>
      <c r="Z402" s="38">
        <v>68913</v>
      </c>
      <c r="AA402" s="38">
        <v>112507</v>
      </c>
      <c r="AB402" s="38">
        <v>165411</v>
      </c>
      <c r="AC402" s="38">
        <v>72390</v>
      </c>
      <c r="AD402" s="38">
        <v>81688</v>
      </c>
      <c r="AE402" s="38">
        <v>0.12558216433873101</v>
      </c>
      <c r="AF402" s="38">
        <v>113152</v>
      </c>
      <c r="AG402" s="38">
        <v>140266</v>
      </c>
      <c r="AH402" s="38">
        <v>35999</v>
      </c>
      <c r="AI402" s="38">
        <v>84416</v>
      </c>
      <c r="AJ402" s="38">
        <v>50357</v>
      </c>
      <c r="AK402" s="38">
        <v>145947</v>
      </c>
      <c r="AL402" s="38">
        <v>129204.99219999999</v>
      </c>
      <c r="AM402" s="38">
        <v>156788</v>
      </c>
      <c r="AN402" s="38">
        <v>78999</v>
      </c>
      <c r="AO402" s="38">
        <v>0.12558216433873101</v>
      </c>
      <c r="AP402" s="38">
        <v>73048</v>
      </c>
      <c r="AQ402" s="38">
        <v>97501</v>
      </c>
      <c r="AR402" s="38">
        <v>0.12558216433873101</v>
      </c>
      <c r="AS402" s="38">
        <v>143655</v>
      </c>
      <c r="AT402" s="38">
        <v>186943</v>
      </c>
      <c r="AU402" s="38">
        <v>95943</v>
      </c>
      <c r="AV402" s="38">
        <v>139136</v>
      </c>
      <c r="AW402" s="38">
        <v>134428</v>
      </c>
      <c r="AX402" s="38">
        <v>182581</v>
      </c>
      <c r="AY402" s="38">
        <v>64895</v>
      </c>
      <c r="AZ402" s="38">
        <v>0.12558216433873101</v>
      </c>
      <c r="BA402" s="38">
        <v>60026</v>
      </c>
      <c r="BB402" s="38">
        <v>0.12558216433873101</v>
      </c>
      <c r="BC402" s="38">
        <v>98443</v>
      </c>
      <c r="BD402" s="38">
        <v>125050.00780000001</v>
      </c>
      <c r="BE402" s="38">
        <v>190767</v>
      </c>
      <c r="BF402" s="38">
        <v>170328</v>
      </c>
      <c r="BG402" s="38">
        <v>230825</v>
      </c>
      <c r="BH402" s="38">
        <v>85350</v>
      </c>
      <c r="BI402" s="38">
        <v>48991</v>
      </c>
      <c r="BJ402" s="38">
        <v>122307</v>
      </c>
      <c r="BK402" s="38">
        <v>76222</v>
      </c>
      <c r="BL402" s="38">
        <v>402631</v>
      </c>
      <c r="BM402" s="38">
        <v>212917</v>
      </c>
      <c r="BN402" s="38">
        <v>81094</v>
      </c>
      <c r="BO402" s="38">
        <v>0.12558216433873101</v>
      </c>
      <c r="BP402" s="38">
        <v>96625</v>
      </c>
      <c r="BQ402" s="38">
        <v>184847</v>
      </c>
      <c r="BR402" s="38">
        <v>115033</v>
      </c>
      <c r="BS402" s="38">
        <v>0.12558216433873101</v>
      </c>
      <c r="BT402" s="38">
        <v>145956</v>
      </c>
      <c r="BU402" s="38">
        <v>0.12558216433873101</v>
      </c>
      <c r="BV402" s="38">
        <v>0.34885258028194699</v>
      </c>
      <c r="BX402" s="38">
        <v>1</v>
      </c>
    </row>
    <row r="403" spans="2:76">
      <c r="B403" s="38" t="s">
        <v>1383</v>
      </c>
      <c r="C403" s="38" t="s">
        <v>151</v>
      </c>
      <c r="D403" s="38" t="s">
        <v>917</v>
      </c>
      <c r="E403" s="38">
        <v>46539</v>
      </c>
      <c r="F403" s="38" t="s">
        <v>163</v>
      </c>
      <c r="G403" s="38">
        <v>100006435</v>
      </c>
      <c r="H403" s="38">
        <v>715</v>
      </c>
      <c r="I403" s="38">
        <v>222.09719999999999</v>
      </c>
      <c r="K403" s="38">
        <v>24139</v>
      </c>
      <c r="M403" s="43" t="s">
        <v>1384</v>
      </c>
      <c r="N403" s="38">
        <v>1128202</v>
      </c>
      <c r="O403" s="38">
        <v>1165354</v>
      </c>
      <c r="P403" s="38">
        <v>1565107</v>
      </c>
      <c r="Q403" s="38">
        <v>1440825</v>
      </c>
      <c r="R403" s="38">
        <v>1226466</v>
      </c>
      <c r="S403" s="38">
        <v>1354254</v>
      </c>
      <c r="T403" s="38">
        <v>1412870</v>
      </c>
      <c r="U403" s="38">
        <v>1911430</v>
      </c>
      <c r="V403" s="38">
        <v>1202463</v>
      </c>
      <c r="W403" s="38">
        <v>1991859</v>
      </c>
      <c r="X403" s="38">
        <v>2134542</v>
      </c>
      <c r="Y403" s="38">
        <v>1129586</v>
      </c>
      <c r="Z403" s="38">
        <v>1218595</v>
      </c>
      <c r="AA403" s="38">
        <v>837079</v>
      </c>
      <c r="AB403" s="38">
        <v>1488961</v>
      </c>
      <c r="AC403" s="38">
        <v>1135728</v>
      </c>
      <c r="AD403" s="38">
        <v>961682</v>
      </c>
      <c r="AE403" s="38">
        <v>1437890</v>
      </c>
      <c r="AF403" s="38">
        <v>1643774.125</v>
      </c>
      <c r="AG403" s="38">
        <v>738217.9375</v>
      </c>
      <c r="AH403" s="38">
        <v>1155160</v>
      </c>
      <c r="AI403" s="38">
        <v>1664428</v>
      </c>
      <c r="AJ403" s="38">
        <v>1528393</v>
      </c>
      <c r="AK403" s="38">
        <v>1938495.875</v>
      </c>
      <c r="AL403" s="38">
        <v>1662811</v>
      </c>
      <c r="AM403" s="38">
        <v>1462319</v>
      </c>
      <c r="AN403" s="38">
        <v>1658592</v>
      </c>
      <c r="AO403" s="38">
        <v>1184870</v>
      </c>
      <c r="AP403" s="38">
        <v>1451528.125</v>
      </c>
      <c r="AQ403" s="38">
        <v>1700649</v>
      </c>
      <c r="AR403" s="38">
        <v>1842822</v>
      </c>
      <c r="AS403" s="38">
        <v>2289594</v>
      </c>
      <c r="AT403" s="38">
        <v>988881</v>
      </c>
      <c r="AU403" s="38">
        <v>1677643</v>
      </c>
      <c r="AV403" s="38">
        <v>1163918</v>
      </c>
      <c r="AW403" s="38">
        <v>1089025</v>
      </c>
      <c r="AX403" s="38">
        <v>1255962</v>
      </c>
      <c r="AY403" s="38">
        <v>1074790</v>
      </c>
      <c r="AZ403" s="38">
        <v>1032076</v>
      </c>
      <c r="BA403" s="38">
        <v>842137</v>
      </c>
      <c r="BB403" s="38">
        <v>1349381</v>
      </c>
      <c r="BC403" s="38">
        <v>1382086</v>
      </c>
      <c r="BD403" s="38">
        <v>1638026</v>
      </c>
      <c r="BE403" s="38">
        <v>860895.0625</v>
      </c>
      <c r="BF403" s="38">
        <v>1563122.125</v>
      </c>
      <c r="BG403" s="38">
        <v>956195.9375</v>
      </c>
      <c r="BH403" s="38">
        <v>1326950</v>
      </c>
      <c r="BI403" s="38">
        <v>1315372</v>
      </c>
      <c r="BJ403" s="38">
        <v>2384814</v>
      </c>
      <c r="BK403" s="38">
        <v>1066903</v>
      </c>
      <c r="BL403" s="38">
        <v>1048134</v>
      </c>
      <c r="BM403" s="38">
        <v>1115901</v>
      </c>
      <c r="BN403" s="38">
        <v>1587121.125</v>
      </c>
      <c r="BO403" s="38">
        <v>1918391</v>
      </c>
      <c r="BP403" s="38">
        <v>1873947</v>
      </c>
      <c r="BQ403" s="38">
        <v>1258782</v>
      </c>
      <c r="BR403" s="38">
        <v>1365451</v>
      </c>
      <c r="BS403" s="38">
        <v>730201</v>
      </c>
      <c r="BT403" s="38">
        <v>1002334.0625</v>
      </c>
      <c r="BU403" s="38">
        <v>1373298</v>
      </c>
      <c r="BV403" s="38">
        <v>0.46112113769705898</v>
      </c>
      <c r="BX403" s="38">
        <v>1</v>
      </c>
    </row>
    <row r="404" spans="2:76">
      <c r="B404" s="38" t="s">
        <v>1385</v>
      </c>
      <c r="C404" s="38" t="s">
        <v>151</v>
      </c>
      <c r="D404" s="38" t="s">
        <v>917</v>
      </c>
      <c r="E404" s="38">
        <v>48149</v>
      </c>
      <c r="F404" s="38" t="s">
        <v>163</v>
      </c>
      <c r="G404" s="38">
        <v>1215</v>
      </c>
      <c r="H404" s="38">
        <v>1212</v>
      </c>
      <c r="I404" s="38">
        <v>336.14015000000001</v>
      </c>
      <c r="J404" s="38" t="s">
        <v>1386</v>
      </c>
      <c r="K404" s="38">
        <v>123826</v>
      </c>
      <c r="L404" s="43" t="s">
        <v>1387</v>
      </c>
      <c r="M404" s="43" t="s">
        <v>1388</v>
      </c>
      <c r="N404" s="38">
        <v>444876</v>
      </c>
      <c r="O404" s="38">
        <v>500767.03129999997</v>
      </c>
      <c r="P404" s="38">
        <v>410339</v>
      </c>
      <c r="Q404" s="38">
        <v>440308</v>
      </c>
      <c r="R404" s="38">
        <v>507623.96879999997</v>
      </c>
      <c r="S404" s="38">
        <v>458955</v>
      </c>
      <c r="T404" s="38">
        <v>499894.03129999997</v>
      </c>
      <c r="U404" s="38">
        <v>561985</v>
      </c>
      <c r="V404" s="38">
        <v>487324.96879999997</v>
      </c>
      <c r="W404" s="38">
        <v>541832</v>
      </c>
      <c r="X404" s="38">
        <v>495206.03129999997</v>
      </c>
      <c r="Y404" s="38">
        <v>427219</v>
      </c>
      <c r="Z404" s="38">
        <v>349111</v>
      </c>
      <c r="AA404" s="38">
        <v>295556</v>
      </c>
      <c r="AB404" s="38">
        <v>489375</v>
      </c>
      <c r="AC404" s="38">
        <v>545251</v>
      </c>
      <c r="AD404" s="38">
        <v>416968</v>
      </c>
      <c r="AE404" s="38">
        <v>529613</v>
      </c>
      <c r="AF404" s="38">
        <v>421892</v>
      </c>
      <c r="AG404" s="38">
        <v>479717</v>
      </c>
      <c r="AH404" s="38">
        <v>473195</v>
      </c>
      <c r="AI404" s="38">
        <v>569804</v>
      </c>
      <c r="AJ404" s="38">
        <v>576669</v>
      </c>
      <c r="AK404" s="38">
        <v>517135</v>
      </c>
      <c r="AL404" s="38">
        <v>554393</v>
      </c>
      <c r="AM404" s="38">
        <v>493022</v>
      </c>
      <c r="AN404" s="38">
        <v>470219</v>
      </c>
      <c r="AO404" s="38">
        <v>345397</v>
      </c>
      <c r="AP404" s="38">
        <v>514182</v>
      </c>
      <c r="AQ404" s="38">
        <v>427982</v>
      </c>
      <c r="AR404" s="38">
        <v>472757</v>
      </c>
      <c r="AS404" s="38">
        <v>564805</v>
      </c>
      <c r="AT404" s="38">
        <v>377293</v>
      </c>
      <c r="AU404" s="38">
        <v>486903</v>
      </c>
      <c r="AV404" s="38">
        <v>526699</v>
      </c>
      <c r="AW404" s="38">
        <v>486175</v>
      </c>
      <c r="AX404" s="38">
        <v>507709</v>
      </c>
      <c r="AY404" s="38">
        <v>502583.03129999997</v>
      </c>
      <c r="AZ404" s="38">
        <v>444022</v>
      </c>
      <c r="BA404" s="38">
        <v>322126</v>
      </c>
      <c r="BB404" s="38">
        <v>512259.96879999997</v>
      </c>
      <c r="BC404" s="38">
        <v>461265</v>
      </c>
      <c r="BD404" s="38">
        <v>464430</v>
      </c>
      <c r="BE404" s="38">
        <v>341591</v>
      </c>
      <c r="BF404" s="38">
        <v>588878</v>
      </c>
      <c r="BG404" s="38">
        <v>457140</v>
      </c>
      <c r="BH404" s="38">
        <v>418461</v>
      </c>
      <c r="BI404" s="38">
        <v>480730</v>
      </c>
      <c r="BJ404" s="38">
        <v>560234</v>
      </c>
      <c r="BK404" s="38">
        <v>491203.03129999997</v>
      </c>
      <c r="BL404" s="38">
        <v>502697.03129999997</v>
      </c>
      <c r="BM404" s="38">
        <v>434186</v>
      </c>
      <c r="BN404" s="38">
        <v>438694</v>
      </c>
      <c r="BO404" s="38">
        <v>369342</v>
      </c>
      <c r="BP404" s="38">
        <v>567604</v>
      </c>
      <c r="BQ404" s="38">
        <v>649691</v>
      </c>
      <c r="BR404" s="38">
        <v>522069</v>
      </c>
      <c r="BS404" s="38">
        <v>638274</v>
      </c>
      <c r="BT404" s="38">
        <v>441015</v>
      </c>
      <c r="BU404" s="38">
        <v>463956</v>
      </c>
      <c r="BV404" s="38">
        <v>0.66019758400213702</v>
      </c>
      <c r="BX404" s="38">
        <v>1</v>
      </c>
    </row>
    <row r="405" spans="2:76">
      <c r="B405" s="38" t="s">
        <v>1389</v>
      </c>
      <c r="C405" s="38" t="s">
        <v>161</v>
      </c>
      <c r="D405" s="38" t="s">
        <v>608</v>
      </c>
      <c r="E405" s="38">
        <v>15720</v>
      </c>
      <c r="F405" s="38" t="s">
        <v>211</v>
      </c>
      <c r="G405" s="38">
        <v>100000282</v>
      </c>
      <c r="H405" s="38">
        <v>3106</v>
      </c>
      <c r="I405" s="38">
        <v>188.05644000000001</v>
      </c>
      <c r="J405" s="44">
        <v>1430871</v>
      </c>
      <c r="K405" s="38">
        <v>70914</v>
      </c>
      <c r="L405" s="43" t="s">
        <v>1390</v>
      </c>
      <c r="M405" s="43" t="s">
        <v>1391</v>
      </c>
      <c r="N405" s="38">
        <v>241881</v>
      </c>
      <c r="O405" s="38">
        <v>811930</v>
      </c>
      <c r="P405" s="38">
        <v>419633</v>
      </c>
      <c r="Q405" s="38">
        <v>487366</v>
      </c>
      <c r="R405" s="38">
        <v>574060</v>
      </c>
      <c r="S405" s="38">
        <v>584298</v>
      </c>
      <c r="T405" s="38">
        <v>332135</v>
      </c>
      <c r="U405" s="38">
        <v>571657</v>
      </c>
      <c r="V405" s="38">
        <v>307716</v>
      </c>
      <c r="W405" s="38">
        <v>751081</v>
      </c>
      <c r="X405" s="38">
        <v>254267.98439999999</v>
      </c>
      <c r="Y405" s="38">
        <v>551725</v>
      </c>
      <c r="Z405" s="38">
        <v>434817</v>
      </c>
      <c r="AA405" s="38">
        <v>658029</v>
      </c>
      <c r="AB405" s="38">
        <v>375780</v>
      </c>
      <c r="AC405" s="38">
        <v>592350</v>
      </c>
      <c r="AD405" s="38">
        <v>387386</v>
      </c>
      <c r="AE405" s="38">
        <v>552919</v>
      </c>
      <c r="AF405" s="38">
        <v>500760.03129999997</v>
      </c>
      <c r="AG405" s="38">
        <v>569846</v>
      </c>
      <c r="AH405" s="38">
        <v>459865</v>
      </c>
      <c r="AI405" s="38">
        <v>657407</v>
      </c>
      <c r="AJ405" s="38">
        <v>416631</v>
      </c>
      <c r="AK405" s="38">
        <v>350568</v>
      </c>
      <c r="AL405" s="38">
        <v>485380</v>
      </c>
      <c r="AM405" s="38">
        <v>366351</v>
      </c>
      <c r="AN405" s="38">
        <v>342490</v>
      </c>
      <c r="AO405" s="38">
        <v>487950</v>
      </c>
      <c r="AP405" s="38">
        <v>530264</v>
      </c>
      <c r="AQ405" s="38">
        <v>504780</v>
      </c>
      <c r="AR405" s="38">
        <v>836563</v>
      </c>
      <c r="AS405" s="38">
        <v>340716</v>
      </c>
      <c r="AT405" s="38">
        <v>574598</v>
      </c>
      <c r="AU405" s="38">
        <v>318291</v>
      </c>
      <c r="AV405" s="38">
        <v>440391</v>
      </c>
      <c r="AW405" s="38">
        <v>447051</v>
      </c>
      <c r="AX405" s="38">
        <v>548953</v>
      </c>
      <c r="AY405" s="38">
        <v>401294</v>
      </c>
      <c r="AZ405" s="38">
        <v>472618</v>
      </c>
      <c r="BA405" s="38">
        <v>465113</v>
      </c>
      <c r="BB405" s="38">
        <v>652731</v>
      </c>
      <c r="BC405" s="38">
        <v>434133</v>
      </c>
      <c r="BD405" s="38">
        <v>477548</v>
      </c>
      <c r="BE405" s="38">
        <v>477975</v>
      </c>
      <c r="BF405" s="38">
        <v>519811</v>
      </c>
      <c r="BG405" s="38">
        <v>585879</v>
      </c>
      <c r="BH405" s="38">
        <v>575088</v>
      </c>
      <c r="BI405" s="38">
        <v>506502.96879999997</v>
      </c>
      <c r="BJ405" s="38">
        <v>475715</v>
      </c>
      <c r="BK405" s="38">
        <v>620241</v>
      </c>
      <c r="BL405" s="38">
        <v>575289</v>
      </c>
      <c r="BM405" s="38">
        <v>418394</v>
      </c>
      <c r="BN405" s="38">
        <v>368366</v>
      </c>
      <c r="BO405" s="38">
        <v>894814</v>
      </c>
      <c r="BP405" s="38">
        <v>490709</v>
      </c>
      <c r="BQ405" s="38">
        <v>565454</v>
      </c>
      <c r="BR405" s="38">
        <v>557618</v>
      </c>
      <c r="BS405" s="38">
        <v>391542</v>
      </c>
      <c r="BT405" s="38">
        <v>713571</v>
      </c>
      <c r="BU405" s="38">
        <v>864838</v>
      </c>
      <c r="BV405" s="38">
        <v>0.29047214949383499</v>
      </c>
      <c r="BX405" s="38">
        <v>1</v>
      </c>
    </row>
    <row r="406" spans="2:76">
      <c r="B406" s="38" t="s">
        <v>1392</v>
      </c>
      <c r="C406" s="38" t="s">
        <v>161</v>
      </c>
      <c r="D406" s="38" t="s">
        <v>608</v>
      </c>
      <c r="E406" s="38">
        <v>33943</v>
      </c>
      <c r="F406" s="38" t="s">
        <v>211</v>
      </c>
      <c r="G406" s="38">
        <v>100001253</v>
      </c>
      <c r="H406" s="38">
        <v>2140</v>
      </c>
      <c r="I406" s="38">
        <v>187.07243</v>
      </c>
      <c r="J406" s="38" t="s">
        <v>1393</v>
      </c>
      <c r="K406" s="38">
        <v>182230</v>
      </c>
      <c r="L406" s="43" t="s">
        <v>1394</v>
      </c>
      <c r="M406" s="43" t="s">
        <v>1395</v>
      </c>
      <c r="N406" s="38">
        <v>101281</v>
      </c>
      <c r="O406" s="38">
        <v>106760</v>
      </c>
      <c r="P406" s="38">
        <v>97252</v>
      </c>
      <c r="Q406" s="38">
        <v>145407</v>
      </c>
      <c r="R406" s="38">
        <v>224474</v>
      </c>
      <c r="S406" s="38">
        <v>132194</v>
      </c>
      <c r="T406" s="38">
        <v>64942</v>
      </c>
      <c r="U406" s="38">
        <v>138560</v>
      </c>
      <c r="V406" s="38">
        <v>80304</v>
      </c>
      <c r="W406" s="38">
        <v>202173</v>
      </c>
      <c r="X406" s="38">
        <v>59423</v>
      </c>
      <c r="Y406" s="38">
        <v>149226</v>
      </c>
      <c r="Z406" s="38">
        <v>98734</v>
      </c>
      <c r="AA406" s="38">
        <v>112756</v>
      </c>
      <c r="AB406" s="38">
        <v>95322</v>
      </c>
      <c r="AC406" s="38">
        <v>90874</v>
      </c>
      <c r="AD406" s="38">
        <v>110819</v>
      </c>
      <c r="AE406" s="38">
        <v>135136</v>
      </c>
      <c r="AF406" s="38">
        <v>121026</v>
      </c>
      <c r="AG406" s="38">
        <v>143752</v>
      </c>
      <c r="AH406" s="38">
        <v>93416</v>
      </c>
      <c r="AI406" s="38">
        <v>107244</v>
      </c>
      <c r="AJ406" s="38">
        <v>150649</v>
      </c>
      <c r="AK406" s="38">
        <v>94472</v>
      </c>
      <c r="AL406" s="38">
        <v>80376</v>
      </c>
      <c r="AM406" s="38">
        <v>151386</v>
      </c>
      <c r="AN406" s="38">
        <v>147034</v>
      </c>
      <c r="AO406" s="38">
        <v>73269</v>
      </c>
      <c r="AP406" s="38">
        <v>134231</v>
      </c>
      <c r="AQ406" s="38">
        <v>104108</v>
      </c>
      <c r="AR406" s="38">
        <v>126742.99219999999</v>
      </c>
      <c r="AS406" s="38">
        <v>151339</v>
      </c>
      <c r="AT406" s="38">
        <v>69210</v>
      </c>
      <c r="AU406" s="38">
        <v>83228</v>
      </c>
      <c r="AV406" s="38">
        <v>197238</v>
      </c>
      <c r="AW406" s="38">
        <v>98704</v>
      </c>
      <c r="AX406" s="38">
        <v>169279</v>
      </c>
      <c r="AY406" s="38">
        <v>88154</v>
      </c>
      <c r="AZ406" s="38">
        <v>99604</v>
      </c>
      <c r="BA406" s="38">
        <v>121475</v>
      </c>
      <c r="BB406" s="38">
        <v>131367</v>
      </c>
      <c r="BC406" s="38">
        <v>133249</v>
      </c>
      <c r="BD406" s="38">
        <v>102552</v>
      </c>
      <c r="BE406" s="38">
        <v>116005</v>
      </c>
      <c r="BF406" s="38">
        <v>227506</v>
      </c>
      <c r="BG406" s="38">
        <v>195143</v>
      </c>
      <c r="BH406" s="38">
        <v>200743</v>
      </c>
      <c r="BI406" s="38">
        <v>213589</v>
      </c>
      <c r="BJ406" s="38">
        <v>103250</v>
      </c>
      <c r="BK406" s="38">
        <v>96725</v>
      </c>
      <c r="BL406" s="38">
        <v>84164</v>
      </c>
      <c r="BM406" s="38">
        <v>148028</v>
      </c>
      <c r="BN406" s="38">
        <v>79702</v>
      </c>
      <c r="BO406" s="38">
        <v>114345</v>
      </c>
      <c r="BP406" s="38">
        <v>136740</v>
      </c>
      <c r="BQ406" s="38">
        <v>199871</v>
      </c>
      <c r="BR406" s="38">
        <v>132047</v>
      </c>
      <c r="BS406" s="38">
        <v>191752</v>
      </c>
      <c r="BT406" s="38">
        <v>158186</v>
      </c>
      <c r="BU406" s="38">
        <v>215589</v>
      </c>
      <c r="BV406" s="38">
        <v>5.64134250264898E-2</v>
      </c>
      <c r="BX406" s="38">
        <v>0.99016930638995104</v>
      </c>
    </row>
    <row r="407" spans="2:76">
      <c r="B407" s="38" t="s">
        <v>1396</v>
      </c>
      <c r="C407" s="38" t="s">
        <v>161</v>
      </c>
      <c r="D407" s="38" t="s">
        <v>587</v>
      </c>
      <c r="E407" s="38">
        <v>27710</v>
      </c>
      <c r="F407" s="38" t="s">
        <v>163</v>
      </c>
      <c r="G407" s="38">
        <v>100001006</v>
      </c>
      <c r="H407" s="38">
        <v>826</v>
      </c>
      <c r="I407" s="38">
        <v>118.04987</v>
      </c>
      <c r="J407" s="38" t="s">
        <v>1397</v>
      </c>
      <c r="K407" s="38">
        <v>10972</v>
      </c>
      <c r="M407" s="43" t="s">
        <v>1398</v>
      </c>
      <c r="N407" s="38">
        <v>1299760</v>
      </c>
      <c r="O407" s="38">
        <v>897827</v>
      </c>
      <c r="P407" s="38">
        <v>1150240</v>
      </c>
      <c r="Q407" s="38">
        <v>346089</v>
      </c>
      <c r="R407" s="38">
        <v>481519</v>
      </c>
      <c r="S407" s="38">
        <v>1873928</v>
      </c>
      <c r="T407" s="38">
        <v>459839</v>
      </c>
      <c r="U407" s="38">
        <v>876019</v>
      </c>
      <c r="V407" s="38">
        <v>443764</v>
      </c>
      <c r="W407" s="38">
        <v>492571</v>
      </c>
      <c r="X407" s="38">
        <v>472109</v>
      </c>
      <c r="Y407" s="38">
        <v>537386</v>
      </c>
      <c r="Z407" s="38">
        <v>361661</v>
      </c>
      <c r="AA407" s="38">
        <v>597089</v>
      </c>
      <c r="AB407" s="38">
        <v>564623</v>
      </c>
      <c r="AC407" s="38">
        <v>389619</v>
      </c>
      <c r="AD407" s="38">
        <v>1947287.125</v>
      </c>
      <c r="AE407" s="38">
        <v>1147127</v>
      </c>
      <c r="AF407" s="38">
        <v>914214</v>
      </c>
      <c r="AG407" s="38">
        <v>2001932.125</v>
      </c>
      <c r="AH407" s="38">
        <v>318203</v>
      </c>
      <c r="AI407" s="38">
        <v>325921</v>
      </c>
      <c r="AJ407" s="38">
        <v>591836</v>
      </c>
      <c r="AK407" s="38">
        <v>1878708</v>
      </c>
      <c r="AL407" s="38">
        <v>533557</v>
      </c>
      <c r="AM407" s="38">
        <v>539414</v>
      </c>
      <c r="AN407" s="38">
        <v>256685</v>
      </c>
      <c r="AO407" s="38">
        <v>2075904.125</v>
      </c>
      <c r="AP407" s="38">
        <v>1325055</v>
      </c>
      <c r="AQ407" s="38">
        <v>890024.9375</v>
      </c>
      <c r="AR407" s="38">
        <v>1117011</v>
      </c>
      <c r="AS407" s="38">
        <v>2456455</v>
      </c>
      <c r="AT407" s="38">
        <v>1437336</v>
      </c>
      <c r="AU407" s="38">
        <v>771811</v>
      </c>
      <c r="AV407" s="38">
        <v>638378</v>
      </c>
      <c r="AW407" s="38">
        <v>606085</v>
      </c>
      <c r="AX407" s="38">
        <v>621652</v>
      </c>
      <c r="AY407" s="38">
        <v>454511</v>
      </c>
      <c r="AZ407" s="38">
        <v>1332032</v>
      </c>
      <c r="BA407" s="38">
        <v>546988</v>
      </c>
      <c r="BB407" s="38">
        <v>651001</v>
      </c>
      <c r="BC407" s="38">
        <v>2954261</v>
      </c>
      <c r="BD407" s="38">
        <v>1662593</v>
      </c>
      <c r="BE407" s="38">
        <v>578134</v>
      </c>
      <c r="BF407" s="38">
        <v>994527</v>
      </c>
      <c r="BG407" s="38">
        <v>2022987</v>
      </c>
      <c r="BH407" s="38">
        <v>1782642</v>
      </c>
      <c r="BI407" s="38">
        <v>2382164</v>
      </c>
      <c r="BJ407" s="38">
        <v>2014791</v>
      </c>
      <c r="BK407" s="38">
        <v>1331238</v>
      </c>
      <c r="BL407" s="38">
        <v>881629.9375</v>
      </c>
      <c r="BM407" s="38">
        <v>440323.03129999997</v>
      </c>
      <c r="BN407" s="38">
        <v>533839</v>
      </c>
      <c r="BO407" s="38">
        <v>1156840</v>
      </c>
      <c r="BP407" s="38">
        <v>1835900</v>
      </c>
      <c r="BQ407" s="38">
        <v>923411</v>
      </c>
      <c r="BR407" s="38">
        <v>871481.0625</v>
      </c>
      <c r="BS407" s="38">
        <v>714916</v>
      </c>
      <c r="BT407" s="38">
        <v>763258</v>
      </c>
      <c r="BU407" s="38">
        <v>501933</v>
      </c>
      <c r="BV407" s="38">
        <v>2.4156884642812598E-2</v>
      </c>
      <c r="BX407" s="38">
        <v>6.7176406335335906E-2</v>
      </c>
    </row>
    <row r="408" spans="2:76">
      <c r="B408" s="38" t="s">
        <v>1399</v>
      </c>
      <c r="C408" s="38" t="s">
        <v>161</v>
      </c>
      <c r="D408" s="38" t="s">
        <v>162</v>
      </c>
      <c r="E408" s="38">
        <v>33946</v>
      </c>
      <c r="F408" s="38" t="s">
        <v>163</v>
      </c>
      <c r="G408" s="38">
        <v>100001293</v>
      </c>
      <c r="H408" s="38">
        <v>2065</v>
      </c>
      <c r="I408" s="38">
        <v>198.08732000000001</v>
      </c>
      <c r="J408" s="38" t="s">
        <v>1400</v>
      </c>
      <c r="K408" s="38">
        <v>75619</v>
      </c>
      <c r="L408" s="43" t="s">
        <v>1401</v>
      </c>
      <c r="M408" s="43" t="s">
        <v>1402</v>
      </c>
      <c r="N408" s="38">
        <v>30306</v>
      </c>
      <c r="O408" s="38">
        <v>46738</v>
      </c>
      <c r="P408" s="38">
        <v>0.27379174567543102</v>
      </c>
      <c r="Q408" s="38">
        <v>18367</v>
      </c>
      <c r="R408" s="38">
        <v>67729</v>
      </c>
      <c r="S408" s="38">
        <v>49865</v>
      </c>
      <c r="T408" s="38">
        <v>48854</v>
      </c>
      <c r="U408" s="38">
        <v>0.27379174567543102</v>
      </c>
      <c r="V408" s="38">
        <v>34776</v>
      </c>
      <c r="W408" s="38">
        <v>60589</v>
      </c>
      <c r="X408" s="38">
        <v>41504</v>
      </c>
      <c r="Y408" s="38">
        <v>43152</v>
      </c>
      <c r="Z408" s="38">
        <v>32853</v>
      </c>
      <c r="AA408" s="38">
        <v>51820.996099999997</v>
      </c>
      <c r="AB408" s="38">
        <v>56822.996099999997</v>
      </c>
      <c r="AC408" s="38">
        <v>35389</v>
      </c>
      <c r="AD408" s="38">
        <v>40814</v>
      </c>
      <c r="AE408" s="38">
        <v>41889</v>
      </c>
      <c r="AF408" s="38">
        <v>0.27379174567543102</v>
      </c>
      <c r="AG408" s="38">
        <v>34725</v>
      </c>
      <c r="AH408" s="38">
        <v>27218</v>
      </c>
      <c r="AI408" s="38">
        <v>0.27379174567543102</v>
      </c>
      <c r="AJ408" s="38">
        <v>30339.998</v>
      </c>
      <c r="AK408" s="38">
        <v>26406.998</v>
      </c>
      <c r="AL408" s="38">
        <v>25063</v>
      </c>
      <c r="AM408" s="38">
        <v>61579.996099999997</v>
      </c>
      <c r="AN408" s="38">
        <v>66411</v>
      </c>
      <c r="AO408" s="38">
        <v>0.27379174567543102</v>
      </c>
      <c r="AP408" s="38">
        <v>44089</v>
      </c>
      <c r="AQ408" s="38">
        <v>62741</v>
      </c>
      <c r="AR408" s="38">
        <v>38800</v>
      </c>
      <c r="AS408" s="38">
        <v>170894</v>
      </c>
      <c r="AT408" s="38">
        <v>62441</v>
      </c>
      <c r="AU408" s="38">
        <v>47432</v>
      </c>
      <c r="AV408" s="38">
        <v>50302.003900000003</v>
      </c>
      <c r="AW408" s="38">
        <v>49645</v>
      </c>
      <c r="AX408" s="38">
        <v>0.27379174567543102</v>
      </c>
      <c r="AY408" s="38">
        <v>35443</v>
      </c>
      <c r="AZ408" s="38">
        <v>47429</v>
      </c>
      <c r="BA408" s="38">
        <v>42380</v>
      </c>
      <c r="BB408" s="38">
        <v>44071</v>
      </c>
      <c r="BC408" s="38">
        <v>49402.996099999997</v>
      </c>
      <c r="BD408" s="38">
        <v>42339</v>
      </c>
      <c r="BE408" s="38">
        <v>0.27379174567543102</v>
      </c>
      <c r="BF408" s="38">
        <v>69776</v>
      </c>
      <c r="BG408" s="38">
        <v>0.27379174567543102</v>
      </c>
      <c r="BH408" s="38">
        <v>65460</v>
      </c>
      <c r="BI408" s="38">
        <v>47202</v>
      </c>
      <c r="BJ408" s="38">
        <v>66309</v>
      </c>
      <c r="BK408" s="38">
        <v>68704</v>
      </c>
      <c r="BL408" s="38">
        <v>0.27379174567543102</v>
      </c>
      <c r="BM408" s="38">
        <v>34615</v>
      </c>
      <c r="BN408" s="38">
        <v>55954</v>
      </c>
      <c r="BO408" s="38">
        <v>54452</v>
      </c>
      <c r="BP408" s="38">
        <v>54516</v>
      </c>
      <c r="BQ408" s="38">
        <v>65391</v>
      </c>
      <c r="BR408" s="38">
        <v>53526.003900000003</v>
      </c>
      <c r="BS408" s="38">
        <v>83397</v>
      </c>
      <c r="BT408" s="38">
        <v>30303</v>
      </c>
      <c r="BU408" s="38">
        <v>75621</v>
      </c>
      <c r="BV408" s="38">
        <v>2.39211653727208E-2</v>
      </c>
      <c r="BX408" s="38">
        <v>3.00382304751502E-2</v>
      </c>
    </row>
    <row r="409" spans="2:76">
      <c r="B409" s="38" t="s">
        <v>1403</v>
      </c>
      <c r="C409" s="38" t="s">
        <v>161</v>
      </c>
      <c r="D409" s="38" t="s">
        <v>239</v>
      </c>
      <c r="E409" s="38">
        <v>1587</v>
      </c>
      <c r="F409" s="38" t="s">
        <v>145</v>
      </c>
      <c r="G409" s="38">
        <v>1082</v>
      </c>
      <c r="H409" s="38">
        <v>2400</v>
      </c>
      <c r="I409" s="38">
        <v>172.09791000000001</v>
      </c>
      <c r="J409" s="38" t="s">
        <v>1404</v>
      </c>
      <c r="K409" s="38">
        <v>70912</v>
      </c>
      <c r="L409" s="43" t="s">
        <v>1405</v>
      </c>
      <c r="M409" s="43" t="s">
        <v>1406</v>
      </c>
      <c r="N409" s="38">
        <v>0.25074006460874998</v>
      </c>
      <c r="O409" s="38">
        <v>21785</v>
      </c>
      <c r="P409" s="38">
        <v>13255</v>
      </c>
      <c r="Q409" s="38">
        <v>37405</v>
      </c>
      <c r="R409" s="38">
        <v>53463</v>
      </c>
      <c r="S409" s="38">
        <v>0.25074006460874998</v>
      </c>
      <c r="T409" s="38">
        <v>0.25074006460874998</v>
      </c>
      <c r="U409" s="38">
        <v>0.25074006460874998</v>
      </c>
      <c r="V409" s="38">
        <v>0.25074006460874998</v>
      </c>
      <c r="W409" s="38">
        <v>43903</v>
      </c>
      <c r="X409" s="38">
        <v>0.25074006460874998</v>
      </c>
      <c r="Y409" s="38">
        <v>0.25074006460874998</v>
      </c>
      <c r="Z409" s="38">
        <v>0.25074006460874998</v>
      </c>
      <c r="AA409" s="38">
        <v>24913</v>
      </c>
      <c r="AB409" s="38">
        <v>0.25074006460874998</v>
      </c>
      <c r="AC409" s="38">
        <v>0.25074006460874998</v>
      </c>
      <c r="AD409" s="38">
        <v>50221.996099999997</v>
      </c>
      <c r="AE409" s="38">
        <v>0.25074006460874998</v>
      </c>
      <c r="AF409" s="38">
        <v>0.25074006460874998</v>
      </c>
      <c r="AG409" s="38">
        <v>34784</v>
      </c>
      <c r="AH409" s="38">
        <v>0.25074006460874998</v>
      </c>
      <c r="AI409" s="38">
        <v>0.25074006460874998</v>
      </c>
      <c r="AJ409" s="38">
        <v>0.25074006460874998</v>
      </c>
      <c r="AK409" s="38">
        <v>29314</v>
      </c>
      <c r="AL409" s="38">
        <v>54358</v>
      </c>
      <c r="AM409" s="38">
        <v>39742.996099999997</v>
      </c>
      <c r="AN409" s="38">
        <v>28811</v>
      </c>
      <c r="AO409" s="38">
        <v>0.25074006460874998</v>
      </c>
      <c r="AP409" s="38">
        <v>0.25074006460874998</v>
      </c>
      <c r="AQ409" s="38">
        <v>37631.996099999997</v>
      </c>
      <c r="AR409" s="38">
        <v>0.25074006460874998</v>
      </c>
      <c r="AS409" s="38">
        <v>32265</v>
      </c>
      <c r="AT409" s="38">
        <v>36409</v>
      </c>
      <c r="AU409" s="38">
        <v>36655</v>
      </c>
      <c r="AV409" s="38">
        <v>44013.996099999997</v>
      </c>
      <c r="AW409" s="38">
        <v>21638</v>
      </c>
      <c r="AX409" s="38">
        <v>0.25074006460874998</v>
      </c>
      <c r="AY409" s="38">
        <v>29136.002</v>
      </c>
      <c r="AZ409" s="38">
        <v>0.25074006460874998</v>
      </c>
      <c r="BA409" s="38">
        <v>0.25074006460874998</v>
      </c>
      <c r="BB409" s="38">
        <v>31005</v>
      </c>
      <c r="BC409" s="38">
        <v>37357</v>
      </c>
      <c r="BD409" s="38">
        <v>54633</v>
      </c>
      <c r="BE409" s="38">
        <v>41251</v>
      </c>
      <c r="BF409" s="38">
        <v>68844</v>
      </c>
      <c r="BG409" s="38">
        <v>35206</v>
      </c>
      <c r="BH409" s="38">
        <v>33127</v>
      </c>
      <c r="BI409" s="38">
        <v>0.25074006460874998</v>
      </c>
      <c r="BJ409" s="38">
        <v>81400.992199999993</v>
      </c>
      <c r="BK409" s="38">
        <v>37266</v>
      </c>
      <c r="BL409" s="38">
        <v>0.25074006460874998</v>
      </c>
      <c r="BM409" s="38">
        <v>48413</v>
      </c>
      <c r="BN409" s="38">
        <v>0.25074006460874998</v>
      </c>
      <c r="BO409" s="38">
        <v>64020</v>
      </c>
      <c r="BP409" s="38">
        <v>26475</v>
      </c>
      <c r="BQ409" s="38">
        <v>65052.996099999997</v>
      </c>
      <c r="BR409" s="38">
        <v>44573</v>
      </c>
      <c r="BS409" s="38">
        <v>49808</v>
      </c>
      <c r="BT409" s="38">
        <v>0.25074006460874998</v>
      </c>
      <c r="BU409" s="38">
        <v>0.25074006460874998</v>
      </c>
      <c r="BV409" s="38">
        <v>2.0685551626563201E-2</v>
      </c>
      <c r="BX409" s="38">
        <v>5.4614964500273103E-3</v>
      </c>
    </row>
    <row r="410" spans="2:76">
      <c r="B410" s="38" t="s">
        <v>1407</v>
      </c>
      <c r="C410" s="38" t="s">
        <v>161</v>
      </c>
      <c r="D410" s="38" t="s">
        <v>410</v>
      </c>
      <c r="E410" s="38">
        <v>1589</v>
      </c>
      <c r="F410" s="38" t="s">
        <v>145</v>
      </c>
      <c r="G410" s="38">
        <v>1083</v>
      </c>
      <c r="H410" s="38">
        <v>1787</v>
      </c>
      <c r="I410" s="38">
        <v>190.05434</v>
      </c>
      <c r="J410" s="38" t="s">
        <v>1408</v>
      </c>
      <c r="K410" s="38">
        <v>448580</v>
      </c>
      <c r="L410" s="43" t="s">
        <v>1409</v>
      </c>
      <c r="M410" s="43" t="s">
        <v>1410</v>
      </c>
      <c r="N410" s="38">
        <v>1191642</v>
      </c>
      <c r="O410" s="38">
        <v>1462468</v>
      </c>
      <c r="P410" s="38">
        <v>1183448</v>
      </c>
      <c r="Q410" s="38">
        <v>1581054</v>
      </c>
      <c r="R410" s="38">
        <v>1733228.125</v>
      </c>
      <c r="S410" s="38">
        <v>2737869</v>
      </c>
      <c r="T410" s="38">
        <v>992836</v>
      </c>
      <c r="U410" s="38">
        <v>745126</v>
      </c>
      <c r="V410" s="38">
        <v>2291737</v>
      </c>
      <c r="W410" s="38">
        <v>1748461</v>
      </c>
      <c r="X410" s="38">
        <v>2586223</v>
      </c>
      <c r="Y410" s="38">
        <v>1155552</v>
      </c>
      <c r="Z410" s="38">
        <v>852718</v>
      </c>
      <c r="AA410" s="38">
        <v>1115582</v>
      </c>
      <c r="AB410" s="38">
        <v>1299399</v>
      </c>
      <c r="AC410" s="38">
        <v>2981864</v>
      </c>
      <c r="AD410" s="38">
        <v>2658821</v>
      </c>
      <c r="AE410" s="38">
        <v>1035402</v>
      </c>
      <c r="AF410" s="38">
        <v>772214</v>
      </c>
      <c r="AG410" s="38">
        <v>2397965</v>
      </c>
      <c r="AH410" s="38">
        <v>1806578</v>
      </c>
      <c r="AI410" s="38">
        <v>2567622</v>
      </c>
      <c r="AJ410" s="38">
        <v>658681</v>
      </c>
      <c r="AK410" s="38">
        <v>1797434</v>
      </c>
      <c r="AL410" s="38">
        <v>2603169</v>
      </c>
      <c r="AM410" s="38">
        <v>1639463</v>
      </c>
      <c r="AN410" s="38">
        <v>1449930</v>
      </c>
      <c r="AO410" s="38">
        <v>2331885</v>
      </c>
      <c r="AP410" s="38">
        <v>773751</v>
      </c>
      <c r="AQ410" s="38">
        <v>1608645</v>
      </c>
      <c r="AR410" s="38">
        <v>800636</v>
      </c>
      <c r="AS410" s="38">
        <v>1504923</v>
      </c>
      <c r="AT410" s="38">
        <v>1300867</v>
      </c>
      <c r="AU410" s="38">
        <v>1818252</v>
      </c>
      <c r="AV410" s="38">
        <v>1667023</v>
      </c>
      <c r="AW410" s="38">
        <v>2206244</v>
      </c>
      <c r="AX410" s="38">
        <v>2616127</v>
      </c>
      <c r="AY410" s="38">
        <v>1513769</v>
      </c>
      <c r="AZ410" s="38">
        <v>1149863</v>
      </c>
      <c r="BA410" s="38">
        <v>851063.0625</v>
      </c>
      <c r="BB410" s="38">
        <v>1735050</v>
      </c>
      <c r="BC410" s="38">
        <v>1655333</v>
      </c>
      <c r="BD410" s="38">
        <v>2137133</v>
      </c>
      <c r="BE410" s="38">
        <v>1189648</v>
      </c>
      <c r="BF410" s="38">
        <v>2193834</v>
      </c>
      <c r="BG410" s="38">
        <v>2022281</v>
      </c>
      <c r="BH410" s="38">
        <v>1230600</v>
      </c>
      <c r="BI410" s="38">
        <v>1814327</v>
      </c>
      <c r="BJ410" s="38">
        <v>1975795</v>
      </c>
      <c r="BK410" s="38">
        <v>1632750</v>
      </c>
      <c r="BL410" s="38">
        <v>2221713</v>
      </c>
      <c r="BM410" s="38">
        <v>1724240</v>
      </c>
      <c r="BN410" s="38">
        <v>2853659</v>
      </c>
      <c r="BO410" s="38">
        <v>1899113</v>
      </c>
      <c r="BP410" s="38">
        <v>1057523</v>
      </c>
      <c r="BQ410" s="38">
        <v>2729058</v>
      </c>
      <c r="BR410" s="38">
        <v>1305065</v>
      </c>
      <c r="BS410" s="38">
        <v>1367341</v>
      </c>
      <c r="BT410" s="38">
        <v>789101</v>
      </c>
      <c r="BU410" s="38">
        <v>1193166</v>
      </c>
      <c r="BV410" s="38">
        <v>0.93547633535257102</v>
      </c>
      <c r="BX410" s="38">
        <v>1</v>
      </c>
    </row>
    <row r="411" spans="2:76">
      <c r="B411" s="38" t="s">
        <v>1411</v>
      </c>
      <c r="C411" s="38" t="s">
        <v>151</v>
      </c>
      <c r="D411" s="38" t="s">
        <v>917</v>
      </c>
      <c r="E411" s="38">
        <v>32377</v>
      </c>
      <c r="F411" s="38" t="s">
        <v>163</v>
      </c>
      <c r="G411" s="38">
        <v>1162</v>
      </c>
      <c r="H411" s="38">
        <v>660</v>
      </c>
      <c r="I411" s="38">
        <v>310.11326000000003</v>
      </c>
      <c r="J411" s="38" t="s">
        <v>1412</v>
      </c>
      <c r="K411" s="38">
        <v>439197</v>
      </c>
      <c r="L411" s="43" t="s">
        <v>1413</v>
      </c>
      <c r="M411" s="43" t="s">
        <v>1414</v>
      </c>
      <c r="N411" s="38">
        <v>538706</v>
      </c>
      <c r="O411" s="38">
        <v>477001</v>
      </c>
      <c r="P411" s="38">
        <v>461522.03129999997</v>
      </c>
      <c r="Q411" s="38">
        <v>676535</v>
      </c>
      <c r="R411" s="38">
        <v>616272</v>
      </c>
      <c r="S411" s="38">
        <v>550545</v>
      </c>
      <c r="T411" s="38">
        <v>517390</v>
      </c>
      <c r="U411" s="38">
        <v>540945</v>
      </c>
      <c r="V411" s="38">
        <v>643195.0625</v>
      </c>
      <c r="W411" s="38">
        <v>736653</v>
      </c>
      <c r="X411" s="38">
        <v>485528</v>
      </c>
      <c r="Y411" s="38">
        <v>375547</v>
      </c>
      <c r="Z411" s="38">
        <v>445238</v>
      </c>
      <c r="AA411" s="38">
        <v>524832</v>
      </c>
      <c r="AB411" s="38">
        <v>819650</v>
      </c>
      <c r="AC411" s="38">
        <v>778124</v>
      </c>
      <c r="AD411" s="38">
        <v>409578.96879999997</v>
      </c>
      <c r="AE411" s="38">
        <v>636492.9375</v>
      </c>
      <c r="AF411" s="38">
        <v>537832</v>
      </c>
      <c r="AG411" s="38">
        <v>2193710</v>
      </c>
      <c r="AH411" s="38">
        <v>495210</v>
      </c>
      <c r="AI411" s="38">
        <v>840081</v>
      </c>
      <c r="AJ411" s="38">
        <v>667597</v>
      </c>
      <c r="AK411" s="38">
        <v>538344</v>
      </c>
      <c r="AL411" s="38">
        <v>593411</v>
      </c>
      <c r="AM411" s="38">
        <v>538891</v>
      </c>
      <c r="AN411" s="38">
        <v>422492</v>
      </c>
      <c r="AO411" s="38">
        <v>512218</v>
      </c>
      <c r="AP411" s="38">
        <v>794490</v>
      </c>
      <c r="AQ411" s="38">
        <v>738842</v>
      </c>
      <c r="AR411" s="38">
        <v>594902.9375</v>
      </c>
      <c r="AS411" s="38">
        <v>512179</v>
      </c>
      <c r="AT411" s="38">
        <v>713656</v>
      </c>
      <c r="AU411" s="38">
        <v>575157</v>
      </c>
      <c r="AV411" s="38">
        <v>625061.9375</v>
      </c>
      <c r="AW411" s="38">
        <v>555921</v>
      </c>
      <c r="AX411" s="38">
        <v>464359</v>
      </c>
      <c r="AY411" s="38">
        <v>556190</v>
      </c>
      <c r="AZ411" s="38">
        <v>586162</v>
      </c>
      <c r="BA411" s="38">
        <v>485010</v>
      </c>
      <c r="BB411" s="38">
        <v>509033</v>
      </c>
      <c r="BC411" s="38">
        <v>603106</v>
      </c>
      <c r="BD411" s="38">
        <v>625606</v>
      </c>
      <c r="BE411" s="38">
        <v>484537.03129999997</v>
      </c>
      <c r="BF411" s="38">
        <v>922010</v>
      </c>
      <c r="BG411" s="38">
        <v>1471296</v>
      </c>
      <c r="BH411" s="38">
        <v>830924</v>
      </c>
      <c r="BI411" s="38">
        <v>560333</v>
      </c>
      <c r="BJ411" s="38">
        <v>527066</v>
      </c>
      <c r="BK411" s="38">
        <v>647807</v>
      </c>
      <c r="BL411" s="38">
        <v>643388</v>
      </c>
      <c r="BM411" s="38">
        <v>2358187</v>
      </c>
      <c r="BN411" s="38">
        <v>530355</v>
      </c>
      <c r="BO411" s="38">
        <v>3164465</v>
      </c>
      <c r="BP411" s="38">
        <v>440402.96879999997</v>
      </c>
      <c r="BQ411" s="38">
        <v>591209</v>
      </c>
      <c r="BR411" s="38">
        <v>413231</v>
      </c>
      <c r="BS411" s="38">
        <v>427907</v>
      </c>
      <c r="BT411" s="38">
        <v>673606</v>
      </c>
      <c r="BU411" s="38">
        <v>638259</v>
      </c>
      <c r="BV411" s="38">
        <v>0.53951031679940498</v>
      </c>
      <c r="BX411" s="38">
        <v>1</v>
      </c>
    </row>
    <row r="412" spans="2:76">
      <c r="B412" s="38" t="s">
        <v>1415</v>
      </c>
      <c r="C412" s="38" t="s">
        <v>161</v>
      </c>
      <c r="D412" s="38" t="s">
        <v>1416</v>
      </c>
      <c r="E412" s="38">
        <v>33950</v>
      </c>
      <c r="F412" s="38" t="s">
        <v>145</v>
      </c>
      <c r="G412" s="38">
        <v>100001256</v>
      </c>
      <c r="H412" s="38">
        <v>2597</v>
      </c>
      <c r="I412" s="38">
        <v>206.08225999999999</v>
      </c>
      <c r="J412" s="38" t="s">
        <v>1417</v>
      </c>
      <c r="K412" s="38">
        <v>74839</v>
      </c>
      <c r="L412" s="43" t="s">
        <v>1418</v>
      </c>
      <c r="M412" s="43" t="s">
        <v>1419</v>
      </c>
      <c r="N412" s="38">
        <v>33425</v>
      </c>
      <c r="O412" s="38">
        <v>26407</v>
      </c>
      <c r="P412" s="38">
        <v>31978.998</v>
      </c>
      <c r="Q412" s="38">
        <v>42769</v>
      </c>
      <c r="R412" s="38">
        <v>56907.003900000003</v>
      </c>
      <c r="S412" s="38">
        <v>71007</v>
      </c>
      <c r="T412" s="38">
        <v>25492</v>
      </c>
      <c r="U412" s="38">
        <v>0.19714137059480899</v>
      </c>
      <c r="V412" s="38">
        <v>60733.003900000003</v>
      </c>
      <c r="W412" s="38">
        <v>87989</v>
      </c>
      <c r="X412" s="38">
        <v>48192</v>
      </c>
      <c r="Y412" s="38">
        <v>58420</v>
      </c>
      <c r="Z412" s="38">
        <v>20067</v>
      </c>
      <c r="AA412" s="38">
        <v>56034</v>
      </c>
      <c r="AB412" s="38">
        <v>29732</v>
      </c>
      <c r="AC412" s="38">
        <v>93466</v>
      </c>
      <c r="AD412" s="38">
        <v>57490</v>
      </c>
      <c r="AE412" s="38">
        <v>15765.999</v>
      </c>
      <c r="AF412" s="38">
        <v>51084</v>
      </c>
      <c r="AG412" s="38">
        <v>113734</v>
      </c>
      <c r="AH412" s="38">
        <v>59618</v>
      </c>
      <c r="AI412" s="38">
        <v>85723</v>
      </c>
      <c r="AJ412" s="38">
        <v>31121.998</v>
      </c>
      <c r="AK412" s="38">
        <v>41303</v>
      </c>
      <c r="AL412" s="38">
        <v>101128</v>
      </c>
      <c r="AM412" s="38">
        <v>65383</v>
      </c>
      <c r="AN412" s="38">
        <v>65030</v>
      </c>
      <c r="AO412" s="38">
        <v>61801</v>
      </c>
      <c r="AP412" s="38">
        <v>22322</v>
      </c>
      <c r="AQ412" s="38">
        <v>71163</v>
      </c>
      <c r="AR412" s="38">
        <v>17116</v>
      </c>
      <c r="AS412" s="38">
        <v>58479</v>
      </c>
      <c r="AT412" s="38">
        <v>35028</v>
      </c>
      <c r="AU412" s="38">
        <v>41649</v>
      </c>
      <c r="AV412" s="38">
        <v>78281</v>
      </c>
      <c r="AW412" s="38">
        <v>59037</v>
      </c>
      <c r="AX412" s="38">
        <v>59256.996099999997</v>
      </c>
      <c r="AY412" s="38">
        <v>41513</v>
      </c>
      <c r="AZ412" s="38">
        <v>49869</v>
      </c>
      <c r="BA412" s="38">
        <v>22177</v>
      </c>
      <c r="BB412" s="38">
        <v>0.19714137059480899</v>
      </c>
      <c r="BC412" s="38">
        <v>45746</v>
      </c>
      <c r="BD412" s="38">
        <v>63864.996099999997</v>
      </c>
      <c r="BE412" s="38">
        <v>36509</v>
      </c>
      <c r="BF412" s="38">
        <v>113744</v>
      </c>
      <c r="BG412" s="38">
        <v>56174</v>
      </c>
      <c r="BH412" s="38">
        <v>50122</v>
      </c>
      <c r="BI412" s="38">
        <v>81694</v>
      </c>
      <c r="BJ412" s="38">
        <v>97418</v>
      </c>
      <c r="BK412" s="38">
        <v>45982</v>
      </c>
      <c r="BL412" s="38">
        <v>53668</v>
      </c>
      <c r="BM412" s="38">
        <v>90002</v>
      </c>
      <c r="BN412" s="38">
        <v>66939</v>
      </c>
      <c r="BO412" s="38">
        <v>94551</v>
      </c>
      <c r="BP412" s="38">
        <v>40580</v>
      </c>
      <c r="BQ412" s="38">
        <v>114810</v>
      </c>
      <c r="BR412" s="38">
        <v>67847</v>
      </c>
      <c r="BS412" s="38">
        <v>82970</v>
      </c>
      <c r="BT412" s="38">
        <v>27365</v>
      </c>
      <c r="BU412" s="38">
        <v>41623</v>
      </c>
      <c r="BV412" s="38">
        <v>0.48251892772897897</v>
      </c>
      <c r="BX412" s="38">
        <v>1</v>
      </c>
    </row>
    <row r="413" spans="2:76">
      <c r="B413" s="38" t="s">
        <v>1420</v>
      </c>
      <c r="C413" s="38" t="s">
        <v>161</v>
      </c>
      <c r="D413" s="38" t="s">
        <v>423</v>
      </c>
      <c r="E413" s="38">
        <v>37496</v>
      </c>
      <c r="F413" s="38" t="s">
        <v>163</v>
      </c>
      <c r="G413" s="38">
        <v>192</v>
      </c>
      <c r="H413" s="38">
        <v>2230</v>
      </c>
      <c r="I413" s="38">
        <v>131.11788999999999</v>
      </c>
      <c r="J413" s="38" t="s">
        <v>1421</v>
      </c>
      <c r="K413" s="38">
        <v>122356</v>
      </c>
      <c r="L413" s="43" t="s">
        <v>1422</v>
      </c>
      <c r="M413" s="43" t="s">
        <v>1423</v>
      </c>
      <c r="N413" s="38">
        <v>41348</v>
      </c>
      <c r="O413" s="38">
        <v>51558</v>
      </c>
      <c r="P413" s="38">
        <v>90640</v>
      </c>
      <c r="Q413" s="38">
        <v>70252</v>
      </c>
      <c r="R413" s="38">
        <v>78118</v>
      </c>
      <c r="S413" s="38">
        <v>59232</v>
      </c>
      <c r="T413" s="38">
        <v>60201</v>
      </c>
      <c r="U413" s="38">
        <v>96275</v>
      </c>
      <c r="V413" s="38">
        <v>39316</v>
      </c>
      <c r="W413" s="38">
        <v>49512</v>
      </c>
      <c r="X413" s="38">
        <v>70543</v>
      </c>
      <c r="Y413" s="38">
        <v>65580</v>
      </c>
      <c r="Z413" s="38">
        <v>78718</v>
      </c>
      <c r="AA413" s="38">
        <v>64895</v>
      </c>
      <c r="AB413" s="38">
        <v>99024</v>
      </c>
      <c r="AC413" s="38">
        <v>67268</v>
      </c>
      <c r="AD413" s="38">
        <v>0.27202397872246498</v>
      </c>
      <c r="AE413" s="38">
        <v>42976</v>
      </c>
      <c r="AF413" s="38">
        <v>70076</v>
      </c>
      <c r="AG413" s="38">
        <v>48187</v>
      </c>
      <c r="AH413" s="38">
        <v>43657</v>
      </c>
      <c r="AI413" s="38">
        <v>23829</v>
      </c>
      <c r="AJ413" s="38">
        <v>55643</v>
      </c>
      <c r="AK413" s="38">
        <v>67043</v>
      </c>
      <c r="AL413" s="38">
        <v>50501</v>
      </c>
      <c r="AM413" s="38">
        <v>59408</v>
      </c>
      <c r="AN413" s="38">
        <v>93652</v>
      </c>
      <c r="AO413" s="38">
        <v>56151</v>
      </c>
      <c r="AP413" s="38">
        <v>82492</v>
      </c>
      <c r="AQ413" s="38">
        <v>37084</v>
      </c>
      <c r="AR413" s="38">
        <v>48421</v>
      </c>
      <c r="AS413" s="38">
        <v>42382</v>
      </c>
      <c r="AT413" s="38">
        <v>39349</v>
      </c>
      <c r="AU413" s="38">
        <v>31299</v>
      </c>
      <c r="AV413" s="38">
        <v>109090</v>
      </c>
      <c r="AW413" s="38">
        <v>92079</v>
      </c>
      <c r="AX413" s="38">
        <v>66849</v>
      </c>
      <c r="AY413" s="38">
        <v>67987</v>
      </c>
      <c r="AZ413" s="38">
        <v>73325</v>
      </c>
      <c r="BA413" s="38">
        <v>73940</v>
      </c>
      <c r="BB413" s="38">
        <v>76880</v>
      </c>
      <c r="BC413" s="38">
        <v>50962</v>
      </c>
      <c r="BD413" s="38">
        <v>63670.996099999997</v>
      </c>
      <c r="BE413" s="38">
        <v>41232</v>
      </c>
      <c r="BF413" s="38">
        <v>58704</v>
      </c>
      <c r="BG413" s="38">
        <v>58246</v>
      </c>
      <c r="BH413" s="38">
        <v>79040</v>
      </c>
      <c r="BI413" s="38">
        <v>42741</v>
      </c>
      <c r="BJ413" s="38">
        <v>49750</v>
      </c>
      <c r="BK413" s="38">
        <v>69604</v>
      </c>
      <c r="BL413" s="38">
        <v>44761</v>
      </c>
      <c r="BM413" s="38">
        <v>76433</v>
      </c>
      <c r="BN413" s="38">
        <v>37041</v>
      </c>
      <c r="BO413" s="38">
        <v>115641</v>
      </c>
      <c r="BP413" s="38">
        <v>64005</v>
      </c>
      <c r="BQ413" s="38">
        <v>55187</v>
      </c>
      <c r="BR413" s="38">
        <v>46889</v>
      </c>
      <c r="BS413" s="38">
        <v>30396</v>
      </c>
      <c r="BT413" s="38">
        <v>114154</v>
      </c>
      <c r="BU413" s="38">
        <v>98420</v>
      </c>
      <c r="BV413" s="38">
        <v>0.55327590196610898</v>
      </c>
      <c r="BX413" s="38">
        <v>1</v>
      </c>
    </row>
    <row r="414" spans="2:76">
      <c r="B414" s="38" t="s">
        <v>1424</v>
      </c>
      <c r="C414" s="38" t="s">
        <v>161</v>
      </c>
      <c r="D414" s="38" t="s">
        <v>587</v>
      </c>
      <c r="E414" s="38">
        <v>37076</v>
      </c>
      <c r="F414" s="38" t="s">
        <v>211</v>
      </c>
      <c r="G414" s="38">
        <v>100001851</v>
      </c>
      <c r="H414" s="38">
        <v>2000</v>
      </c>
      <c r="I414" s="38">
        <v>146.04588000000001</v>
      </c>
      <c r="J414" s="38" t="s">
        <v>1425</v>
      </c>
      <c r="K414" s="38">
        <v>65249</v>
      </c>
      <c r="M414" s="43" t="s">
        <v>1426</v>
      </c>
      <c r="N414" s="38">
        <v>5940760</v>
      </c>
      <c r="O414" s="38">
        <v>6505371</v>
      </c>
      <c r="P414" s="38">
        <v>8406165</v>
      </c>
      <c r="Q414" s="38">
        <v>7086277</v>
      </c>
      <c r="R414" s="38">
        <v>7470412</v>
      </c>
      <c r="S414" s="38">
        <v>11017560</v>
      </c>
      <c r="T414" s="38">
        <v>7308776</v>
      </c>
      <c r="U414" s="38">
        <v>7688467</v>
      </c>
      <c r="V414" s="38">
        <v>6497105</v>
      </c>
      <c r="W414" s="38">
        <v>9069709</v>
      </c>
      <c r="X414" s="38">
        <v>6547952</v>
      </c>
      <c r="Y414" s="38">
        <v>6412369</v>
      </c>
      <c r="Z414" s="38">
        <v>7742109.5</v>
      </c>
      <c r="AA414" s="38">
        <v>6515348</v>
      </c>
      <c r="AB414" s="38">
        <v>9929313</v>
      </c>
      <c r="AC414" s="38">
        <v>9690971</v>
      </c>
      <c r="AD414" s="38">
        <v>7245490</v>
      </c>
      <c r="AE414" s="38">
        <v>8428727</v>
      </c>
      <c r="AF414" s="38">
        <v>8663732</v>
      </c>
      <c r="AG414" s="38">
        <v>8433717</v>
      </c>
      <c r="AH414" s="38">
        <v>6642186</v>
      </c>
      <c r="AI414" s="38">
        <v>8742841</v>
      </c>
      <c r="AJ414" s="38">
        <v>5599120</v>
      </c>
      <c r="AK414" s="38">
        <v>8908707</v>
      </c>
      <c r="AL414" s="38">
        <v>6140996</v>
      </c>
      <c r="AM414" s="38">
        <v>7854419.5</v>
      </c>
      <c r="AN414" s="38">
        <v>6253818</v>
      </c>
      <c r="AO414" s="38">
        <v>8927354</v>
      </c>
      <c r="AP414" s="38">
        <v>8096042</v>
      </c>
      <c r="AQ414" s="38">
        <v>8094989.5</v>
      </c>
      <c r="AR414" s="38">
        <v>7760562.5</v>
      </c>
      <c r="AS414" s="38">
        <v>7085187</v>
      </c>
      <c r="AT414" s="38">
        <v>7791297.5</v>
      </c>
      <c r="AU414" s="38">
        <v>5073873</v>
      </c>
      <c r="AV414" s="38">
        <v>7499448</v>
      </c>
      <c r="AW414" s="38">
        <v>8062780.5</v>
      </c>
      <c r="AX414" s="38">
        <v>7521545</v>
      </c>
      <c r="AY414" s="38">
        <v>5852716</v>
      </c>
      <c r="AZ414" s="38">
        <v>7468879</v>
      </c>
      <c r="BA414" s="38">
        <v>5969558</v>
      </c>
      <c r="BB414" s="38">
        <v>7761338.5</v>
      </c>
      <c r="BC414" s="38">
        <v>6218317</v>
      </c>
      <c r="BD414" s="38">
        <v>7352708</v>
      </c>
      <c r="BE414" s="38">
        <v>6382319</v>
      </c>
      <c r="BF414" s="38">
        <v>7750142</v>
      </c>
      <c r="BG414" s="38">
        <v>10728722</v>
      </c>
      <c r="BH414" s="38">
        <v>7135114</v>
      </c>
      <c r="BI414" s="38">
        <v>7254070</v>
      </c>
      <c r="BJ414" s="38">
        <v>6928689</v>
      </c>
      <c r="BK414" s="38">
        <v>8693688</v>
      </c>
      <c r="BL414" s="38">
        <v>7274508</v>
      </c>
      <c r="BM414" s="38">
        <v>6506409</v>
      </c>
      <c r="BN414" s="38">
        <v>7375367</v>
      </c>
      <c r="BO414" s="38">
        <v>10476451</v>
      </c>
      <c r="BP414" s="38">
        <v>7354236</v>
      </c>
      <c r="BQ414" s="38">
        <v>8701462</v>
      </c>
      <c r="BR414" s="38">
        <v>7029310</v>
      </c>
      <c r="BS414" s="38">
        <v>7532119.5</v>
      </c>
      <c r="BT414" s="38">
        <v>8255527.5</v>
      </c>
      <c r="BU414" s="38">
        <v>12718708</v>
      </c>
      <c r="BV414" s="38">
        <v>0.55923053579190696</v>
      </c>
      <c r="BX414" s="38">
        <v>1</v>
      </c>
    </row>
    <row r="415" spans="2:76">
      <c r="B415" s="38" t="s">
        <v>1427</v>
      </c>
      <c r="C415" s="38" t="s">
        <v>161</v>
      </c>
      <c r="D415" s="38" t="s">
        <v>410</v>
      </c>
      <c r="E415" s="38">
        <v>48187</v>
      </c>
      <c r="F415" s="38" t="s">
        <v>145</v>
      </c>
      <c r="G415" s="38">
        <v>100005466</v>
      </c>
      <c r="H415" s="38">
        <v>800</v>
      </c>
      <c r="I415" s="38">
        <v>166.01795000000001</v>
      </c>
      <c r="K415" s="38">
        <v>159864</v>
      </c>
      <c r="N415" s="38">
        <v>34980</v>
      </c>
      <c r="O415" s="38">
        <v>68385</v>
      </c>
      <c r="P415" s="38">
        <v>133051</v>
      </c>
      <c r="Q415" s="38">
        <v>46653</v>
      </c>
      <c r="R415" s="38">
        <v>68948</v>
      </c>
      <c r="S415" s="38">
        <v>132314</v>
      </c>
      <c r="T415" s="38">
        <v>53035</v>
      </c>
      <c r="U415" s="38">
        <v>113989.00780000001</v>
      </c>
      <c r="V415" s="38">
        <v>119767</v>
      </c>
      <c r="W415" s="38">
        <v>102859</v>
      </c>
      <c r="X415" s="38">
        <v>113553.00780000001</v>
      </c>
      <c r="Y415" s="38">
        <v>53424</v>
      </c>
      <c r="Z415" s="38">
        <v>99938</v>
      </c>
      <c r="AA415" s="38">
        <v>81254</v>
      </c>
      <c r="AB415" s="38">
        <v>47068</v>
      </c>
      <c r="AC415" s="38">
        <v>208678</v>
      </c>
      <c r="AD415" s="38">
        <v>154585</v>
      </c>
      <c r="AE415" s="38">
        <v>101428</v>
      </c>
      <c r="AF415" s="38">
        <v>127296.00780000001</v>
      </c>
      <c r="AG415" s="38">
        <v>97951</v>
      </c>
      <c r="AH415" s="38">
        <v>153043</v>
      </c>
      <c r="AI415" s="38">
        <v>312245</v>
      </c>
      <c r="AJ415" s="38">
        <v>78009</v>
      </c>
      <c r="AK415" s="38">
        <v>135289</v>
      </c>
      <c r="AL415" s="38">
        <v>278268</v>
      </c>
      <c r="AM415" s="38">
        <v>93284</v>
      </c>
      <c r="AN415" s="38">
        <v>136372</v>
      </c>
      <c r="AO415" s="38">
        <v>110393</v>
      </c>
      <c r="AP415" s="38">
        <v>98269</v>
      </c>
      <c r="AQ415" s="38">
        <v>128716</v>
      </c>
      <c r="AR415" s="38">
        <v>64243</v>
      </c>
      <c r="AS415" s="38">
        <v>93218</v>
      </c>
      <c r="AT415" s="38">
        <v>97707</v>
      </c>
      <c r="AU415" s="38">
        <v>221454</v>
      </c>
      <c r="AV415" s="38">
        <v>109296</v>
      </c>
      <c r="AW415" s="38">
        <v>115951.99219999999</v>
      </c>
      <c r="AX415" s="38">
        <v>118276.99219999999</v>
      </c>
      <c r="AY415" s="38">
        <v>80486</v>
      </c>
      <c r="AZ415" s="38">
        <v>58379</v>
      </c>
      <c r="BA415" s="38">
        <v>86150</v>
      </c>
      <c r="BB415" s="38">
        <v>123699</v>
      </c>
      <c r="BC415" s="38">
        <v>131966</v>
      </c>
      <c r="BD415" s="38">
        <v>104784</v>
      </c>
      <c r="BE415" s="38">
        <v>205274</v>
      </c>
      <c r="BF415" s="38">
        <v>267629</v>
      </c>
      <c r="BG415" s="38">
        <v>139919</v>
      </c>
      <c r="BH415" s="38">
        <v>134396</v>
      </c>
      <c r="BI415" s="38">
        <v>69761</v>
      </c>
      <c r="BJ415" s="38">
        <v>169137</v>
      </c>
      <c r="BK415" s="38">
        <v>72334</v>
      </c>
      <c r="BL415" s="38">
        <v>191596</v>
      </c>
      <c r="BM415" s="38">
        <v>150013</v>
      </c>
      <c r="BN415" s="38">
        <v>195722</v>
      </c>
      <c r="BO415" s="38">
        <v>198250</v>
      </c>
      <c r="BP415" s="38">
        <v>117823.00780000001</v>
      </c>
      <c r="BQ415" s="38">
        <v>112418</v>
      </c>
      <c r="BR415" s="38">
        <v>84137</v>
      </c>
      <c r="BS415" s="38">
        <v>31709</v>
      </c>
      <c r="BT415" s="38">
        <v>65684</v>
      </c>
      <c r="BU415" s="38">
        <v>44743</v>
      </c>
      <c r="BV415" s="38">
        <v>0.67349505280160304</v>
      </c>
      <c r="BX415" s="38">
        <v>1</v>
      </c>
    </row>
    <row r="416" spans="2:76">
      <c r="B416" s="38" t="s">
        <v>1428</v>
      </c>
      <c r="C416" s="38" t="s">
        <v>161</v>
      </c>
      <c r="D416" s="38" t="s">
        <v>587</v>
      </c>
      <c r="E416" s="38">
        <v>33939</v>
      </c>
      <c r="F416" s="38" t="s">
        <v>145</v>
      </c>
      <c r="G416" s="38">
        <v>100001274</v>
      </c>
      <c r="H416" s="38">
        <v>821.6</v>
      </c>
      <c r="I416" s="38">
        <v>160.06153</v>
      </c>
      <c r="J416" s="38" t="s">
        <v>1429</v>
      </c>
      <c r="K416" s="38">
        <v>152204</v>
      </c>
      <c r="N416" s="38">
        <v>1006375</v>
      </c>
      <c r="O416" s="38">
        <v>1205314</v>
      </c>
      <c r="P416" s="38">
        <v>1552513</v>
      </c>
      <c r="Q416" s="38">
        <v>1062136</v>
      </c>
      <c r="R416" s="38">
        <v>1105430</v>
      </c>
      <c r="S416" s="38">
        <v>1086597</v>
      </c>
      <c r="T416" s="38">
        <v>712694</v>
      </c>
      <c r="U416" s="38">
        <v>930469.9375</v>
      </c>
      <c r="V416" s="38">
        <v>1368554</v>
      </c>
      <c r="W416" s="38">
        <v>1210271</v>
      </c>
      <c r="X416" s="38">
        <v>1780322</v>
      </c>
      <c r="Y416" s="38">
        <v>883381</v>
      </c>
      <c r="Z416" s="38">
        <v>999363</v>
      </c>
      <c r="AA416" s="38">
        <v>967456</v>
      </c>
      <c r="AB416" s="38">
        <v>880364</v>
      </c>
      <c r="AC416" s="38">
        <v>1076466</v>
      </c>
      <c r="AD416" s="38">
        <v>2484780</v>
      </c>
      <c r="AE416" s="38">
        <v>969621</v>
      </c>
      <c r="AF416" s="38">
        <v>1680663</v>
      </c>
      <c r="AG416" s="38">
        <v>1409319</v>
      </c>
      <c r="AH416" s="38">
        <v>1495834</v>
      </c>
      <c r="AI416" s="38">
        <v>1685656</v>
      </c>
      <c r="AJ416" s="38">
        <v>980756</v>
      </c>
      <c r="AK416" s="38">
        <v>1707098.875</v>
      </c>
      <c r="AL416" s="38">
        <v>1740482.125</v>
      </c>
      <c r="AM416" s="38">
        <v>1356798</v>
      </c>
      <c r="AN416" s="38">
        <v>1170638</v>
      </c>
      <c r="AO416" s="38">
        <v>1018781</v>
      </c>
      <c r="AP416" s="38">
        <v>1454780.125</v>
      </c>
      <c r="AQ416" s="38">
        <v>1499220</v>
      </c>
      <c r="AR416" s="38">
        <v>1046338.0625</v>
      </c>
      <c r="AS416" s="38">
        <v>1651111</v>
      </c>
      <c r="AT416" s="38">
        <v>1339596.875</v>
      </c>
      <c r="AU416" s="38">
        <v>1337591</v>
      </c>
      <c r="AV416" s="38">
        <v>1016526</v>
      </c>
      <c r="AW416" s="38">
        <v>1199609</v>
      </c>
      <c r="AX416" s="38">
        <v>1631071</v>
      </c>
      <c r="AY416" s="38">
        <v>1080579</v>
      </c>
      <c r="AZ416" s="38">
        <v>1094505</v>
      </c>
      <c r="BA416" s="38">
        <v>937685</v>
      </c>
      <c r="BB416" s="38">
        <v>834326</v>
      </c>
      <c r="BC416" s="38">
        <v>1362096</v>
      </c>
      <c r="BD416" s="38">
        <v>1480626</v>
      </c>
      <c r="BE416" s="38">
        <v>1975871</v>
      </c>
      <c r="BF416" s="38">
        <v>2066945</v>
      </c>
      <c r="BG416" s="38">
        <v>1964441</v>
      </c>
      <c r="BH416" s="38">
        <v>1521730</v>
      </c>
      <c r="BI416" s="38">
        <v>1266691</v>
      </c>
      <c r="BJ416" s="38">
        <v>1887502</v>
      </c>
      <c r="BK416" s="38">
        <v>1195508</v>
      </c>
      <c r="BL416" s="38">
        <v>1545845</v>
      </c>
      <c r="BM416" s="38">
        <v>1863083</v>
      </c>
      <c r="BN416" s="38">
        <v>1943945.125</v>
      </c>
      <c r="BO416" s="38">
        <v>1440311</v>
      </c>
      <c r="BP416" s="38">
        <v>1512016</v>
      </c>
      <c r="BQ416" s="38">
        <v>2028290</v>
      </c>
      <c r="BR416" s="38">
        <v>892846</v>
      </c>
      <c r="BS416" s="38">
        <v>971016</v>
      </c>
      <c r="BT416" s="38">
        <v>1109732</v>
      </c>
      <c r="BU416" s="38">
        <v>1040975</v>
      </c>
      <c r="BV416" s="38">
        <v>0.17612754548398801</v>
      </c>
      <c r="BX416" s="38">
        <v>1</v>
      </c>
    </row>
    <row r="417" spans="2:76">
      <c r="B417" s="38" t="s">
        <v>1430</v>
      </c>
      <c r="C417" s="38" t="s">
        <v>161</v>
      </c>
      <c r="D417" s="38" t="s">
        <v>239</v>
      </c>
      <c r="E417" s="38">
        <v>1591</v>
      </c>
      <c r="F417" s="38" t="s">
        <v>145</v>
      </c>
      <c r="G417" s="38">
        <v>1084</v>
      </c>
      <c r="H417" s="38">
        <v>1704</v>
      </c>
      <c r="I417" s="38">
        <v>158.08225999999999</v>
      </c>
      <c r="J417" s="38" t="s">
        <v>1431</v>
      </c>
      <c r="K417" s="38">
        <v>66789</v>
      </c>
      <c r="M417" s="43" t="s">
        <v>1432</v>
      </c>
      <c r="N417" s="38">
        <v>58910</v>
      </c>
      <c r="O417" s="38">
        <v>99355</v>
      </c>
      <c r="P417" s="38">
        <v>63906</v>
      </c>
      <c r="Q417" s="38">
        <v>74493</v>
      </c>
      <c r="R417" s="38">
        <v>80931</v>
      </c>
      <c r="S417" s="38">
        <v>0.342098260738052</v>
      </c>
      <c r="T417" s="38">
        <v>52984</v>
      </c>
      <c r="U417" s="38">
        <v>44305</v>
      </c>
      <c r="V417" s="38">
        <v>129632</v>
      </c>
      <c r="W417" s="38">
        <v>89446</v>
      </c>
      <c r="X417" s="38">
        <v>0.342098260738052</v>
      </c>
      <c r="Y417" s="38">
        <v>78150</v>
      </c>
      <c r="Z417" s="38">
        <v>63028.996099999997</v>
      </c>
      <c r="AA417" s="38">
        <v>77830</v>
      </c>
      <c r="AB417" s="38">
        <v>73993</v>
      </c>
      <c r="AC417" s="38">
        <v>135727</v>
      </c>
      <c r="AD417" s="38">
        <v>152040</v>
      </c>
      <c r="AE417" s="38">
        <v>47062</v>
      </c>
      <c r="AF417" s="38">
        <v>120546.00780000001</v>
      </c>
      <c r="AG417" s="38">
        <v>0.342098260738052</v>
      </c>
      <c r="AH417" s="38">
        <v>101989</v>
      </c>
      <c r="AI417" s="38">
        <v>120104</v>
      </c>
      <c r="AJ417" s="38">
        <v>0.342098260738052</v>
      </c>
      <c r="AK417" s="38">
        <v>104513.99219999999</v>
      </c>
      <c r="AL417" s="38">
        <v>111975</v>
      </c>
      <c r="AM417" s="38">
        <v>68140</v>
      </c>
      <c r="AN417" s="38">
        <v>81102</v>
      </c>
      <c r="AO417" s="38">
        <v>85987</v>
      </c>
      <c r="AP417" s="38">
        <v>52675.996099999997</v>
      </c>
      <c r="AQ417" s="38">
        <v>85142</v>
      </c>
      <c r="AR417" s="38">
        <v>55853</v>
      </c>
      <c r="AS417" s="38">
        <v>77993</v>
      </c>
      <c r="AT417" s="38">
        <v>86001</v>
      </c>
      <c r="AU417" s="38">
        <v>129738</v>
      </c>
      <c r="AV417" s="38">
        <v>98006</v>
      </c>
      <c r="AW417" s="38">
        <v>85714</v>
      </c>
      <c r="AX417" s="38">
        <v>0.342098260738052</v>
      </c>
      <c r="AY417" s="38">
        <v>91209</v>
      </c>
      <c r="AZ417" s="38">
        <v>90563</v>
      </c>
      <c r="BA417" s="38">
        <v>45071</v>
      </c>
      <c r="BB417" s="38">
        <v>110282</v>
      </c>
      <c r="BC417" s="38">
        <v>91955.007800000007</v>
      </c>
      <c r="BD417" s="38">
        <v>138841</v>
      </c>
      <c r="BE417" s="38">
        <v>140079</v>
      </c>
      <c r="BF417" s="38">
        <v>133966</v>
      </c>
      <c r="BG417" s="38">
        <v>109312</v>
      </c>
      <c r="BH417" s="38">
        <v>85482</v>
      </c>
      <c r="BI417" s="38">
        <v>101471</v>
      </c>
      <c r="BJ417" s="38">
        <v>108947.00780000001</v>
      </c>
      <c r="BK417" s="38">
        <v>122435</v>
      </c>
      <c r="BL417" s="38">
        <v>147361</v>
      </c>
      <c r="BM417" s="38">
        <v>112481</v>
      </c>
      <c r="BN417" s="38">
        <v>110568</v>
      </c>
      <c r="BO417" s="38">
        <v>159090</v>
      </c>
      <c r="BP417" s="38">
        <v>77687</v>
      </c>
      <c r="BQ417" s="38">
        <v>143511</v>
      </c>
      <c r="BR417" s="38">
        <v>0.342098260738052</v>
      </c>
      <c r="BS417" s="38">
        <v>110686</v>
      </c>
      <c r="BT417" s="38">
        <v>47678</v>
      </c>
      <c r="BU417" s="38">
        <v>97848.992199999993</v>
      </c>
      <c r="BV417" s="38">
        <v>3.55679564203049E-2</v>
      </c>
      <c r="BX417" s="38">
        <v>0</v>
      </c>
    </row>
    <row r="418" spans="2:76">
      <c r="B418" s="38" t="s">
        <v>1433</v>
      </c>
      <c r="C418" s="38" t="s">
        <v>161</v>
      </c>
      <c r="D418" s="38" t="s">
        <v>294</v>
      </c>
      <c r="E418" s="38">
        <v>32984</v>
      </c>
      <c r="F418" s="38" t="s">
        <v>163</v>
      </c>
      <c r="G418" s="38">
        <v>100000285</v>
      </c>
      <c r="H418" s="38">
        <v>2000</v>
      </c>
      <c r="I418" s="38">
        <v>175.10772</v>
      </c>
      <c r="J418" s="44">
        <v>1572591</v>
      </c>
      <c r="K418" s="38">
        <v>439232</v>
      </c>
      <c r="L418" s="43" t="s">
        <v>1434</v>
      </c>
      <c r="M418" s="43" t="s">
        <v>1435</v>
      </c>
      <c r="N418" s="38">
        <v>50593</v>
      </c>
      <c r="O418" s="38">
        <v>49192.003900000003</v>
      </c>
      <c r="P418" s="38">
        <v>28601</v>
      </c>
      <c r="Q418" s="38">
        <v>21813.998</v>
      </c>
      <c r="R418" s="38">
        <v>48389</v>
      </c>
      <c r="S418" s="38">
        <v>0.33629998513232201</v>
      </c>
      <c r="T418" s="38">
        <v>20022</v>
      </c>
      <c r="U418" s="38">
        <v>33977</v>
      </c>
      <c r="V418" s="38">
        <v>31231</v>
      </c>
      <c r="W418" s="38">
        <v>22833</v>
      </c>
      <c r="X418" s="38">
        <v>0.33629998513232201</v>
      </c>
      <c r="Y418" s="38">
        <v>40060</v>
      </c>
      <c r="Z418" s="38">
        <v>28179</v>
      </c>
      <c r="AA418" s="38">
        <v>43468.003900000003</v>
      </c>
      <c r="AB418" s="38">
        <v>0.33629998513232201</v>
      </c>
      <c r="AC418" s="38">
        <v>31714</v>
      </c>
      <c r="AD418" s="38">
        <v>41054</v>
      </c>
      <c r="AE418" s="38">
        <v>46998</v>
      </c>
      <c r="AF418" s="38">
        <v>56418.003900000003</v>
      </c>
      <c r="AG418" s="38">
        <v>55331</v>
      </c>
      <c r="AH418" s="38">
        <v>42327</v>
      </c>
      <c r="AI418" s="38">
        <v>40684</v>
      </c>
      <c r="AJ418" s="38">
        <v>41862</v>
      </c>
      <c r="AK418" s="38">
        <v>28156</v>
      </c>
      <c r="AL418" s="38">
        <v>0.33629998513232201</v>
      </c>
      <c r="AM418" s="38">
        <v>0.33629998513232201</v>
      </c>
      <c r="AN418" s="38">
        <v>51044</v>
      </c>
      <c r="AO418" s="38">
        <v>42498</v>
      </c>
      <c r="AP418" s="38">
        <v>0.33629998513232201</v>
      </c>
      <c r="AQ418" s="38">
        <v>28770</v>
      </c>
      <c r="AR418" s="38">
        <v>51103</v>
      </c>
      <c r="AS418" s="38">
        <v>53387</v>
      </c>
      <c r="AT418" s="38">
        <v>0.33629998513232201</v>
      </c>
      <c r="AU418" s="38">
        <v>41379</v>
      </c>
      <c r="AV418" s="38">
        <v>48605</v>
      </c>
      <c r="AW418" s="38">
        <v>40975</v>
      </c>
      <c r="AX418" s="38">
        <v>41130</v>
      </c>
      <c r="AY418" s="38">
        <v>44686</v>
      </c>
      <c r="AZ418" s="38">
        <v>42592</v>
      </c>
      <c r="BA418" s="38">
        <v>0.33629998513232201</v>
      </c>
      <c r="BB418" s="38">
        <v>61848</v>
      </c>
      <c r="BC418" s="38">
        <v>51083</v>
      </c>
      <c r="BD418" s="38">
        <v>0.33629998513232201</v>
      </c>
      <c r="BE418" s="38">
        <v>26587</v>
      </c>
      <c r="BF418" s="38">
        <v>57444.996099999997</v>
      </c>
      <c r="BG418" s="38">
        <v>38150</v>
      </c>
      <c r="BH418" s="38">
        <v>38855</v>
      </c>
      <c r="BI418" s="38">
        <v>40818</v>
      </c>
      <c r="BJ418" s="38">
        <v>49867</v>
      </c>
      <c r="BK418" s="38">
        <v>0.33629998513232201</v>
      </c>
      <c r="BL418" s="38">
        <v>0.33629998513232201</v>
      </c>
      <c r="BM418" s="38">
        <v>26161</v>
      </c>
      <c r="BN418" s="38">
        <v>42403</v>
      </c>
      <c r="BO418" s="38">
        <v>0.33629998513232201</v>
      </c>
      <c r="BP418" s="38">
        <v>41434</v>
      </c>
      <c r="BQ418" s="38">
        <v>32523</v>
      </c>
      <c r="BR418" s="38">
        <v>49392.003900000003</v>
      </c>
      <c r="BS418" s="38">
        <v>52161</v>
      </c>
      <c r="BT418" s="38">
        <v>45326.003900000003</v>
      </c>
      <c r="BU418" s="38">
        <v>53452</v>
      </c>
      <c r="BV418" s="38">
        <v>0.174405880381682</v>
      </c>
      <c r="BX418" s="38">
        <v>1</v>
      </c>
    </row>
    <row r="419" spans="2:76">
      <c r="B419" s="38" t="s">
        <v>1436</v>
      </c>
      <c r="C419" s="38" t="s">
        <v>199</v>
      </c>
      <c r="D419" s="38" t="s">
        <v>869</v>
      </c>
      <c r="E419" s="38">
        <v>1594</v>
      </c>
      <c r="F419" s="38" t="s">
        <v>211</v>
      </c>
      <c r="G419" s="38">
        <v>1108</v>
      </c>
      <c r="H419" s="38">
        <v>3800</v>
      </c>
      <c r="I419" s="38">
        <v>175.03604000000001</v>
      </c>
      <c r="J419" s="38" t="s">
        <v>1437</v>
      </c>
      <c r="K419" s="38">
        <v>93072</v>
      </c>
      <c r="L419" s="43" t="s">
        <v>1438</v>
      </c>
      <c r="M419" s="43" t="s">
        <v>1439</v>
      </c>
      <c r="N419" s="38">
        <v>4189274</v>
      </c>
      <c r="O419" s="38">
        <v>6446863.5</v>
      </c>
      <c r="P419" s="38">
        <v>4665652</v>
      </c>
      <c r="Q419" s="38">
        <v>5483529</v>
      </c>
      <c r="R419" s="38">
        <v>7971471</v>
      </c>
      <c r="S419" s="38">
        <v>11431908</v>
      </c>
      <c r="T419" s="38">
        <v>4913511</v>
      </c>
      <c r="U419" s="38">
        <v>6284810.5</v>
      </c>
      <c r="V419" s="38">
        <v>5522203</v>
      </c>
      <c r="W419" s="38">
        <v>17621488</v>
      </c>
      <c r="X419" s="38">
        <v>4127082.75</v>
      </c>
      <c r="Y419" s="38">
        <v>6366406.5</v>
      </c>
      <c r="Z419" s="38">
        <v>7044574.5</v>
      </c>
      <c r="AA419" s="38">
        <v>5218948</v>
      </c>
      <c r="AB419" s="38">
        <v>4973819</v>
      </c>
      <c r="AC419" s="38">
        <v>6566640.5</v>
      </c>
      <c r="AD419" s="38">
        <v>3685397.25</v>
      </c>
      <c r="AE419" s="38">
        <v>6276625.5</v>
      </c>
      <c r="AF419" s="38">
        <v>8669372</v>
      </c>
      <c r="AG419" s="38">
        <v>4406733</v>
      </c>
      <c r="AH419" s="38">
        <v>2417254</v>
      </c>
      <c r="AI419" s="38">
        <v>4808456</v>
      </c>
      <c r="AJ419" s="38">
        <v>3543062.75</v>
      </c>
      <c r="AK419" s="38">
        <v>7059451</v>
      </c>
      <c r="AL419" s="38">
        <v>4274811</v>
      </c>
      <c r="AM419" s="38">
        <v>6440245</v>
      </c>
      <c r="AN419" s="38">
        <v>5686430</v>
      </c>
      <c r="AO419" s="38">
        <v>4162075</v>
      </c>
      <c r="AP419" s="38">
        <v>3016288</v>
      </c>
      <c r="AQ419" s="38">
        <v>5512139</v>
      </c>
      <c r="AR419" s="38">
        <v>9147453</v>
      </c>
      <c r="AS419" s="38">
        <v>6923297.5</v>
      </c>
      <c r="AT419" s="38">
        <v>7506616</v>
      </c>
      <c r="AU419" s="38">
        <v>3642644</v>
      </c>
      <c r="AV419" s="38">
        <v>8165180</v>
      </c>
      <c r="AW419" s="38">
        <v>5587256</v>
      </c>
      <c r="AX419" s="38">
        <v>4456937</v>
      </c>
      <c r="AY419" s="38">
        <v>4685168</v>
      </c>
      <c r="AZ419" s="38">
        <v>27301182</v>
      </c>
      <c r="BA419" s="38">
        <v>5755776</v>
      </c>
      <c r="BB419" s="38">
        <v>4713713</v>
      </c>
      <c r="BC419" s="38">
        <v>7913617.5</v>
      </c>
      <c r="BD419" s="38">
        <v>6252759</v>
      </c>
      <c r="BE419" s="38">
        <v>3132983</v>
      </c>
      <c r="BF419" s="38">
        <v>10213691</v>
      </c>
      <c r="BG419" s="38">
        <v>7519607</v>
      </c>
      <c r="BH419" s="38">
        <v>6006530.5</v>
      </c>
      <c r="BI419" s="38">
        <v>5657866</v>
      </c>
      <c r="BJ419" s="38">
        <v>7208003.5</v>
      </c>
      <c r="BK419" s="38">
        <v>4795985</v>
      </c>
      <c r="BL419" s="38">
        <v>6908204.5</v>
      </c>
      <c r="BM419" s="38">
        <v>7297542</v>
      </c>
      <c r="BN419" s="38">
        <v>6317274</v>
      </c>
      <c r="BO419" s="38">
        <v>10979405</v>
      </c>
      <c r="BP419" s="38">
        <v>11829586</v>
      </c>
      <c r="BQ419" s="38">
        <v>4256462</v>
      </c>
      <c r="BR419" s="38">
        <v>6140847</v>
      </c>
      <c r="BS419" s="38">
        <v>3501646</v>
      </c>
      <c r="BT419" s="38">
        <v>3602303</v>
      </c>
      <c r="BU419" s="38">
        <v>10386798</v>
      </c>
      <c r="BV419" s="38">
        <v>0.11198687208268999</v>
      </c>
      <c r="BX419" s="38">
        <v>0.98033861277990197</v>
      </c>
    </row>
    <row r="420" spans="2:76">
      <c r="B420" s="38" t="s">
        <v>1440</v>
      </c>
      <c r="C420" s="38" t="s">
        <v>161</v>
      </c>
      <c r="D420" s="38" t="s">
        <v>294</v>
      </c>
      <c r="E420" s="38">
        <v>43249</v>
      </c>
      <c r="F420" s="38" t="s">
        <v>145</v>
      </c>
      <c r="G420" s="38">
        <v>100004523</v>
      </c>
      <c r="H420" s="38">
        <v>858</v>
      </c>
      <c r="I420" s="38">
        <v>173.09316000000001</v>
      </c>
      <c r="K420" s="38">
        <v>9920500</v>
      </c>
      <c r="N420" s="38">
        <v>287910</v>
      </c>
      <c r="O420" s="38">
        <v>493586</v>
      </c>
      <c r="P420" s="38">
        <v>211663</v>
      </c>
      <c r="Q420" s="38">
        <v>178865</v>
      </c>
      <c r="R420" s="38">
        <v>180016</v>
      </c>
      <c r="S420" s="38">
        <v>283835</v>
      </c>
      <c r="T420" s="38">
        <v>323721</v>
      </c>
      <c r="U420" s="38">
        <v>262640</v>
      </c>
      <c r="V420" s="38">
        <v>636223</v>
      </c>
      <c r="W420" s="38">
        <v>172957</v>
      </c>
      <c r="X420" s="38">
        <v>913512.0625</v>
      </c>
      <c r="Y420" s="38">
        <v>96174</v>
      </c>
      <c r="Z420" s="38">
        <v>432116</v>
      </c>
      <c r="AA420" s="38">
        <v>131087</v>
      </c>
      <c r="AB420" s="38">
        <v>186784</v>
      </c>
      <c r="AC420" s="38">
        <v>155196</v>
      </c>
      <c r="AD420" s="38">
        <v>501216</v>
      </c>
      <c r="AE420" s="38">
        <v>243061</v>
      </c>
      <c r="AF420" s="38">
        <v>1242148</v>
      </c>
      <c r="AG420" s="38">
        <v>281954</v>
      </c>
      <c r="AH420" s="38">
        <v>639901</v>
      </c>
      <c r="AI420" s="38">
        <v>431664.96879999997</v>
      </c>
      <c r="AJ420" s="38">
        <v>184238</v>
      </c>
      <c r="AK420" s="38">
        <v>754528</v>
      </c>
      <c r="AL420" s="38">
        <v>851378</v>
      </c>
      <c r="AM420" s="38">
        <v>298392</v>
      </c>
      <c r="AN420" s="38">
        <v>320407</v>
      </c>
      <c r="AO420" s="38">
        <v>474429</v>
      </c>
      <c r="AP420" s="38">
        <v>271959</v>
      </c>
      <c r="AQ420" s="38">
        <v>437651</v>
      </c>
      <c r="AR420" s="38">
        <v>284293</v>
      </c>
      <c r="AS420" s="38">
        <v>225389</v>
      </c>
      <c r="AT420" s="38">
        <v>533178</v>
      </c>
      <c r="AU420" s="38">
        <v>781079</v>
      </c>
      <c r="AV420" s="38">
        <v>314943</v>
      </c>
      <c r="AW420" s="38">
        <v>464900</v>
      </c>
      <c r="AX420" s="38">
        <v>611546</v>
      </c>
      <c r="AY420" s="38">
        <v>478583</v>
      </c>
      <c r="AZ420" s="38">
        <v>578374</v>
      </c>
      <c r="BA420" s="38">
        <v>237938.98439999999</v>
      </c>
      <c r="BB420" s="38">
        <v>950237.9375</v>
      </c>
      <c r="BC420" s="38">
        <v>228604</v>
      </c>
      <c r="BD420" s="38">
        <v>697154.9375</v>
      </c>
      <c r="BE420" s="38">
        <v>1037738</v>
      </c>
      <c r="BF420" s="38">
        <v>506730</v>
      </c>
      <c r="BG420" s="38">
        <v>211109.01560000001</v>
      </c>
      <c r="BH420" s="38">
        <v>205831</v>
      </c>
      <c r="BI420" s="38">
        <v>248363</v>
      </c>
      <c r="BJ420" s="38">
        <v>476713</v>
      </c>
      <c r="BK420" s="38">
        <v>469683</v>
      </c>
      <c r="BL420" s="38">
        <v>329713</v>
      </c>
      <c r="BM420" s="38">
        <v>677704</v>
      </c>
      <c r="BN420" s="38">
        <v>1277422</v>
      </c>
      <c r="BO420" s="38">
        <v>574866</v>
      </c>
      <c r="BP420" s="38">
        <v>208489</v>
      </c>
      <c r="BQ420" s="38">
        <v>1247971</v>
      </c>
      <c r="BR420" s="38">
        <v>160881</v>
      </c>
      <c r="BS420" s="38">
        <v>262298</v>
      </c>
      <c r="BT420" s="38">
        <v>354903</v>
      </c>
      <c r="BU420" s="38">
        <v>277463</v>
      </c>
      <c r="BV420" s="38">
        <v>0.122352925844741</v>
      </c>
      <c r="BX420" s="38">
        <v>0.99617695248498095</v>
      </c>
    </row>
    <row r="421" spans="2:76">
      <c r="B421" s="38" t="s">
        <v>1441</v>
      </c>
      <c r="C421" s="38" t="s">
        <v>161</v>
      </c>
      <c r="D421" s="38" t="s">
        <v>373</v>
      </c>
      <c r="E421" s="38">
        <v>43549</v>
      </c>
      <c r="F421" s="38" t="s">
        <v>145</v>
      </c>
      <c r="G421" s="38">
        <v>100004561</v>
      </c>
      <c r="H421" s="38">
        <v>2150</v>
      </c>
      <c r="I421" s="38">
        <v>164.03531000000001</v>
      </c>
      <c r="J421" s="38" t="s">
        <v>1442</v>
      </c>
      <c r="K421" s="38">
        <v>101399</v>
      </c>
      <c r="L421" s="43" t="s">
        <v>1443</v>
      </c>
      <c r="M421" s="43" t="s">
        <v>1444</v>
      </c>
      <c r="N421" s="38">
        <v>0.214819040124473</v>
      </c>
      <c r="O421" s="38">
        <v>122765</v>
      </c>
      <c r="P421" s="38">
        <v>43353</v>
      </c>
      <c r="Q421" s="38">
        <v>110205.99219999999</v>
      </c>
      <c r="R421" s="38">
        <v>81684</v>
      </c>
      <c r="S421" s="38">
        <v>186538</v>
      </c>
      <c r="T421" s="38">
        <v>82977</v>
      </c>
      <c r="U421" s="38">
        <v>79586</v>
      </c>
      <c r="V421" s="38">
        <v>178907</v>
      </c>
      <c r="W421" s="38">
        <v>170070</v>
      </c>
      <c r="X421" s="38">
        <v>97530</v>
      </c>
      <c r="Y421" s="38">
        <v>156959</v>
      </c>
      <c r="Z421" s="38">
        <v>86235</v>
      </c>
      <c r="AA421" s="38">
        <v>84860</v>
      </c>
      <c r="AB421" s="38">
        <v>64059</v>
      </c>
      <c r="AC421" s="38">
        <v>0.214819040124473</v>
      </c>
      <c r="AD421" s="38">
        <v>169643</v>
      </c>
      <c r="AE421" s="38">
        <v>53051</v>
      </c>
      <c r="AF421" s="38">
        <v>128128</v>
      </c>
      <c r="AG421" s="38">
        <v>164813</v>
      </c>
      <c r="AH421" s="38">
        <v>141398</v>
      </c>
      <c r="AI421" s="38">
        <v>156564</v>
      </c>
      <c r="AJ421" s="38">
        <v>126724</v>
      </c>
      <c r="AK421" s="38">
        <v>93619</v>
      </c>
      <c r="AL421" s="38">
        <v>188636.01560000001</v>
      </c>
      <c r="AM421" s="38">
        <v>107692</v>
      </c>
      <c r="AN421" s="38">
        <v>182732</v>
      </c>
      <c r="AO421" s="38">
        <v>128707</v>
      </c>
      <c r="AP421" s="38">
        <v>68950</v>
      </c>
      <c r="AQ421" s="38">
        <v>97559</v>
      </c>
      <c r="AR421" s="38">
        <v>94882</v>
      </c>
      <c r="AS421" s="38">
        <v>146537</v>
      </c>
      <c r="AT421" s="38">
        <v>241271</v>
      </c>
      <c r="AU421" s="38">
        <v>189425</v>
      </c>
      <c r="AV421" s="38">
        <v>184100</v>
      </c>
      <c r="AW421" s="38">
        <v>149430</v>
      </c>
      <c r="AX421" s="38">
        <v>137648</v>
      </c>
      <c r="AY421" s="38">
        <v>145588</v>
      </c>
      <c r="AZ421" s="38">
        <v>202857</v>
      </c>
      <c r="BA421" s="38">
        <v>52207</v>
      </c>
      <c r="BB421" s="38">
        <v>124964</v>
      </c>
      <c r="BC421" s="38">
        <v>200382</v>
      </c>
      <c r="BD421" s="38">
        <v>267189</v>
      </c>
      <c r="BE421" s="38">
        <v>218885</v>
      </c>
      <c r="BF421" s="38">
        <v>306545</v>
      </c>
      <c r="BG421" s="38">
        <v>134725</v>
      </c>
      <c r="BH421" s="38">
        <v>81694</v>
      </c>
      <c r="BI421" s="38">
        <v>107802</v>
      </c>
      <c r="BJ421" s="38">
        <v>145137</v>
      </c>
      <c r="BK421" s="38">
        <v>241770</v>
      </c>
      <c r="BL421" s="38">
        <v>157210</v>
      </c>
      <c r="BM421" s="38">
        <v>199438</v>
      </c>
      <c r="BN421" s="38">
        <v>269059</v>
      </c>
      <c r="BO421" s="38">
        <v>0.214819040124473</v>
      </c>
      <c r="BP421" s="38">
        <v>169066</v>
      </c>
      <c r="BQ421" s="38">
        <v>163321</v>
      </c>
      <c r="BR421" s="38">
        <v>144051</v>
      </c>
      <c r="BS421" s="38">
        <v>270454</v>
      </c>
      <c r="BT421" s="38">
        <v>98179</v>
      </c>
      <c r="BU421" s="38">
        <v>69307</v>
      </c>
      <c r="BV421" s="38">
        <v>1.9963286861577698E-3</v>
      </c>
      <c r="BX421" s="38">
        <v>0</v>
      </c>
    </row>
    <row r="422" spans="2:76">
      <c r="B422" s="38" t="s">
        <v>1445</v>
      </c>
      <c r="C422" s="38" t="s">
        <v>161</v>
      </c>
      <c r="D422" s="38" t="s">
        <v>410</v>
      </c>
      <c r="E422" s="38">
        <v>2829</v>
      </c>
      <c r="F422" s="38" t="s">
        <v>145</v>
      </c>
      <c r="G422" s="38">
        <v>194</v>
      </c>
      <c r="H422" s="38">
        <v>1543.8</v>
      </c>
      <c r="I422" s="38">
        <v>176.03869</v>
      </c>
      <c r="J422" s="38" t="s">
        <v>1446</v>
      </c>
      <c r="K422" s="38">
        <v>439750</v>
      </c>
      <c r="L422" s="43" t="s">
        <v>1447</v>
      </c>
      <c r="M422" s="43" t="s">
        <v>1448</v>
      </c>
      <c r="N422" s="38">
        <v>413799</v>
      </c>
      <c r="O422" s="38">
        <v>516407</v>
      </c>
      <c r="P422" s="38">
        <v>425239</v>
      </c>
      <c r="Q422" s="38">
        <v>468124</v>
      </c>
      <c r="R422" s="38">
        <v>621318</v>
      </c>
      <c r="S422" s="38">
        <v>799133</v>
      </c>
      <c r="T422" s="38">
        <v>362654</v>
      </c>
      <c r="U422" s="38">
        <v>381225</v>
      </c>
      <c r="V422" s="38">
        <v>641477</v>
      </c>
      <c r="W422" s="38">
        <v>402409</v>
      </c>
      <c r="X422" s="38">
        <v>752112</v>
      </c>
      <c r="Y422" s="38">
        <v>343507</v>
      </c>
      <c r="Z422" s="38">
        <v>425786</v>
      </c>
      <c r="AA422" s="38">
        <v>432345</v>
      </c>
      <c r="AB422" s="38">
        <v>443534</v>
      </c>
      <c r="AC422" s="38">
        <v>711991</v>
      </c>
      <c r="AD422" s="38">
        <v>445112</v>
      </c>
      <c r="AE422" s="38">
        <v>248249</v>
      </c>
      <c r="AF422" s="38">
        <v>531272</v>
      </c>
      <c r="AG422" s="38">
        <v>535861</v>
      </c>
      <c r="AH422" s="38">
        <v>479750.96879999997</v>
      </c>
      <c r="AI422" s="38">
        <v>845200</v>
      </c>
      <c r="AJ422" s="38">
        <v>293574</v>
      </c>
      <c r="AK422" s="38">
        <v>518686</v>
      </c>
      <c r="AL422" s="38">
        <v>761023</v>
      </c>
      <c r="AM422" s="38">
        <v>453725</v>
      </c>
      <c r="AN422" s="38">
        <v>331447</v>
      </c>
      <c r="AO422" s="38">
        <v>850623</v>
      </c>
      <c r="AP422" s="38">
        <v>329465</v>
      </c>
      <c r="AQ422" s="38">
        <v>499092</v>
      </c>
      <c r="AR422" s="38">
        <v>398681</v>
      </c>
      <c r="AS422" s="38">
        <v>451360</v>
      </c>
      <c r="AT422" s="38">
        <v>540852</v>
      </c>
      <c r="AU422" s="38">
        <v>678361</v>
      </c>
      <c r="AV422" s="38">
        <v>531076</v>
      </c>
      <c r="AW422" s="38">
        <v>715274</v>
      </c>
      <c r="AX422" s="38">
        <v>533144</v>
      </c>
      <c r="AY422" s="38">
        <v>418754</v>
      </c>
      <c r="AZ422" s="38">
        <v>476378</v>
      </c>
      <c r="BA422" s="38">
        <v>296386</v>
      </c>
      <c r="BB422" s="38">
        <v>625479</v>
      </c>
      <c r="BC422" s="38">
        <v>439183</v>
      </c>
      <c r="BD422" s="38">
        <v>679739</v>
      </c>
      <c r="BE422" s="38">
        <v>703400</v>
      </c>
      <c r="BF422" s="38">
        <v>575858</v>
      </c>
      <c r="BG422" s="38">
        <v>595214</v>
      </c>
      <c r="BH422" s="38">
        <v>429996</v>
      </c>
      <c r="BI422" s="38">
        <v>553747</v>
      </c>
      <c r="BJ422" s="38">
        <v>610308</v>
      </c>
      <c r="BK422" s="38">
        <v>489533</v>
      </c>
      <c r="BL422" s="38">
        <v>727376</v>
      </c>
      <c r="BM422" s="38">
        <v>716613</v>
      </c>
      <c r="BN422" s="38">
        <v>595670</v>
      </c>
      <c r="BO422" s="38">
        <v>811636</v>
      </c>
      <c r="BP422" s="38">
        <v>473505</v>
      </c>
      <c r="BQ422" s="38">
        <v>826282</v>
      </c>
      <c r="BR422" s="38">
        <v>541720</v>
      </c>
      <c r="BS422" s="38">
        <v>509804</v>
      </c>
      <c r="BT422" s="38">
        <v>536954</v>
      </c>
      <c r="BU422" s="38">
        <v>741922</v>
      </c>
      <c r="BV422" s="38">
        <v>3.91670680388259E-2</v>
      </c>
      <c r="BX422" s="38">
        <v>0.44838885854724198</v>
      </c>
    </row>
    <row r="423" spans="2:76">
      <c r="B423" s="38" t="s">
        <v>1449</v>
      </c>
      <c r="C423" s="38" t="s">
        <v>161</v>
      </c>
      <c r="D423" s="38" t="s">
        <v>271</v>
      </c>
      <c r="E423" s="38">
        <v>48433</v>
      </c>
      <c r="F423" s="38" t="s">
        <v>145</v>
      </c>
      <c r="G423" s="38">
        <v>100006056</v>
      </c>
      <c r="H423" s="38">
        <v>2360</v>
      </c>
      <c r="I423" s="38">
        <v>192.06661</v>
      </c>
      <c r="J423" s="38" t="s">
        <v>1450</v>
      </c>
      <c r="K423" s="38">
        <v>759256</v>
      </c>
      <c r="N423" s="38">
        <v>159719</v>
      </c>
      <c r="O423" s="38">
        <v>131190</v>
      </c>
      <c r="P423" s="38">
        <v>49128</v>
      </c>
      <c r="Q423" s="38">
        <v>110040</v>
      </c>
      <c r="R423" s="38">
        <v>103640</v>
      </c>
      <c r="S423" s="38">
        <v>161661</v>
      </c>
      <c r="T423" s="38">
        <v>0.117803989745679</v>
      </c>
      <c r="U423" s="38">
        <v>69262</v>
      </c>
      <c r="V423" s="38">
        <v>177256</v>
      </c>
      <c r="W423" s="38">
        <v>105391</v>
      </c>
      <c r="X423" s="38">
        <v>148557</v>
      </c>
      <c r="Y423" s="38">
        <v>114627</v>
      </c>
      <c r="Z423" s="38">
        <v>32236.998</v>
      </c>
      <c r="AA423" s="38">
        <v>109452</v>
      </c>
      <c r="AB423" s="38">
        <v>42465</v>
      </c>
      <c r="AC423" s="38">
        <v>307975</v>
      </c>
      <c r="AD423" s="38">
        <v>204281</v>
      </c>
      <c r="AE423" s="38">
        <v>0.117803989745679</v>
      </c>
      <c r="AF423" s="38">
        <v>127855.00780000001</v>
      </c>
      <c r="AG423" s="38">
        <v>108744</v>
      </c>
      <c r="AH423" s="38">
        <v>152315</v>
      </c>
      <c r="AI423" s="38">
        <v>115294</v>
      </c>
      <c r="AJ423" s="38">
        <v>50526</v>
      </c>
      <c r="AK423" s="38">
        <v>102493</v>
      </c>
      <c r="AL423" s="38">
        <v>202019</v>
      </c>
      <c r="AM423" s="38">
        <v>108297</v>
      </c>
      <c r="AN423" s="38">
        <v>110916</v>
      </c>
      <c r="AO423" s="38">
        <v>0.117803989745679</v>
      </c>
      <c r="AP423" s="38">
        <v>26845</v>
      </c>
      <c r="AQ423" s="38">
        <v>144718</v>
      </c>
      <c r="AR423" s="38">
        <v>56623</v>
      </c>
      <c r="AS423" s="38">
        <v>124553</v>
      </c>
      <c r="AT423" s="38">
        <v>95140</v>
      </c>
      <c r="AU423" s="38">
        <v>136604</v>
      </c>
      <c r="AV423" s="38">
        <v>131561</v>
      </c>
      <c r="AW423" s="38">
        <v>161208</v>
      </c>
      <c r="AX423" s="38">
        <v>214883</v>
      </c>
      <c r="AY423" s="38">
        <v>127477</v>
      </c>
      <c r="AZ423" s="38">
        <v>114994</v>
      </c>
      <c r="BA423" s="38">
        <v>40858</v>
      </c>
      <c r="BB423" s="38">
        <v>179422</v>
      </c>
      <c r="BC423" s="38">
        <v>130721</v>
      </c>
      <c r="BD423" s="38">
        <v>158499</v>
      </c>
      <c r="BE423" s="38">
        <v>112552</v>
      </c>
      <c r="BF423" s="38">
        <v>170831</v>
      </c>
      <c r="BG423" s="38">
        <v>132758</v>
      </c>
      <c r="BH423" s="38">
        <v>154793</v>
      </c>
      <c r="BI423" s="38">
        <v>100092</v>
      </c>
      <c r="BJ423" s="38">
        <v>188759</v>
      </c>
      <c r="BK423" s="38">
        <v>120531</v>
      </c>
      <c r="BL423" s="38">
        <v>162709</v>
      </c>
      <c r="BM423" s="38">
        <v>170291</v>
      </c>
      <c r="BN423" s="38">
        <v>194739</v>
      </c>
      <c r="BO423" s="38">
        <v>179641</v>
      </c>
      <c r="BP423" s="38">
        <v>110779</v>
      </c>
      <c r="BQ423" s="38">
        <v>157475</v>
      </c>
      <c r="BR423" s="38">
        <v>122454</v>
      </c>
      <c r="BS423" s="38">
        <v>109410</v>
      </c>
      <c r="BT423" s="38">
        <v>20576</v>
      </c>
      <c r="BU423" s="38">
        <v>58813</v>
      </c>
      <c r="BV423" s="38">
        <v>0.14601578238695601</v>
      </c>
      <c r="BX423" s="38">
        <v>0.74003276897869996</v>
      </c>
    </row>
    <row r="424" spans="2:76">
      <c r="B424" s="38" t="s">
        <v>1451</v>
      </c>
      <c r="C424" s="38" t="s">
        <v>143</v>
      </c>
      <c r="D424" s="38" t="s">
        <v>1452</v>
      </c>
      <c r="E424" s="38">
        <v>47101</v>
      </c>
      <c r="F424" s="38" t="s">
        <v>163</v>
      </c>
      <c r="G424" s="38">
        <v>100005383</v>
      </c>
      <c r="H424" s="38">
        <v>1932</v>
      </c>
      <c r="I424" s="38">
        <v>144.10191</v>
      </c>
      <c r="J424" s="38" t="s">
        <v>1453</v>
      </c>
      <c r="K424" s="38">
        <v>11286529</v>
      </c>
      <c r="N424" s="38">
        <v>50192.996099999997</v>
      </c>
      <c r="O424" s="38">
        <v>131153</v>
      </c>
      <c r="P424" s="38">
        <v>185794</v>
      </c>
      <c r="Q424" s="38">
        <v>70300</v>
      </c>
      <c r="R424" s="38">
        <v>32378</v>
      </c>
      <c r="S424" s="38">
        <v>0.28291342315273799</v>
      </c>
      <c r="T424" s="38">
        <v>397042</v>
      </c>
      <c r="U424" s="38">
        <v>90635.007800000007</v>
      </c>
      <c r="V424" s="38">
        <v>100456.99219999999</v>
      </c>
      <c r="W424" s="38">
        <v>0.28291342315273799</v>
      </c>
      <c r="X424" s="38">
        <v>0.28291342315273799</v>
      </c>
      <c r="Y424" s="38">
        <v>68560</v>
      </c>
      <c r="Z424" s="38">
        <v>188739</v>
      </c>
      <c r="AA424" s="38">
        <v>38878</v>
      </c>
      <c r="AB424" s="38">
        <v>261177.01560000001</v>
      </c>
      <c r="AC424" s="38">
        <v>0.28291342315273799</v>
      </c>
      <c r="AD424" s="38">
        <v>181868</v>
      </c>
      <c r="AE424" s="38">
        <v>70422</v>
      </c>
      <c r="AF424" s="38">
        <v>74167</v>
      </c>
      <c r="AG424" s="38">
        <v>0.28291342315273799</v>
      </c>
      <c r="AH424" s="38">
        <v>51316</v>
      </c>
      <c r="AI424" s="38">
        <v>0.28291342315273799</v>
      </c>
      <c r="AJ424" s="38">
        <v>37020</v>
      </c>
      <c r="AK424" s="38">
        <v>0.28291342315273799</v>
      </c>
      <c r="AL424" s="38">
        <v>69267</v>
      </c>
      <c r="AM424" s="38">
        <v>107069</v>
      </c>
      <c r="AN424" s="38">
        <v>161804</v>
      </c>
      <c r="AO424" s="38">
        <v>0.28291342315273799</v>
      </c>
      <c r="AP424" s="38">
        <v>159117</v>
      </c>
      <c r="AQ424" s="38">
        <v>71314</v>
      </c>
      <c r="AR424" s="38">
        <v>63308</v>
      </c>
      <c r="AS424" s="38">
        <v>0.28291342315273799</v>
      </c>
      <c r="AT424" s="38">
        <v>0.28291342315273799</v>
      </c>
      <c r="AU424" s="38">
        <v>229497</v>
      </c>
      <c r="AV424" s="38">
        <v>48223</v>
      </c>
      <c r="AW424" s="38">
        <v>308657</v>
      </c>
      <c r="AX424" s="38">
        <v>139321</v>
      </c>
      <c r="AY424" s="38">
        <v>61798</v>
      </c>
      <c r="AZ424" s="38">
        <v>90662</v>
      </c>
      <c r="BA424" s="38">
        <v>0.28291342315273799</v>
      </c>
      <c r="BB424" s="38">
        <v>67067</v>
      </c>
      <c r="BC424" s="38">
        <v>127640</v>
      </c>
      <c r="BD424" s="38">
        <v>72387</v>
      </c>
      <c r="BE424" s="38">
        <v>221623</v>
      </c>
      <c r="BF424" s="38">
        <v>63946</v>
      </c>
      <c r="BG424" s="38">
        <v>64229.003900000003</v>
      </c>
      <c r="BH424" s="38">
        <v>102366.00780000001</v>
      </c>
      <c r="BI424" s="38">
        <v>58249</v>
      </c>
      <c r="BJ424" s="38">
        <v>50990</v>
      </c>
      <c r="BK424" s="38">
        <v>325356</v>
      </c>
      <c r="BL424" s="38">
        <v>69433</v>
      </c>
      <c r="BM424" s="38">
        <v>0.28291342315273799</v>
      </c>
      <c r="BN424" s="38">
        <v>80934</v>
      </c>
      <c r="BO424" s="38">
        <v>217620</v>
      </c>
      <c r="BP424" s="38">
        <v>45926.003900000003</v>
      </c>
      <c r="BQ424" s="38">
        <v>95198</v>
      </c>
      <c r="BR424" s="38">
        <v>0.28291342315273799</v>
      </c>
      <c r="BS424" s="38">
        <v>216732.98439999999</v>
      </c>
      <c r="BT424" s="38">
        <v>0.28291342315273799</v>
      </c>
      <c r="BU424" s="38">
        <v>332933.96879999997</v>
      </c>
      <c r="BV424" s="38">
        <v>0.52715950960984503</v>
      </c>
      <c r="BX424" s="38">
        <v>1</v>
      </c>
    </row>
    <row r="425" spans="2:76">
      <c r="B425" s="38" t="s">
        <v>1454</v>
      </c>
      <c r="C425" s="38" t="s">
        <v>161</v>
      </c>
      <c r="D425" s="38" t="s">
        <v>294</v>
      </c>
      <c r="E425" s="38">
        <v>37431</v>
      </c>
      <c r="F425" s="38" t="s">
        <v>163</v>
      </c>
      <c r="G425" s="38">
        <v>100001956</v>
      </c>
      <c r="H425" s="38">
        <v>1335</v>
      </c>
      <c r="I425" s="38">
        <v>130.08626000000001</v>
      </c>
      <c r="J425" s="38" t="s">
        <v>1455</v>
      </c>
      <c r="K425" s="38">
        <v>557</v>
      </c>
      <c r="N425" s="38">
        <v>799394</v>
      </c>
      <c r="O425" s="38">
        <v>963056</v>
      </c>
      <c r="P425" s="38">
        <v>292462</v>
      </c>
      <c r="Q425" s="38">
        <v>248074.98439999999</v>
      </c>
      <c r="R425" s="38">
        <v>1349828</v>
      </c>
      <c r="S425" s="38">
        <v>485082</v>
      </c>
      <c r="T425" s="38">
        <v>6492323.5</v>
      </c>
      <c r="U425" s="38">
        <v>716787</v>
      </c>
      <c r="V425" s="38">
        <v>341527</v>
      </c>
      <c r="W425" s="38">
        <v>402957</v>
      </c>
      <c r="X425" s="38">
        <v>1015711.0625</v>
      </c>
      <c r="Y425" s="38">
        <v>1348898</v>
      </c>
      <c r="Z425" s="38">
        <v>2136063</v>
      </c>
      <c r="AA425" s="38">
        <v>1449582</v>
      </c>
      <c r="AB425" s="38">
        <v>589089</v>
      </c>
      <c r="AC425" s="38">
        <v>10872193</v>
      </c>
      <c r="AD425" s="38">
        <v>3122054.75</v>
      </c>
      <c r="AE425" s="38">
        <v>327670</v>
      </c>
      <c r="AF425" s="38">
        <v>802668</v>
      </c>
      <c r="AG425" s="38">
        <v>597800</v>
      </c>
      <c r="AH425" s="38">
        <v>770850</v>
      </c>
      <c r="AI425" s="38">
        <v>593172</v>
      </c>
      <c r="AJ425" s="38">
        <v>9145134</v>
      </c>
      <c r="AK425" s="38">
        <v>349596</v>
      </c>
      <c r="AL425" s="38">
        <v>657987</v>
      </c>
      <c r="AM425" s="38">
        <v>510577</v>
      </c>
      <c r="AN425" s="38">
        <v>239545</v>
      </c>
      <c r="AO425" s="38">
        <v>9233730</v>
      </c>
      <c r="AP425" s="38">
        <v>677069</v>
      </c>
      <c r="AQ425" s="38">
        <v>583636</v>
      </c>
      <c r="AR425" s="38">
        <v>366702.96879999997</v>
      </c>
      <c r="AS425" s="38">
        <v>3590671</v>
      </c>
      <c r="AT425" s="38">
        <v>1200002</v>
      </c>
      <c r="AU425" s="38">
        <v>707367</v>
      </c>
      <c r="AV425" s="38">
        <v>578860</v>
      </c>
      <c r="AW425" s="38">
        <v>455236.96879999997</v>
      </c>
      <c r="AX425" s="38">
        <v>2048977</v>
      </c>
      <c r="AY425" s="38">
        <v>406817.96879999997</v>
      </c>
      <c r="AZ425" s="38">
        <v>1381892</v>
      </c>
      <c r="BA425" s="38">
        <v>482061</v>
      </c>
      <c r="BB425" s="38">
        <v>693932</v>
      </c>
      <c r="BC425" s="38">
        <v>508015.03129999997</v>
      </c>
      <c r="BD425" s="38">
        <v>444964</v>
      </c>
      <c r="BE425" s="38">
        <v>1233008</v>
      </c>
      <c r="BF425" s="38">
        <v>1500145</v>
      </c>
      <c r="BG425" s="38">
        <v>573883</v>
      </c>
      <c r="BH425" s="38">
        <v>319484</v>
      </c>
      <c r="BI425" s="38">
        <v>412413</v>
      </c>
      <c r="BJ425" s="38">
        <v>1500735.875</v>
      </c>
      <c r="BK425" s="38">
        <v>515762.03129999997</v>
      </c>
      <c r="BL425" s="38">
        <v>1105861</v>
      </c>
      <c r="BM425" s="38">
        <v>1731692</v>
      </c>
      <c r="BN425" s="38">
        <v>5369641</v>
      </c>
      <c r="BO425" s="38">
        <v>1530338</v>
      </c>
      <c r="BP425" s="38">
        <v>422920</v>
      </c>
      <c r="BQ425" s="38">
        <v>19882576</v>
      </c>
      <c r="BR425" s="38">
        <v>1084638</v>
      </c>
      <c r="BS425" s="38">
        <v>1096646</v>
      </c>
      <c r="BT425" s="38">
        <v>808676</v>
      </c>
      <c r="BU425" s="38">
        <v>690627</v>
      </c>
      <c r="BV425" s="38">
        <v>0.66273475817610705</v>
      </c>
      <c r="BX425" s="38">
        <v>1</v>
      </c>
    </row>
    <row r="426" spans="2:76">
      <c r="B426" s="38" t="s">
        <v>1456</v>
      </c>
      <c r="C426" s="38" t="s">
        <v>190</v>
      </c>
      <c r="D426" s="38" t="s">
        <v>1284</v>
      </c>
      <c r="E426" s="38">
        <v>57664</v>
      </c>
      <c r="F426" s="38" t="s">
        <v>145</v>
      </c>
      <c r="G426" s="38">
        <v>100015641</v>
      </c>
      <c r="H426" s="38">
        <v>5600</v>
      </c>
      <c r="I426" s="38">
        <v>368.28062999999997</v>
      </c>
      <c r="N426" s="38">
        <v>0.427941023974099</v>
      </c>
      <c r="O426" s="38">
        <v>48048</v>
      </c>
      <c r="P426" s="38">
        <v>21860</v>
      </c>
      <c r="Q426" s="38">
        <v>0.427941023974099</v>
      </c>
      <c r="R426" s="38">
        <v>47462</v>
      </c>
      <c r="S426" s="38">
        <v>46346</v>
      </c>
      <c r="T426" s="38">
        <v>0.427941023974099</v>
      </c>
      <c r="U426" s="38">
        <v>20359</v>
      </c>
      <c r="V426" s="38">
        <v>0.427941023974099</v>
      </c>
      <c r="W426" s="38">
        <v>0.427941023974099</v>
      </c>
      <c r="X426" s="38">
        <v>0.427941023974099</v>
      </c>
      <c r="Y426" s="38">
        <v>29986</v>
      </c>
      <c r="Z426" s="38">
        <v>27815</v>
      </c>
      <c r="AA426" s="38">
        <v>0.427941023974099</v>
      </c>
      <c r="AB426" s="38">
        <v>0.427941023974099</v>
      </c>
      <c r="AC426" s="38">
        <v>0.427941023974099</v>
      </c>
      <c r="AD426" s="38">
        <v>0.427941023974099</v>
      </c>
      <c r="AE426" s="38">
        <v>24297</v>
      </c>
      <c r="AF426" s="38">
        <v>72267</v>
      </c>
      <c r="AG426" s="38">
        <v>35010</v>
      </c>
      <c r="AH426" s="38">
        <v>0.427941023974099</v>
      </c>
      <c r="AI426" s="38">
        <v>0.427941023974099</v>
      </c>
      <c r="AJ426" s="38">
        <v>0.427941023974099</v>
      </c>
      <c r="AK426" s="38">
        <v>21982</v>
      </c>
      <c r="AL426" s="38">
        <v>0.427941023974099</v>
      </c>
      <c r="AM426" s="38">
        <v>0.427941023974099</v>
      </c>
      <c r="AN426" s="38">
        <v>32643</v>
      </c>
      <c r="AO426" s="38">
        <v>0.427941023974099</v>
      </c>
      <c r="AP426" s="38">
        <v>29731</v>
      </c>
      <c r="AQ426" s="38">
        <v>39336</v>
      </c>
      <c r="AR426" s="38">
        <v>0.427941023974099</v>
      </c>
      <c r="AS426" s="38">
        <v>29197</v>
      </c>
      <c r="AT426" s="38">
        <v>33476</v>
      </c>
      <c r="AU426" s="38">
        <v>0.427941023974099</v>
      </c>
      <c r="AV426" s="38">
        <v>0.427941023974099</v>
      </c>
      <c r="AW426" s="38">
        <v>0.427941023974099</v>
      </c>
      <c r="AX426" s="38">
        <v>42531.996099999997</v>
      </c>
      <c r="AY426" s="38">
        <v>0.427941023974099</v>
      </c>
      <c r="AZ426" s="38">
        <v>0.427941023974099</v>
      </c>
      <c r="BA426" s="38">
        <v>25799</v>
      </c>
      <c r="BB426" s="38">
        <v>41698</v>
      </c>
      <c r="BC426" s="38">
        <v>27006</v>
      </c>
      <c r="BD426" s="38">
        <v>28475</v>
      </c>
      <c r="BE426" s="38">
        <v>56380</v>
      </c>
      <c r="BF426" s="38">
        <v>33640</v>
      </c>
      <c r="BG426" s="38">
        <v>0.427941023974099</v>
      </c>
      <c r="BH426" s="38">
        <v>0.427941023974099</v>
      </c>
      <c r="BI426" s="38">
        <v>0.427941023974099</v>
      </c>
      <c r="BJ426" s="38">
        <v>44978</v>
      </c>
      <c r="BK426" s="38">
        <v>25711</v>
      </c>
      <c r="BL426" s="38">
        <v>38763</v>
      </c>
      <c r="BM426" s="38">
        <v>56101</v>
      </c>
      <c r="BN426" s="38">
        <v>0.427941023974099</v>
      </c>
      <c r="BO426" s="38">
        <v>35146</v>
      </c>
      <c r="BP426" s="38">
        <v>62613</v>
      </c>
      <c r="BQ426" s="38">
        <v>35486</v>
      </c>
      <c r="BR426" s="38">
        <v>29300</v>
      </c>
      <c r="BS426" s="38">
        <v>0.427941023974099</v>
      </c>
      <c r="BT426" s="38">
        <v>0.427941023974099</v>
      </c>
      <c r="BU426" s="38">
        <v>36386</v>
      </c>
      <c r="BV426" s="38">
        <v>0.20366172224086199</v>
      </c>
      <c r="BX426" s="38">
        <v>1</v>
      </c>
    </row>
    <row r="427" spans="2:76">
      <c r="B427" s="38" t="s">
        <v>1457</v>
      </c>
      <c r="C427" s="38" t="s">
        <v>190</v>
      </c>
      <c r="D427" s="38" t="s">
        <v>1284</v>
      </c>
      <c r="E427" s="38">
        <v>39732</v>
      </c>
      <c r="F427" s="38" t="s">
        <v>145</v>
      </c>
      <c r="G427" s="38">
        <v>100003119</v>
      </c>
      <c r="H427" s="38">
        <v>5610</v>
      </c>
      <c r="I427" s="38">
        <v>388.2527</v>
      </c>
      <c r="J427" s="38" t="s">
        <v>1458</v>
      </c>
      <c r="K427" s="38">
        <v>6437033</v>
      </c>
      <c r="N427" s="38">
        <v>74105</v>
      </c>
      <c r="O427" s="38">
        <v>79883</v>
      </c>
      <c r="P427" s="38">
        <v>101208.00780000001</v>
      </c>
      <c r="Q427" s="38">
        <v>36382</v>
      </c>
      <c r="R427" s="38">
        <v>114194</v>
      </c>
      <c r="S427" s="38">
        <v>78334</v>
      </c>
      <c r="T427" s="38">
        <v>0.22217295064881301</v>
      </c>
      <c r="U427" s="38">
        <v>31542</v>
      </c>
      <c r="V427" s="38">
        <v>34645</v>
      </c>
      <c r="W427" s="38">
        <v>58782</v>
      </c>
      <c r="X427" s="38">
        <v>41973</v>
      </c>
      <c r="Y427" s="38">
        <v>42862</v>
      </c>
      <c r="Z427" s="38">
        <v>33226</v>
      </c>
      <c r="AA427" s="38">
        <v>126292</v>
      </c>
      <c r="AB427" s="38">
        <v>0.22217295064881301</v>
      </c>
      <c r="AC427" s="38">
        <v>144594</v>
      </c>
      <c r="AD427" s="38">
        <v>60346</v>
      </c>
      <c r="AE427" s="38">
        <v>60828</v>
      </c>
      <c r="AF427" s="38">
        <v>161953</v>
      </c>
      <c r="AG427" s="38">
        <v>74683</v>
      </c>
      <c r="AH427" s="38">
        <v>24548</v>
      </c>
      <c r="AI427" s="38">
        <v>156365</v>
      </c>
      <c r="AJ427" s="38">
        <v>21075</v>
      </c>
      <c r="AK427" s="38">
        <v>73698</v>
      </c>
      <c r="AL427" s="38">
        <v>70070</v>
      </c>
      <c r="AM427" s="38">
        <v>121903</v>
      </c>
      <c r="AN427" s="38">
        <v>0.22217295064881301</v>
      </c>
      <c r="AO427" s="38">
        <v>75495</v>
      </c>
      <c r="AP427" s="38">
        <v>87891.992199999993</v>
      </c>
      <c r="AQ427" s="38">
        <v>74250</v>
      </c>
      <c r="AR427" s="38">
        <v>37183</v>
      </c>
      <c r="AS427" s="38">
        <v>58740</v>
      </c>
      <c r="AT427" s="38">
        <v>0.22217295064881301</v>
      </c>
      <c r="AU427" s="38">
        <v>0.22217295064881301</v>
      </c>
      <c r="AV427" s="38">
        <v>53948</v>
      </c>
      <c r="AW427" s="38">
        <v>39700</v>
      </c>
      <c r="AX427" s="38">
        <v>89602</v>
      </c>
      <c r="AY427" s="38">
        <v>0.22217295064881301</v>
      </c>
      <c r="AZ427" s="38">
        <v>83428</v>
      </c>
      <c r="BA427" s="38">
        <v>57027</v>
      </c>
      <c r="BB427" s="38">
        <v>113347</v>
      </c>
      <c r="BC427" s="38">
        <v>50482</v>
      </c>
      <c r="BD427" s="38">
        <v>0.22217295064881301</v>
      </c>
      <c r="BE427" s="38">
        <v>57062</v>
      </c>
      <c r="BF427" s="38">
        <v>30895</v>
      </c>
      <c r="BG427" s="38">
        <v>88149</v>
      </c>
      <c r="BH427" s="38">
        <v>64076</v>
      </c>
      <c r="BI427" s="38">
        <v>49930</v>
      </c>
      <c r="BJ427" s="38">
        <v>62531</v>
      </c>
      <c r="BK427" s="38">
        <v>49108</v>
      </c>
      <c r="BL427" s="38">
        <v>83252</v>
      </c>
      <c r="BM427" s="38">
        <v>81413</v>
      </c>
      <c r="BN427" s="38">
        <v>91843</v>
      </c>
      <c r="BO427" s="38">
        <v>55414</v>
      </c>
      <c r="BP427" s="38">
        <v>79183</v>
      </c>
      <c r="BQ427" s="38">
        <v>46678</v>
      </c>
      <c r="BR427" s="38">
        <v>53955</v>
      </c>
      <c r="BS427" s="38">
        <v>82279</v>
      </c>
      <c r="BT427" s="38">
        <v>51424</v>
      </c>
      <c r="BU427" s="38">
        <v>116317</v>
      </c>
      <c r="BV427" s="38">
        <v>0.26390859402045203</v>
      </c>
      <c r="BX427" s="38">
        <v>1</v>
      </c>
    </row>
    <row r="428" spans="2:76">
      <c r="B428" s="38" t="s">
        <v>1459</v>
      </c>
      <c r="C428" s="38" t="s">
        <v>143</v>
      </c>
      <c r="D428" s="38" t="s">
        <v>210</v>
      </c>
      <c r="E428" s="38">
        <v>57776</v>
      </c>
      <c r="F428" s="38" t="s">
        <v>211</v>
      </c>
      <c r="G428" s="38">
        <v>100015923</v>
      </c>
      <c r="H428" s="38">
        <v>3292</v>
      </c>
      <c r="I428" s="38">
        <v>146.00949</v>
      </c>
      <c r="K428" s="38">
        <v>3080614</v>
      </c>
      <c r="N428" s="38">
        <v>330611</v>
      </c>
      <c r="O428" s="38">
        <v>148844</v>
      </c>
      <c r="P428" s="38">
        <v>278450</v>
      </c>
      <c r="Q428" s="38">
        <v>117760</v>
      </c>
      <c r="R428" s="38">
        <v>165970</v>
      </c>
      <c r="S428" s="38">
        <v>131345</v>
      </c>
      <c r="T428" s="38">
        <v>219282</v>
      </c>
      <c r="U428" s="38">
        <v>328296</v>
      </c>
      <c r="V428" s="38">
        <v>194050</v>
      </c>
      <c r="W428" s="38">
        <v>59236</v>
      </c>
      <c r="X428" s="38">
        <v>138696</v>
      </c>
      <c r="Y428" s="38">
        <v>147355</v>
      </c>
      <c r="Z428" s="38">
        <v>120441</v>
      </c>
      <c r="AA428" s="38">
        <v>117583</v>
      </c>
      <c r="AB428" s="38">
        <v>95063</v>
      </c>
      <c r="AC428" s="38">
        <v>72786</v>
      </c>
      <c r="AD428" s="38">
        <v>215161</v>
      </c>
      <c r="AE428" s="38">
        <v>78127</v>
      </c>
      <c r="AF428" s="38">
        <v>89368</v>
      </c>
      <c r="AG428" s="38">
        <v>260204</v>
      </c>
      <c r="AH428" s="38">
        <v>109618</v>
      </c>
      <c r="AI428" s="38">
        <v>128049</v>
      </c>
      <c r="AJ428" s="38">
        <v>170114</v>
      </c>
      <c r="AK428" s="38">
        <v>101162</v>
      </c>
      <c r="AL428" s="38">
        <v>90779</v>
      </c>
      <c r="AM428" s="38">
        <v>106652</v>
      </c>
      <c r="AN428" s="38">
        <v>85473</v>
      </c>
      <c r="AO428" s="38">
        <v>158968</v>
      </c>
      <c r="AP428" s="38">
        <v>128094</v>
      </c>
      <c r="AQ428" s="38">
        <v>110291</v>
      </c>
      <c r="AR428" s="38">
        <v>204265</v>
      </c>
      <c r="AS428" s="38">
        <v>538102</v>
      </c>
      <c r="AT428" s="38">
        <v>292534</v>
      </c>
      <c r="AU428" s="38">
        <v>176513</v>
      </c>
      <c r="AV428" s="38">
        <v>104095</v>
      </c>
      <c r="AW428" s="38">
        <v>107875</v>
      </c>
      <c r="AX428" s="38">
        <v>186887</v>
      </c>
      <c r="AY428" s="38">
        <v>74897</v>
      </c>
      <c r="AZ428" s="38">
        <v>63552</v>
      </c>
      <c r="BA428" s="38">
        <v>146003</v>
      </c>
      <c r="BB428" s="38">
        <v>124501</v>
      </c>
      <c r="BC428" s="38">
        <v>108192</v>
      </c>
      <c r="BD428" s="38">
        <v>137230</v>
      </c>
      <c r="BE428" s="38">
        <v>187804</v>
      </c>
      <c r="BF428" s="38">
        <v>97589</v>
      </c>
      <c r="BG428" s="38">
        <v>244986</v>
      </c>
      <c r="BH428" s="38">
        <v>128452.99219999999</v>
      </c>
      <c r="BI428" s="38">
        <v>110131</v>
      </c>
      <c r="BJ428" s="38">
        <v>80696</v>
      </c>
      <c r="BK428" s="38">
        <v>91243</v>
      </c>
      <c r="BL428" s="38">
        <v>101276</v>
      </c>
      <c r="BM428" s="38">
        <v>130636</v>
      </c>
      <c r="BN428" s="38">
        <v>114143</v>
      </c>
      <c r="BO428" s="38">
        <v>365793</v>
      </c>
      <c r="BP428" s="38">
        <v>58242</v>
      </c>
      <c r="BQ428" s="38">
        <v>136373</v>
      </c>
      <c r="BR428" s="38">
        <v>79099</v>
      </c>
      <c r="BS428" s="38">
        <v>90718</v>
      </c>
      <c r="BT428" s="38">
        <v>115938</v>
      </c>
      <c r="BU428" s="38">
        <v>146946</v>
      </c>
      <c r="BV428" s="38">
        <v>0.62040372062775295</v>
      </c>
      <c r="BX428" s="38">
        <v>1</v>
      </c>
    </row>
    <row r="429" spans="2:76">
      <c r="B429" s="38" t="s">
        <v>1460</v>
      </c>
      <c r="C429" s="38" t="s">
        <v>190</v>
      </c>
      <c r="D429" s="38" t="s">
        <v>340</v>
      </c>
      <c r="E429" s="38">
        <v>42092</v>
      </c>
      <c r="F429" s="38" t="s">
        <v>145</v>
      </c>
      <c r="G429" s="38">
        <v>100003686</v>
      </c>
      <c r="H429" s="38">
        <v>5580</v>
      </c>
      <c r="I429" s="38">
        <v>312.25441000000001</v>
      </c>
      <c r="J429" s="38" t="s">
        <v>1461</v>
      </c>
      <c r="K429" s="38">
        <v>151008</v>
      </c>
      <c r="M429" s="43" t="s">
        <v>1462</v>
      </c>
      <c r="N429" s="38">
        <v>68326</v>
      </c>
      <c r="O429" s="38">
        <v>74033</v>
      </c>
      <c r="P429" s="38">
        <v>103139</v>
      </c>
      <c r="Q429" s="38">
        <v>69837</v>
      </c>
      <c r="R429" s="38">
        <v>83086</v>
      </c>
      <c r="S429" s="38">
        <v>79114</v>
      </c>
      <c r="T429" s="38">
        <v>27127</v>
      </c>
      <c r="U429" s="38">
        <v>51663</v>
      </c>
      <c r="V429" s="38">
        <v>37651</v>
      </c>
      <c r="W429" s="38">
        <v>63261</v>
      </c>
      <c r="X429" s="38">
        <v>57596</v>
      </c>
      <c r="Y429" s="38">
        <v>96377</v>
      </c>
      <c r="Z429" s="38">
        <v>55581</v>
      </c>
      <c r="AA429" s="38">
        <v>68613</v>
      </c>
      <c r="AB429" s="38">
        <v>26129</v>
      </c>
      <c r="AC429" s="38">
        <v>67636</v>
      </c>
      <c r="AD429" s="38">
        <v>104258.99219999999</v>
      </c>
      <c r="AE429" s="38">
        <v>100465</v>
      </c>
      <c r="AF429" s="38">
        <v>115913</v>
      </c>
      <c r="AG429" s="38">
        <v>100529</v>
      </c>
      <c r="AH429" s="38">
        <v>73353</v>
      </c>
      <c r="AI429" s="38">
        <v>77108</v>
      </c>
      <c r="AJ429" s="38">
        <v>47529</v>
      </c>
      <c r="AK429" s="38">
        <v>80156</v>
      </c>
      <c r="AL429" s="38">
        <v>101484</v>
      </c>
      <c r="AM429" s="38">
        <v>76646</v>
      </c>
      <c r="AN429" s="38">
        <v>59617</v>
      </c>
      <c r="AO429" s="38">
        <v>75962</v>
      </c>
      <c r="AP429" s="38">
        <v>123644</v>
      </c>
      <c r="AQ429" s="38">
        <v>113483</v>
      </c>
      <c r="AR429" s="38">
        <v>89749</v>
      </c>
      <c r="AS429" s="38">
        <v>81829</v>
      </c>
      <c r="AT429" s="38">
        <v>88402</v>
      </c>
      <c r="AU429" s="38">
        <v>66777</v>
      </c>
      <c r="AV429" s="38">
        <v>102647.99219999999</v>
      </c>
      <c r="AW429" s="38">
        <v>79374</v>
      </c>
      <c r="AX429" s="38">
        <v>95236</v>
      </c>
      <c r="AY429" s="38">
        <v>66803</v>
      </c>
      <c r="AZ429" s="38">
        <v>157690</v>
      </c>
      <c r="BA429" s="38">
        <v>64104.003900000003</v>
      </c>
      <c r="BB429" s="38">
        <v>111316</v>
      </c>
      <c r="BC429" s="38">
        <v>110590</v>
      </c>
      <c r="BD429" s="38">
        <v>82454</v>
      </c>
      <c r="BE429" s="38">
        <v>78904</v>
      </c>
      <c r="BF429" s="38">
        <v>115061.00780000001</v>
      </c>
      <c r="BG429" s="38">
        <v>109042</v>
      </c>
      <c r="BH429" s="38">
        <v>143008</v>
      </c>
      <c r="BI429" s="38">
        <v>50976.003900000003</v>
      </c>
      <c r="BJ429" s="38">
        <v>78588</v>
      </c>
      <c r="BK429" s="38">
        <v>80829</v>
      </c>
      <c r="BL429" s="38">
        <v>134275</v>
      </c>
      <c r="BM429" s="38">
        <v>108989.00780000001</v>
      </c>
      <c r="BN429" s="38">
        <v>99267</v>
      </c>
      <c r="BO429" s="38">
        <v>165818</v>
      </c>
      <c r="BP429" s="38">
        <v>135867</v>
      </c>
      <c r="BQ429" s="38">
        <v>85355.007800000007</v>
      </c>
      <c r="BR429" s="38">
        <v>108278</v>
      </c>
      <c r="BS429" s="38">
        <v>85700</v>
      </c>
      <c r="BT429" s="38">
        <v>92090</v>
      </c>
      <c r="BU429" s="38">
        <v>103847</v>
      </c>
      <c r="BV429" s="38">
        <v>1.1836854668141601E-3</v>
      </c>
      <c r="BX429" s="38">
        <v>0</v>
      </c>
    </row>
    <row r="430" spans="2:76">
      <c r="B430" s="38" t="s">
        <v>1463</v>
      </c>
      <c r="C430" s="38" t="s">
        <v>190</v>
      </c>
      <c r="D430" s="38" t="s">
        <v>1284</v>
      </c>
      <c r="E430" s="38">
        <v>57659</v>
      </c>
      <c r="F430" s="38" t="s">
        <v>145</v>
      </c>
      <c r="G430" s="38">
        <v>100015640</v>
      </c>
      <c r="H430" s="38">
        <v>5557</v>
      </c>
      <c r="I430" s="38">
        <v>342.26497999999998</v>
      </c>
      <c r="J430" s="38" t="s">
        <v>1464</v>
      </c>
      <c r="K430" s="38">
        <v>6453686</v>
      </c>
      <c r="N430" s="38">
        <v>65492</v>
      </c>
      <c r="O430" s="38">
        <v>65499</v>
      </c>
      <c r="P430" s="38">
        <v>0.462447834896002</v>
      </c>
      <c r="Q430" s="38">
        <v>0.462447834896002</v>
      </c>
      <c r="R430" s="38">
        <v>98974.007800000007</v>
      </c>
      <c r="S430" s="38">
        <v>108039.00780000001</v>
      </c>
      <c r="T430" s="38">
        <v>0.462447834896002</v>
      </c>
      <c r="U430" s="38">
        <v>72090</v>
      </c>
      <c r="V430" s="38">
        <v>70125</v>
      </c>
      <c r="W430" s="38">
        <v>73317</v>
      </c>
      <c r="X430" s="38">
        <v>67806</v>
      </c>
      <c r="Y430" s="38">
        <v>84522</v>
      </c>
      <c r="Z430" s="38">
        <v>62856</v>
      </c>
      <c r="AA430" s="38">
        <v>91155.992199999993</v>
      </c>
      <c r="AB430" s="38">
        <v>55501</v>
      </c>
      <c r="AC430" s="38">
        <v>63510</v>
      </c>
      <c r="AD430" s="38">
        <v>82007</v>
      </c>
      <c r="AE430" s="38">
        <v>0.462447834896002</v>
      </c>
      <c r="AF430" s="38">
        <v>131964</v>
      </c>
      <c r="AG430" s="38">
        <v>89287</v>
      </c>
      <c r="AH430" s="38">
        <v>62870</v>
      </c>
      <c r="AI430" s="38">
        <v>0.462447834896002</v>
      </c>
      <c r="AJ430" s="38">
        <v>71958</v>
      </c>
      <c r="AK430" s="38">
        <v>72934</v>
      </c>
      <c r="AL430" s="38">
        <v>103987</v>
      </c>
      <c r="AM430" s="38">
        <v>83916</v>
      </c>
      <c r="AN430" s="38">
        <v>103682</v>
      </c>
      <c r="AO430" s="38">
        <v>101312</v>
      </c>
      <c r="AP430" s="38">
        <v>115906</v>
      </c>
      <c r="AQ430" s="38">
        <v>71610</v>
      </c>
      <c r="AR430" s="38">
        <v>0.462447834896002</v>
      </c>
      <c r="AS430" s="38">
        <v>108573</v>
      </c>
      <c r="AT430" s="38">
        <v>121577</v>
      </c>
      <c r="AU430" s="38">
        <v>0.462447834896002</v>
      </c>
      <c r="AV430" s="38">
        <v>90626</v>
      </c>
      <c r="AW430" s="38">
        <v>76586</v>
      </c>
      <c r="AX430" s="38">
        <v>75586</v>
      </c>
      <c r="AY430" s="38">
        <v>84406</v>
      </c>
      <c r="AZ430" s="38">
        <v>87681</v>
      </c>
      <c r="BA430" s="38">
        <v>58964</v>
      </c>
      <c r="BB430" s="38">
        <v>121084</v>
      </c>
      <c r="BC430" s="38">
        <v>102115</v>
      </c>
      <c r="BD430" s="38">
        <v>143540</v>
      </c>
      <c r="BE430" s="38">
        <v>105315.00780000001</v>
      </c>
      <c r="BF430" s="38">
        <v>99971.992199999993</v>
      </c>
      <c r="BG430" s="38">
        <v>84004</v>
      </c>
      <c r="BH430" s="38">
        <v>57511</v>
      </c>
      <c r="BI430" s="38">
        <v>66596</v>
      </c>
      <c r="BJ430" s="38">
        <v>111878</v>
      </c>
      <c r="BK430" s="38">
        <v>84864</v>
      </c>
      <c r="BL430" s="38">
        <v>119179.00780000001</v>
      </c>
      <c r="BM430" s="38">
        <v>92632.992199999993</v>
      </c>
      <c r="BN430" s="38">
        <v>85816</v>
      </c>
      <c r="BO430" s="38">
        <v>111268</v>
      </c>
      <c r="BP430" s="38">
        <v>201990</v>
      </c>
      <c r="BQ430" s="38">
        <v>77117</v>
      </c>
      <c r="BR430" s="38">
        <v>74051</v>
      </c>
      <c r="BS430" s="38">
        <v>125044</v>
      </c>
      <c r="BT430" s="38">
        <v>82642</v>
      </c>
      <c r="BU430" s="38">
        <v>111337</v>
      </c>
      <c r="BV430" s="38">
        <v>7.5700623603243197E-3</v>
      </c>
      <c r="BX430" s="38">
        <v>0</v>
      </c>
    </row>
    <row r="431" spans="2:76">
      <c r="B431" s="38" t="s">
        <v>1465</v>
      </c>
      <c r="C431" s="38" t="s">
        <v>190</v>
      </c>
      <c r="D431" s="38" t="s">
        <v>1284</v>
      </c>
      <c r="E431" s="38">
        <v>39730</v>
      </c>
      <c r="F431" s="38" t="s">
        <v>145</v>
      </c>
      <c r="G431" s="38">
        <v>100003240</v>
      </c>
      <c r="H431" s="38">
        <v>5782</v>
      </c>
      <c r="I431" s="38">
        <v>390.26835</v>
      </c>
      <c r="J431" s="38" t="s">
        <v>1466</v>
      </c>
      <c r="K431" s="38">
        <v>168274</v>
      </c>
      <c r="N431" s="38">
        <v>32524</v>
      </c>
      <c r="O431" s="38">
        <v>84606</v>
      </c>
      <c r="P431" s="38">
        <v>123958</v>
      </c>
      <c r="Q431" s="38">
        <v>37150</v>
      </c>
      <c r="R431" s="38">
        <v>68277</v>
      </c>
      <c r="S431" s="38">
        <v>56884</v>
      </c>
      <c r="T431" s="38">
        <v>39094.003900000003</v>
      </c>
      <c r="U431" s="38">
        <v>0.279802153315517</v>
      </c>
      <c r="V431" s="38">
        <v>51277</v>
      </c>
      <c r="W431" s="38">
        <v>96901</v>
      </c>
      <c r="X431" s="38">
        <v>0.279802153315517</v>
      </c>
      <c r="Y431" s="38">
        <v>36093</v>
      </c>
      <c r="Z431" s="38">
        <v>0.279802153315517</v>
      </c>
      <c r="AA431" s="38">
        <v>61239</v>
      </c>
      <c r="AB431" s="38">
        <v>0.279802153315517</v>
      </c>
      <c r="AC431" s="38">
        <v>188151</v>
      </c>
      <c r="AD431" s="38">
        <v>70089</v>
      </c>
      <c r="AE431" s="38">
        <v>69812</v>
      </c>
      <c r="AF431" s="38">
        <v>38926</v>
      </c>
      <c r="AG431" s="38">
        <v>81406</v>
      </c>
      <c r="AH431" s="38">
        <v>115002</v>
      </c>
      <c r="AI431" s="38">
        <v>95682</v>
      </c>
      <c r="AJ431" s="38">
        <v>27659</v>
      </c>
      <c r="AK431" s="38">
        <v>61005</v>
      </c>
      <c r="AL431" s="38">
        <v>103807</v>
      </c>
      <c r="AM431" s="38">
        <v>115143</v>
      </c>
      <c r="AN431" s="38">
        <v>0.279802153315517</v>
      </c>
      <c r="AO431" s="38">
        <v>97849</v>
      </c>
      <c r="AP431" s="38">
        <v>70221</v>
      </c>
      <c r="AQ431" s="38">
        <v>88185</v>
      </c>
      <c r="AR431" s="38">
        <v>0.279802153315517</v>
      </c>
      <c r="AS431" s="38">
        <v>52489</v>
      </c>
      <c r="AT431" s="38">
        <v>50535</v>
      </c>
      <c r="AU431" s="38">
        <v>33174</v>
      </c>
      <c r="AV431" s="38">
        <v>81839</v>
      </c>
      <c r="AW431" s="38">
        <v>65164</v>
      </c>
      <c r="AX431" s="38">
        <v>74269.007800000007</v>
      </c>
      <c r="AY431" s="38">
        <v>79190</v>
      </c>
      <c r="AZ431" s="38">
        <v>74573</v>
      </c>
      <c r="BA431" s="38">
        <v>62940</v>
      </c>
      <c r="BB431" s="38">
        <v>66070</v>
      </c>
      <c r="BC431" s="38">
        <v>100773</v>
      </c>
      <c r="BD431" s="38">
        <v>73884</v>
      </c>
      <c r="BE431" s="38">
        <v>58411</v>
      </c>
      <c r="BF431" s="38">
        <v>67627</v>
      </c>
      <c r="BG431" s="38">
        <v>77813</v>
      </c>
      <c r="BH431" s="38">
        <v>66634</v>
      </c>
      <c r="BI431" s="38">
        <v>80583</v>
      </c>
      <c r="BJ431" s="38">
        <v>69969</v>
      </c>
      <c r="BK431" s="38">
        <v>48666</v>
      </c>
      <c r="BL431" s="38">
        <v>101317</v>
      </c>
      <c r="BM431" s="38">
        <v>48664</v>
      </c>
      <c r="BN431" s="38">
        <v>83932</v>
      </c>
      <c r="BO431" s="38">
        <v>50111</v>
      </c>
      <c r="BP431" s="38">
        <v>0.279802153315517</v>
      </c>
      <c r="BQ431" s="38">
        <v>59725.003900000003</v>
      </c>
      <c r="BR431" s="38">
        <v>61855</v>
      </c>
      <c r="BS431" s="38">
        <v>101049</v>
      </c>
      <c r="BT431" s="38">
        <v>49874</v>
      </c>
      <c r="BU431" s="38">
        <v>81926</v>
      </c>
      <c r="BV431" s="38">
        <v>0.87653958115409303</v>
      </c>
      <c r="BX431" s="38">
        <v>1</v>
      </c>
    </row>
    <row r="432" spans="2:76">
      <c r="B432" s="38" t="s">
        <v>1467</v>
      </c>
      <c r="C432" s="38" t="s">
        <v>161</v>
      </c>
      <c r="D432" s="38" t="s">
        <v>220</v>
      </c>
      <c r="E432" s="38">
        <v>57687</v>
      </c>
      <c r="F432" s="38" t="s">
        <v>163</v>
      </c>
      <c r="G432" s="38">
        <v>100015962</v>
      </c>
      <c r="H432" s="38">
        <v>2186</v>
      </c>
      <c r="I432" s="38">
        <v>160.13320999999999</v>
      </c>
      <c r="N432" s="38">
        <v>8933636</v>
      </c>
      <c r="O432" s="38">
        <v>8020216</v>
      </c>
      <c r="P432" s="38">
        <v>10403096</v>
      </c>
      <c r="Q432" s="38">
        <v>7807388</v>
      </c>
      <c r="R432" s="38">
        <v>9862932</v>
      </c>
      <c r="S432" s="38">
        <v>9482726</v>
      </c>
      <c r="T432" s="38">
        <v>8588663</v>
      </c>
      <c r="U432" s="38">
        <v>7719823</v>
      </c>
      <c r="V432" s="38">
        <v>7785867</v>
      </c>
      <c r="W432" s="38">
        <v>15763813</v>
      </c>
      <c r="X432" s="38">
        <v>10420624</v>
      </c>
      <c r="Y432" s="38">
        <v>9292927</v>
      </c>
      <c r="Z432" s="38">
        <v>11017529</v>
      </c>
      <c r="AA432" s="38">
        <v>10624421</v>
      </c>
      <c r="AB432" s="38">
        <v>13019764</v>
      </c>
      <c r="AC432" s="38">
        <v>12659595</v>
      </c>
      <c r="AD432" s="38">
        <v>8719472</v>
      </c>
      <c r="AE432" s="38">
        <v>6993067</v>
      </c>
      <c r="AF432" s="38">
        <v>9085693</v>
      </c>
      <c r="AG432" s="38">
        <v>5565867</v>
      </c>
      <c r="AH432" s="38">
        <v>40042324</v>
      </c>
      <c r="AI432" s="38">
        <v>10833801</v>
      </c>
      <c r="AJ432" s="38">
        <v>6499158</v>
      </c>
      <c r="AK432" s="38">
        <v>15195562</v>
      </c>
      <c r="AL432" s="38">
        <v>7846829</v>
      </c>
      <c r="AM432" s="38">
        <v>8017357</v>
      </c>
      <c r="AN432" s="38">
        <v>9430202</v>
      </c>
      <c r="AO432" s="38">
        <v>3528192.25</v>
      </c>
      <c r="AP432" s="38">
        <v>7645736</v>
      </c>
      <c r="AQ432" s="38">
        <v>18064392</v>
      </c>
      <c r="AR432" s="38">
        <v>14969222</v>
      </c>
      <c r="AS432" s="38">
        <v>9149574</v>
      </c>
      <c r="AT432" s="38">
        <v>16004732</v>
      </c>
      <c r="AU432" s="38">
        <v>12160772</v>
      </c>
      <c r="AV432" s="38">
        <v>14444926</v>
      </c>
      <c r="AW432" s="38">
        <v>9280406</v>
      </c>
      <c r="AX432" s="38">
        <v>7049576</v>
      </c>
      <c r="AY432" s="38">
        <v>17437812</v>
      </c>
      <c r="AZ432" s="38">
        <v>12288453</v>
      </c>
      <c r="BA432" s="38">
        <v>6418113</v>
      </c>
      <c r="BB432" s="38">
        <v>12549993</v>
      </c>
      <c r="BC432" s="38">
        <v>14098457</v>
      </c>
      <c r="BD432" s="38">
        <v>10122731</v>
      </c>
      <c r="BE432" s="38">
        <v>7260031</v>
      </c>
      <c r="BF432" s="38">
        <v>9644858</v>
      </c>
      <c r="BG432" s="38">
        <v>13067448</v>
      </c>
      <c r="BH432" s="38">
        <v>5111553.5</v>
      </c>
      <c r="BI432" s="38">
        <v>13712264</v>
      </c>
      <c r="BJ432" s="38">
        <v>15806281</v>
      </c>
      <c r="BK432" s="38">
        <v>20060392</v>
      </c>
      <c r="BL432" s="38">
        <v>6729754</v>
      </c>
      <c r="BM432" s="38">
        <v>11449896</v>
      </c>
      <c r="BN432" s="38">
        <v>10644429</v>
      </c>
      <c r="BO432" s="38">
        <v>11838439</v>
      </c>
      <c r="BP432" s="38">
        <v>9877277</v>
      </c>
      <c r="BQ432" s="38">
        <v>6241326</v>
      </c>
      <c r="BR432" s="38">
        <v>10389847</v>
      </c>
      <c r="BS432" s="38">
        <v>12499875</v>
      </c>
      <c r="BT432" s="38">
        <v>11389636</v>
      </c>
      <c r="BU432" s="38">
        <v>14139586</v>
      </c>
      <c r="BV432" s="38">
        <v>5.5545693134345597E-2</v>
      </c>
      <c r="BX432" s="38">
        <v>0.67504096122337498</v>
      </c>
    </row>
    <row r="433" spans="2:76">
      <c r="B433" s="38" t="s">
        <v>1468</v>
      </c>
      <c r="C433" s="38" t="s">
        <v>172</v>
      </c>
      <c r="D433" s="38" t="s">
        <v>173</v>
      </c>
      <c r="E433" s="38">
        <v>40469</v>
      </c>
      <c r="F433" s="38" t="s">
        <v>163</v>
      </c>
      <c r="G433" s="38">
        <v>100001468</v>
      </c>
      <c r="H433" s="38">
        <v>1250</v>
      </c>
      <c r="I433" s="38">
        <v>153.06585999999999</v>
      </c>
      <c r="J433" s="38" t="s">
        <v>1469</v>
      </c>
      <c r="K433" s="38">
        <v>69698</v>
      </c>
      <c r="L433" s="43" t="s">
        <v>1470</v>
      </c>
      <c r="M433" s="43" t="s">
        <v>1471</v>
      </c>
      <c r="N433" s="38">
        <v>2510820</v>
      </c>
      <c r="O433" s="38">
        <v>2734661.25</v>
      </c>
      <c r="P433" s="38">
        <v>5317811</v>
      </c>
      <c r="Q433" s="38">
        <v>3609774</v>
      </c>
      <c r="R433" s="38">
        <v>1432280.625</v>
      </c>
      <c r="S433" s="38">
        <v>2583382.25</v>
      </c>
      <c r="T433" s="38">
        <v>2989088.25</v>
      </c>
      <c r="U433" s="38">
        <v>2178818.25</v>
      </c>
      <c r="V433" s="38">
        <v>2752050.25</v>
      </c>
      <c r="W433" s="38">
        <v>4868500.5</v>
      </c>
      <c r="X433" s="38">
        <v>1509057</v>
      </c>
      <c r="Y433" s="38">
        <v>1125848.25</v>
      </c>
      <c r="Z433" s="38">
        <v>1729514.875</v>
      </c>
      <c r="AA433" s="38">
        <v>2885572.25</v>
      </c>
      <c r="AB433" s="38">
        <v>7265440</v>
      </c>
      <c r="AC433" s="38">
        <v>4513396</v>
      </c>
      <c r="AD433" s="38">
        <v>2895132</v>
      </c>
      <c r="AE433" s="38">
        <v>2812991.75</v>
      </c>
      <c r="AF433" s="38">
        <v>1607035</v>
      </c>
      <c r="AG433" s="38">
        <v>2984228</v>
      </c>
      <c r="AH433" s="38">
        <v>2870998</v>
      </c>
      <c r="AI433" s="38">
        <v>2745575</v>
      </c>
      <c r="AJ433" s="38">
        <v>2171732</v>
      </c>
      <c r="AK433" s="38">
        <v>1841079</v>
      </c>
      <c r="AL433" s="38">
        <v>4047090</v>
      </c>
      <c r="AM433" s="38">
        <v>1132737</v>
      </c>
      <c r="AN433" s="38">
        <v>4382643.5</v>
      </c>
      <c r="AO433" s="38">
        <v>2726808.25</v>
      </c>
      <c r="AP433" s="38">
        <v>1875377</v>
      </c>
      <c r="AQ433" s="38">
        <v>1457988.75</v>
      </c>
      <c r="AR433" s="38">
        <v>3008707.5</v>
      </c>
      <c r="AS433" s="38">
        <v>2043388.5</v>
      </c>
      <c r="AT433" s="38">
        <v>2483163.75</v>
      </c>
      <c r="AU433" s="38">
        <v>1864178</v>
      </c>
      <c r="AV433" s="38">
        <v>4541154.5</v>
      </c>
      <c r="AW433" s="38">
        <v>3897559.75</v>
      </c>
      <c r="AX433" s="38">
        <v>3432801.5</v>
      </c>
      <c r="AY433" s="38">
        <v>4270533</v>
      </c>
      <c r="AZ433" s="38">
        <v>3164162.75</v>
      </c>
      <c r="BA433" s="38">
        <v>2345849</v>
      </c>
      <c r="BB433" s="38">
        <v>2768958.25</v>
      </c>
      <c r="BC433" s="38">
        <v>2944480</v>
      </c>
      <c r="BD433" s="38">
        <v>2215329.25</v>
      </c>
      <c r="BE433" s="38">
        <v>1929728</v>
      </c>
      <c r="BF433" s="38">
        <v>1858482.75</v>
      </c>
      <c r="BG433" s="38">
        <v>2260494.5</v>
      </c>
      <c r="BH433" s="38">
        <v>1111397</v>
      </c>
      <c r="BI433" s="38">
        <v>2568559.5</v>
      </c>
      <c r="BJ433" s="38">
        <v>3966417</v>
      </c>
      <c r="BK433" s="38">
        <v>6535304.5</v>
      </c>
      <c r="BL433" s="38">
        <v>4648537</v>
      </c>
      <c r="BM433" s="38">
        <v>737580</v>
      </c>
      <c r="BN433" s="38">
        <v>2105001</v>
      </c>
      <c r="BO433" s="38">
        <v>2860353.75</v>
      </c>
      <c r="BP433" s="38">
        <v>3351741.5</v>
      </c>
      <c r="BQ433" s="38">
        <v>2440053.25</v>
      </c>
      <c r="BR433" s="38">
        <v>4064866.5</v>
      </c>
      <c r="BS433" s="38">
        <v>4623729.5</v>
      </c>
      <c r="BT433" s="38">
        <v>5449018</v>
      </c>
      <c r="BU433" s="38">
        <v>2383224.75</v>
      </c>
      <c r="BV433" s="38">
        <v>0.41191083714760002</v>
      </c>
      <c r="BX433" s="38">
        <v>1</v>
      </c>
    </row>
    <row r="434" spans="2:76">
      <c r="B434" s="38" t="s">
        <v>1472</v>
      </c>
      <c r="C434" s="38" t="s">
        <v>172</v>
      </c>
      <c r="D434" s="38" t="s">
        <v>173</v>
      </c>
      <c r="E434" s="38">
        <v>57584</v>
      </c>
      <c r="F434" s="38" t="s">
        <v>163</v>
      </c>
      <c r="G434" s="38">
        <v>100001469</v>
      </c>
      <c r="H434" s="38">
        <v>1260</v>
      </c>
      <c r="I434" s="38">
        <v>153.06585999999999</v>
      </c>
      <c r="J434" s="38" t="s">
        <v>1473</v>
      </c>
      <c r="K434" s="38">
        <v>440810</v>
      </c>
      <c r="L434" s="43" t="s">
        <v>1474</v>
      </c>
      <c r="M434" s="43" t="s">
        <v>1475</v>
      </c>
      <c r="N434" s="38">
        <v>726203</v>
      </c>
      <c r="O434" s="38">
        <v>1075002.375</v>
      </c>
      <c r="P434" s="38">
        <v>2010791.5</v>
      </c>
      <c r="Q434" s="38">
        <v>1177920.5</v>
      </c>
      <c r="R434" s="38">
        <v>547377.875</v>
      </c>
      <c r="S434" s="38">
        <v>782537.375</v>
      </c>
      <c r="T434" s="38">
        <v>910453.0625</v>
      </c>
      <c r="U434" s="38">
        <v>713377.3125</v>
      </c>
      <c r="V434" s="38">
        <v>1075258</v>
      </c>
      <c r="W434" s="38">
        <v>1726224.875</v>
      </c>
      <c r="X434" s="38">
        <v>634269.125</v>
      </c>
      <c r="Y434" s="38">
        <v>362626.40629999997</v>
      </c>
      <c r="Z434" s="38">
        <v>713960.8125</v>
      </c>
      <c r="AA434" s="38">
        <v>1379907.5</v>
      </c>
      <c r="AB434" s="38">
        <v>2660609.5</v>
      </c>
      <c r="AC434" s="38">
        <v>1490037</v>
      </c>
      <c r="AD434" s="38">
        <v>1228215.5</v>
      </c>
      <c r="AE434" s="38">
        <v>645853.5</v>
      </c>
      <c r="AF434" s="38">
        <v>566402.375</v>
      </c>
      <c r="AG434" s="38">
        <v>1448675.75</v>
      </c>
      <c r="AH434" s="38">
        <v>909972.3125</v>
      </c>
      <c r="AI434" s="38">
        <v>1362315.75</v>
      </c>
      <c r="AJ434" s="38">
        <v>968436.8125</v>
      </c>
      <c r="AK434" s="38">
        <v>714634.625</v>
      </c>
      <c r="AL434" s="38">
        <v>1350358.75</v>
      </c>
      <c r="AM434" s="38">
        <v>466463.46879999997</v>
      </c>
      <c r="AN434" s="38">
        <v>1326226.875</v>
      </c>
      <c r="AO434" s="38">
        <v>632908</v>
      </c>
      <c r="AP434" s="38">
        <v>727333.6875</v>
      </c>
      <c r="AQ434" s="38">
        <v>591635.375</v>
      </c>
      <c r="AR434" s="38">
        <v>925803.5625</v>
      </c>
      <c r="AS434" s="38">
        <v>890712.3125</v>
      </c>
      <c r="AT434" s="38">
        <v>933390.875</v>
      </c>
      <c r="AU434" s="38">
        <v>811591.8125</v>
      </c>
      <c r="AV434" s="38">
        <v>1148696.375</v>
      </c>
      <c r="AW434" s="38">
        <v>1035254.625</v>
      </c>
      <c r="AX434" s="38">
        <v>1060296.5</v>
      </c>
      <c r="AY434" s="38">
        <v>1663971.625</v>
      </c>
      <c r="AZ434" s="38">
        <v>809388.5</v>
      </c>
      <c r="BA434" s="38">
        <v>890259.125</v>
      </c>
      <c r="BB434" s="38">
        <v>1170476.75</v>
      </c>
      <c r="BC434" s="38">
        <v>1379104</v>
      </c>
      <c r="BD434" s="38">
        <v>709953.1875</v>
      </c>
      <c r="BE434" s="38">
        <v>818819.6875</v>
      </c>
      <c r="BF434" s="38">
        <v>568249.625</v>
      </c>
      <c r="BG434" s="38">
        <v>863303.125</v>
      </c>
      <c r="BH434" s="38">
        <v>339906.90629999997</v>
      </c>
      <c r="BI434" s="38">
        <v>817335.5</v>
      </c>
      <c r="BJ434" s="38">
        <v>1301281.375</v>
      </c>
      <c r="BK434" s="38">
        <v>1354672.625</v>
      </c>
      <c r="BL434" s="38">
        <v>1599155.625</v>
      </c>
      <c r="BM434" s="38">
        <v>275347.09379999997</v>
      </c>
      <c r="BN434" s="38">
        <v>1008689.3125</v>
      </c>
      <c r="BO434" s="38">
        <v>825891.625</v>
      </c>
      <c r="BP434" s="38">
        <v>1264401.125</v>
      </c>
      <c r="BQ434" s="38">
        <v>709989.5</v>
      </c>
      <c r="BR434" s="38">
        <v>747041.625</v>
      </c>
      <c r="BS434" s="38">
        <v>1480244.75</v>
      </c>
      <c r="BT434" s="38">
        <v>1021887.5625</v>
      </c>
      <c r="BU434" s="38">
        <v>574054.125</v>
      </c>
      <c r="BV434" s="38">
        <v>0.93519197023933898</v>
      </c>
      <c r="BX434" s="38">
        <v>1</v>
      </c>
    </row>
    <row r="435" spans="2:76">
      <c r="B435" s="38" t="s">
        <v>1476</v>
      </c>
      <c r="C435" s="38" t="s">
        <v>199</v>
      </c>
      <c r="D435" s="38" t="s">
        <v>550</v>
      </c>
      <c r="E435" s="38">
        <v>15650</v>
      </c>
      <c r="F435" s="38" t="s">
        <v>163</v>
      </c>
      <c r="G435" s="38">
        <v>1242</v>
      </c>
      <c r="H435" s="38">
        <v>2120</v>
      </c>
      <c r="I435" s="38">
        <v>282.11968999999999</v>
      </c>
      <c r="J435" s="38" t="s">
        <v>1477</v>
      </c>
      <c r="K435" s="38">
        <v>27476</v>
      </c>
      <c r="L435" s="43" t="s">
        <v>1478</v>
      </c>
      <c r="M435" s="43" t="s">
        <v>1479</v>
      </c>
      <c r="N435" s="38">
        <v>164926</v>
      </c>
      <c r="O435" s="38">
        <v>157807</v>
      </c>
      <c r="P435" s="38">
        <v>286154</v>
      </c>
      <c r="Q435" s="38">
        <v>192716</v>
      </c>
      <c r="R435" s="38">
        <v>165369</v>
      </c>
      <c r="S435" s="38">
        <v>194647</v>
      </c>
      <c r="T435" s="38">
        <v>190004</v>
      </c>
      <c r="U435" s="38">
        <v>161416</v>
      </c>
      <c r="V435" s="38">
        <v>272097</v>
      </c>
      <c r="W435" s="38">
        <v>215643</v>
      </c>
      <c r="X435" s="38">
        <v>199363.98439999999</v>
      </c>
      <c r="Y435" s="38">
        <v>143381</v>
      </c>
      <c r="Z435" s="38">
        <v>224920</v>
      </c>
      <c r="AA435" s="38">
        <v>182202</v>
      </c>
      <c r="AB435" s="38">
        <v>254733</v>
      </c>
      <c r="AC435" s="38">
        <v>178228</v>
      </c>
      <c r="AD435" s="38">
        <v>149923</v>
      </c>
      <c r="AE435" s="38">
        <v>181849</v>
      </c>
      <c r="AF435" s="38">
        <v>264993</v>
      </c>
      <c r="AG435" s="38">
        <v>187364</v>
      </c>
      <c r="AH435" s="38">
        <v>211173.01560000001</v>
      </c>
      <c r="AI435" s="38">
        <v>140210</v>
      </c>
      <c r="AJ435" s="38">
        <v>263554</v>
      </c>
      <c r="AK435" s="38">
        <v>226285.98439999999</v>
      </c>
      <c r="AL435" s="38">
        <v>248298</v>
      </c>
      <c r="AM435" s="38">
        <v>193283.01560000001</v>
      </c>
      <c r="AN435" s="38">
        <v>159061</v>
      </c>
      <c r="AO435" s="38">
        <v>174196</v>
      </c>
      <c r="AP435" s="38">
        <v>294204</v>
      </c>
      <c r="AQ435" s="38">
        <v>201146.98439999999</v>
      </c>
      <c r="AR435" s="38">
        <v>170644</v>
      </c>
      <c r="AS435" s="38">
        <v>170487</v>
      </c>
      <c r="AT435" s="38">
        <v>219834.01560000001</v>
      </c>
      <c r="AU435" s="38">
        <v>207419</v>
      </c>
      <c r="AV435" s="38">
        <v>208228.01560000001</v>
      </c>
      <c r="AW435" s="38">
        <v>195693.98439999999</v>
      </c>
      <c r="AX435" s="38">
        <v>158847</v>
      </c>
      <c r="AY435" s="38">
        <v>108674</v>
      </c>
      <c r="AZ435" s="38">
        <v>188034</v>
      </c>
      <c r="BA435" s="38">
        <v>235247</v>
      </c>
      <c r="BB435" s="38">
        <v>211993.98439999999</v>
      </c>
      <c r="BC435" s="38">
        <v>227142</v>
      </c>
      <c r="BD435" s="38">
        <v>128472.99219999999</v>
      </c>
      <c r="BE435" s="38">
        <v>162895</v>
      </c>
      <c r="BF435" s="38">
        <v>296369</v>
      </c>
      <c r="BG435" s="38">
        <v>186204</v>
      </c>
      <c r="BH435" s="38">
        <v>144351</v>
      </c>
      <c r="BI435" s="38">
        <v>157453</v>
      </c>
      <c r="BJ435" s="38">
        <v>219798.01560000001</v>
      </c>
      <c r="BK435" s="38">
        <v>176479</v>
      </c>
      <c r="BL435" s="38">
        <v>142923</v>
      </c>
      <c r="BM435" s="38">
        <v>252297</v>
      </c>
      <c r="BN435" s="38">
        <v>211874</v>
      </c>
      <c r="BO435" s="38">
        <v>283799</v>
      </c>
      <c r="BP435" s="38">
        <v>287536</v>
      </c>
      <c r="BQ435" s="38">
        <v>162382</v>
      </c>
      <c r="BR435" s="38">
        <v>100773</v>
      </c>
      <c r="BS435" s="38">
        <v>187266</v>
      </c>
      <c r="BT435" s="38">
        <v>346071</v>
      </c>
      <c r="BU435" s="38">
        <v>193742</v>
      </c>
      <c r="BV435" s="38">
        <v>0.72659278886445899</v>
      </c>
      <c r="BX435" s="38">
        <v>1</v>
      </c>
    </row>
    <row r="436" spans="2:76">
      <c r="B436" s="38" t="s">
        <v>1480</v>
      </c>
      <c r="C436" s="38" t="s">
        <v>199</v>
      </c>
      <c r="D436" s="38" t="s">
        <v>582</v>
      </c>
      <c r="E436" s="38">
        <v>48351</v>
      </c>
      <c r="F436" s="38" t="s">
        <v>163</v>
      </c>
      <c r="G436" s="38">
        <v>100001409</v>
      </c>
      <c r="H436" s="38">
        <v>1430</v>
      </c>
      <c r="I436" s="38">
        <v>283.1037</v>
      </c>
      <c r="J436" s="38" t="s">
        <v>1481</v>
      </c>
      <c r="K436" s="38">
        <v>65095</v>
      </c>
      <c r="M436" s="43" t="s">
        <v>1482</v>
      </c>
      <c r="N436" s="38">
        <v>48824</v>
      </c>
      <c r="O436" s="38">
        <v>89211</v>
      </c>
      <c r="P436" s="38">
        <v>105842</v>
      </c>
      <c r="Q436" s="38">
        <v>79777</v>
      </c>
      <c r="R436" s="38">
        <v>111119</v>
      </c>
      <c r="S436" s="38">
        <v>79362</v>
      </c>
      <c r="T436" s="38">
        <v>81375</v>
      </c>
      <c r="U436" s="38">
        <v>69237</v>
      </c>
      <c r="V436" s="38">
        <v>68786</v>
      </c>
      <c r="W436" s="38">
        <v>119525</v>
      </c>
      <c r="X436" s="38">
        <v>83395</v>
      </c>
      <c r="Y436" s="38">
        <v>50425</v>
      </c>
      <c r="Z436" s="38">
        <v>49702</v>
      </c>
      <c r="AA436" s="38">
        <v>68439</v>
      </c>
      <c r="AB436" s="38">
        <v>91740</v>
      </c>
      <c r="AC436" s="38">
        <v>44080</v>
      </c>
      <c r="AD436" s="38">
        <v>48634</v>
      </c>
      <c r="AE436" s="38">
        <v>67118</v>
      </c>
      <c r="AF436" s="38">
        <v>55619</v>
      </c>
      <c r="AG436" s="38">
        <v>68270</v>
      </c>
      <c r="AH436" s="38">
        <v>55387</v>
      </c>
      <c r="AI436" s="38">
        <v>52602</v>
      </c>
      <c r="AJ436" s="38">
        <v>0.438689047048134</v>
      </c>
      <c r="AK436" s="38">
        <v>76525</v>
      </c>
      <c r="AL436" s="38">
        <v>66509</v>
      </c>
      <c r="AM436" s="38">
        <v>58899</v>
      </c>
      <c r="AN436" s="38">
        <v>84045</v>
      </c>
      <c r="AO436" s="38">
        <v>49395</v>
      </c>
      <c r="AP436" s="38">
        <v>71410</v>
      </c>
      <c r="AQ436" s="38">
        <v>66250</v>
      </c>
      <c r="AR436" s="38">
        <v>91967</v>
      </c>
      <c r="AS436" s="38">
        <v>50044</v>
      </c>
      <c r="AT436" s="38">
        <v>59902.003900000003</v>
      </c>
      <c r="AU436" s="38">
        <v>82658</v>
      </c>
      <c r="AV436" s="38">
        <v>123652</v>
      </c>
      <c r="AW436" s="38">
        <v>107451</v>
      </c>
      <c r="AX436" s="38">
        <v>79317</v>
      </c>
      <c r="AY436" s="38">
        <v>68371</v>
      </c>
      <c r="AZ436" s="38">
        <v>84648</v>
      </c>
      <c r="BA436" s="38">
        <v>58682</v>
      </c>
      <c r="BB436" s="38">
        <v>60450.996099999997</v>
      </c>
      <c r="BC436" s="38">
        <v>53769</v>
      </c>
      <c r="BD436" s="38">
        <v>75492</v>
      </c>
      <c r="BE436" s="38">
        <v>63647</v>
      </c>
      <c r="BF436" s="38">
        <v>63544</v>
      </c>
      <c r="BG436" s="38">
        <v>73799</v>
      </c>
      <c r="BH436" s="38">
        <v>58463</v>
      </c>
      <c r="BI436" s="38">
        <v>76191</v>
      </c>
      <c r="BJ436" s="38">
        <v>78174</v>
      </c>
      <c r="BK436" s="38">
        <v>70681</v>
      </c>
      <c r="BL436" s="38">
        <v>94413</v>
      </c>
      <c r="BM436" s="38">
        <v>73243</v>
      </c>
      <c r="BN436" s="38">
        <v>70484</v>
      </c>
      <c r="BO436" s="38">
        <v>95120</v>
      </c>
      <c r="BP436" s="38">
        <v>102251</v>
      </c>
      <c r="BQ436" s="38">
        <v>99111</v>
      </c>
      <c r="BR436" s="38">
        <v>55774</v>
      </c>
      <c r="BS436" s="38">
        <v>71896</v>
      </c>
      <c r="BT436" s="38">
        <v>117586</v>
      </c>
      <c r="BU436" s="38">
        <v>72545</v>
      </c>
      <c r="BV436" s="38">
        <v>0.10220113865278301</v>
      </c>
      <c r="BX436" s="38">
        <v>0.96559257236482798</v>
      </c>
    </row>
    <row r="437" spans="2:76">
      <c r="B437" s="38" t="s">
        <v>1483</v>
      </c>
      <c r="C437" s="38" t="s">
        <v>199</v>
      </c>
      <c r="D437" s="38" t="s">
        <v>531</v>
      </c>
      <c r="E437" s="38">
        <v>35137</v>
      </c>
      <c r="F437" s="38" t="s">
        <v>163</v>
      </c>
      <c r="G437" s="38">
        <v>100001412</v>
      </c>
      <c r="H437" s="38">
        <v>2210</v>
      </c>
      <c r="I437" s="38">
        <v>312.13024999999999</v>
      </c>
      <c r="J437" s="38" t="s">
        <v>1484</v>
      </c>
      <c r="K437" s="38">
        <v>92919</v>
      </c>
      <c r="M437" s="43" t="s">
        <v>1485</v>
      </c>
      <c r="N437" s="38">
        <v>31872</v>
      </c>
      <c r="O437" s="38">
        <v>73479</v>
      </c>
      <c r="P437" s="38">
        <v>70148</v>
      </c>
      <c r="Q437" s="38">
        <v>58238</v>
      </c>
      <c r="R437" s="38">
        <v>87436</v>
      </c>
      <c r="S437" s="38">
        <v>60887</v>
      </c>
      <c r="T437" s="38">
        <v>69081</v>
      </c>
      <c r="U437" s="38">
        <v>64753</v>
      </c>
      <c r="V437" s="38">
        <v>48233</v>
      </c>
      <c r="W437" s="38">
        <v>93837</v>
      </c>
      <c r="X437" s="38">
        <v>45818</v>
      </c>
      <c r="Y437" s="38">
        <v>37431</v>
      </c>
      <c r="Z437" s="38">
        <v>67868</v>
      </c>
      <c r="AA437" s="38">
        <v>48261</v>
      </c>
      <c r="AB437" s="38">
        <v>54846</v>
      </c>
      <c r="AC437" s="38">
        <v>61605.996099999997</v>
      </c>
      <c r="AD437" s="38">
        <v>42883</v>
      </c>
      <c r="AE437" s="38">
        <v>62848.003900000003</v>
      </c>
      <c r="AF437" s="38">
        <v>55329</v>
      </c>
      <c r="AG437" s="38">
        <v>46186</v>
      </c>
      <c r="AH437" s="38">
        <v>59081.003900000003</v>
      </c>
      <c r="AI437" s="38">
        <v>64882.003900000003</v>
      </c>
      <c r="AJ437" s="38">
        <v>50871</v>
      </c>
      <c r="AK437" s="38">
        <v>48323</v>
      </c>
      <c r="AL437" s="38">
        <v>64103</v>
      </c>
      <c r="AM437" s="38">
        <v>53744</v>
      </c>
      <c r="AN437" s="38">
        <v>53869</v>
      </c>
      <c r="AO437" s="38">
        <v>46208</v>
      </c>
      <c r="AP437" s="38">
        <v>71411</v>
      </c>
      <c r="AQ437" s="38">
        <v>58877</v>
      </c>
      <c r="AR437" s="38">
        <v>73551</v>
      </c>
      <c r="AS437" s="38">
        <v>43316</v>
      </c>
      <c r="AT437" s="38">
        <v>69530</v>
      </c>
      <c r="AU437" s="38">
        <v>56830</v>
      </c>
      <c r="AV437" s="38">
        <v>88954</v>
      </c>
      <c r="AW437" s="38">
        <v>91074</v>
      </c>
      <c r="AX437" s="38">
        <v>64430</v>
      </c>
      <c r="AY437" s="38">
        <v>58757.003900000003</v>
      </c>
      <c r="AZ437" s="38">
        <v>55417</v>
      </c>
      <c r="BA437" s="38">
        <v>0.38523177439043099</v>
      </c>
      <c r="BB437" s="38">
        <v>52175</v>
      </c>
      <c r="BC437" s="38">
        <v>45696</v>
      </c>
      <c r="BD437" s="38">
        <v>55726</v>
      </c>
      <c r="BE437" s="38">
        <v>55837</v>
      </c>
      <c r="BF437" s="38">
        <v>64971</v>
      </c>
      <c r="BG437" s="38">
        <v>51560</v>
      </c>
      <c r="BH437" s="38">
        <v>47627</v>
      </c>
      <c r="BI437" s="38">
        <v>36357</v>
      </c>
      <c r="BJ437" s="38">
        <v>52368</v>
      </c>
      <c r="BK437" s="38">
        <v>52913</v>
      </c>
      <c r="BL437" s="38">
        <v>71478</v>
      </c>
      <c r="BM437" s="38">
        <v>51580</v>
      </c>
      <c r="BN437" s="38">
        <v>60615.996099999997</v>
      </c>
      <c r="BO437" s="38">
        <v>73814</v>
      </c>
      <c r="BP437" s="38">
        <v>94462</v>
      </c>
      <c r="BQ437" s="38">
        <v>59244</v>
      </c>
      <c r="BR437" s="38">
        <v>40973</v>
      </c>
      <c r="BS437" s="38">
        <v>63830.003900000003</v>
      </c>
      <c r="BT437" s="38">
        <v>85080</v>
      </c>
      <c r="BU437" s="38">
        <v>66831</v>
      </c>
      <c r="BV437" s="38">
        <v>0.79529307121691795</v>
      </c>
      <c r="BX437" s="38">
        <v>1</v>
      </c>
    </row>
    <row r="438" spans="2:76">
      <c r="B438" s="38" t="s">
        <v>1486</v>
      </c>
      <c r="C438" s="38" t="s">
        <v>199</v>
      </c>
      <c r="D438" s="38" t="s">
        <v>205</v>
      </c>
      <c r="E438" s="38">
        <v>35130</v>
      </c>
      <c r="F438" s="38" t="s">
        <v>145</v>
      </c>
      <c r="G438" s="38">
        <v>100001413</v>
      </c>
      <c r="H438" s="38">
        <v>2040</v>
      </c>
      <c r="I438" s="38">
        <v>284.08881000000002</v>
      </c>
      <c r="J438" s="38" t="s">
        <v>1487</v>
      </c>
      <c r="K438" s="38">
        <v>107461</v>
      </c>
      <c r="M438" s="43" t="s">
        <v>1488</v>
      </c>
      <c r="N438" s="38">
        <v>42287</v>
      </c>
      <c r="O438" s="38">
        <v>50004</v>
      </c>
      <c r="P438" s="38">
        <v>48973</v>
      </c>
      <c r="Q438" s="38">
        <v>64285</v>
      </c>
      <c r="R438" s="38">
        <v>141466</v>
      </c>
      <c r="S438" s="38">
        <v>109610</v>
      </c>
      <c r="T438" s="38">
        <v>27551</v>
      </c>
      <c r="U438" s="38">
        <v>22903</v>
      </c>
      <c r="V438" s="38">
        <v>81506</v>
      </c>
      <c r="W438" s="38">
        <v>66677</v>
      </c>
      <c r="X438" s="38">
        <v>124611</v>
      </c>
      <c r="Y438" s="38">
        <v>20198</v>
      </c>
      <c r="Z438" s="38">
        <v>18030</v>
      </c>
      <c r="AA438" s="38">
        <v>64240.003900000003</v>
      </c>
      <c r="AB438" s="38">
        <v>74997</v>
      </c>
      <c r="AC438" s="38">
        <v>115625.00780000001</v>
      </c>
      <c r="AD438" s="38">
        <v>61942</v>
      </c>
      <c r="AE438" s="38">
        <v>17054</v>
      </c>
      <c r="AF438" s="38">
        <v>92663</v>
      </c>
      <c r="AG438" s="38">
        <v>78249</v>
      </c>
      <c r="AH438" s="38">
        <v>70749</v>
      </c>
      <c r="AI438" s="38">
        <v>42716</v>
      </c>
      <c r="AJ438" s="38">
        <v>0.21078853147171001</v>
      </c>
      <c r="AK438" s="38">
        <v>92281</v>
      </c>
      <c r="AL438" s="38">
        <v>56960</v>
      </c>
      <c r="AM438" s="38">
        <v>49348</v>
      </c>
      <c r="AN438" s="38">
        <v>55854</v>
      </c>
      <c r="AO438" s="38">
        <v>37036</v>
      </c>
      <c r="AP438" s="38">
        <v>57216</v>
      </c>
      <c r="AQ438" s="38">
        <v>82743</v>
      </c>
      <c r="AR438" s="38">
        <v>46482</v>
      </c>
      <c r="AS438" s="38">
        <v>30323.002</v>
      </c>
      <c r="AT438" s="38">
        <v>96054</v>
      </c>
      <c r="AU438" s="38">
        <v>59596</v>
      </c>
      <c r="AV438" s="38">
        <v>57775.003900000003</v>
      </c>
      <c r="AW438" s="38">
        <v>80443</v>
      </c>
      <c r="AX438" s="38">
        <v>58105</v>
      </c>
      <c r="AY438" s="38">
        <v>55267</v>
      </c>
      <c r="AZ438" s="38">
        <v>0.21078853147171001</v>
      </c>
      <c r="BA438" s="38">
        <v>25698</v>
      </c>
      <c r="BB438" s="38">
        <v>26127</v>
      </c>
      <c r="BC438" s="38">
        <v>38618</v>
      </c>
      <c r="BD438" s="38">
        <v>47634</v>
      </c>
      <c r="BE438" s="38">
        <v>60403.003900000003</v>
      </c>
      <c r="BF438" s="38">
        <v>69232</v>
      </c>
      <c r="BG438" s="38">
        <v>53643</v>
      </c>
      <c r="BH438" s="38">
        <v>57834.996099999997</v>
      </c>
      <c r="BI438" s="38">
        <v>45375</v>
      </c>
      <c r="BJ438" s="38">
        <v>36073</v>
      </c>
      <c r="BK438" s="38">
        <v>57979.996099999997</v>
      </c>
      <c r="BL438" s="38">
        <v>38405</v>
      </c>
      <c r="BM438" s="38">
        <v>88750</v>
      </c>
      <c r="BN438" s="38">
        <v>60922.003900000003</v>
      </c>
      <c r="BO438" s="38">
        <v>81306</v>
      </c>
      <c r="BP438" s="38">
        <v>76043</v>
      </c>
      <c r="BQ438" s="38">
        <v>91186</v>
      </c>
      <c r="BR438" s="38">
        <v>37098</v>
      </c>
      <c r="BS438" s="38">
        <v>26654</v>
      </c>
      <c r="BT438" s="38">
        <v>49925</v>
      </c>
      <c r="BU438" s="38">
        <v>20838</v>
      </c>
      <c r="BV438" s="38">
        <v>0.190422785850207</v>
      </c>
      <c r="BX438" s="38">
        <v>1</v>
      </c>
    </row>
    <row r="439" spans="2:76">
      <c r="B439" s="38" t="s">
        <v>1489</v>
      </c>
      <c r="C439" s="38" t="s">
        <v>161</v>
      </c>
      <c r="D439" s="38" t="s">
        <v>220</v>
      </c>
      <c r="E439" s="38">
        <v>1498</v>
      </c>
      <c r="F439" s="38" t="s">
        <v>163</v>
      </c>
      <c r="G439" s="38">
        <v>189</v>
      </c>
      <c r="H439" s="38">
        <v>2825</v>
      </c>
      <c r="I439" s="38">
        <v>189.15976000000001</v>
      </c>
      <c r="J439" s="38" t="s">
        <v>1490</v>
      </c>
      <c r="K439" s="38">
        <v>440120</v>
      </c>
      <c r="L439" s="43" t="s">
        <v>1491</v>
      </c>
      <c r="M439" s="43" t="s">
        <v>1492</v>
      </c>
      <c r="N439" s="38">
        <v>6596092</v>
      </c>
      <c r="O439" s="38">
        <v>4583262</v>
      </c>
      <c r="P439" s="38">
        <v>5779894.5</v>
      </c>
      <c r="Q439" s="38">
        <v>3671362</v>
      </c>
      <c r="R439" s="38">
        <v>4050435.75</v>
      </c>
      <c r="S439" s="38">
        <v>3870230.25</v>
      </c>
      <c r="T439" s="38">
        <v>5059458</v>
      </c>
      <c r="U439" s="38">
        <v>6466246</v>
      </c>
      <c r="V439" s="38">
        <v>3567347</v>
      </c>
      <c r="W439" s="38">
        <v>7909003</v>
      </c>
      <c r="X439" s="38">
        <v>5835544.5</v>
      </c>
      <c r="Y439" s="38">
        <v>5997235</v>
      </c>
      <c r="Z439" s="38">
        <v>3741747</v>
      </c>
      <c r="AA439" s="38">
        <v>4371811</v>
      </c>
      <c r="AB439" s="38">
        <v>6676818</v>
      </c>
      <c r="AC439" s="38">
        <v>4264843</v>
      </c>
      <c r="AD439" s="38">
        <v>4133450.25</v>
      </c>
      <c r="AE439" s="38">
        <v>4543279</v>
      </c>
      <c r="AF439" s="38">
        <v>4907775</v>
      </c>
      <c r="AG439" s="38">
        <v>6269062</v>
      </c>
      <c r="AH439" s="38">
        <v>6087648</v>
      </c>
      <c r="AI439" s="38">
        <v>5467990</v>
      </c>
      <c r="AJ439" s="38">
        <v>7009492</v>
      </c>
      <c r="AK439" s="38">
        <v>5342846</v>
      </c>
      <c r="AL439" s="38">
        <v>4605835</v>
      </c>
      <c r="AM439" s="38">
        <v>5933165</v>
      </c>
      <c r="AN439" s="38">
        <v>8509661</v>
      </c>
      <c r="AO439" s="38">
        <v>4637007</v>
      </c>
      <c r="AP439" s="38">
        <v>4905043</v>
      </c>
      <c r="AQ439" s="38">
        <v>5936666</v>
      </c>
      <c r="AR439" s="38">
        <v>6471563.5</v>
      </c>
      <c r="AS439" s="38">
        <v>9905777</v>
      </c>
      <c r="AT439" s="38">
        <v>4888846</v>
      </c>
      <c r="AU439" s="38">
        <v>6529371</v>
      </c>
      <c r="AV439" s="38">
        <v>3383744</v>
      </c>
      <c r="AW439" s="38">
        <v>7427777.5</v>
      </c>
      <c r="AX439" s="38">
        <v>2616975</v>
      </c>
      <c r="AY439" s="38">
        <v>5511973</v>
      </c>
      <c r="AZ439" s="38">
        <v>6797918</v>
      </c>
      <c r="BA439" s="38">
        <v>2949254</v>
      </c>
      <c r="BB439" s="38">
        <v>6108780</v>
      </c>
      <c r="BC439" s="38">
        <v>8172491.5</v>
      </c>
      <c r="BD439" s="38">
        <v>6011467</v>
      </c>
      <c r="BE439" s="38">
        <v>5508629</v>
      </c>
      <c r="BF439" s="38">
        <v>6120411</v>
      </c>
      <c r="BG439" s="38">
        <v>7965367.5</v>
      </c>
      <c r="BH439" s="38">
        <v>4731848</v>
      </c>
      <c r="BI439" s="38">
        <v>5779241</v>
      </c>
      <c r="BJ439" s="38">
        <v>9267248</v>
      </c>
      <c r="BK439" s="38">
        <v>6619424</v>
      </c>
      <c r="BL439" s="38">
        <v>3532324</v>
      </c>
      <c r="BM439" s="38">
        <v>5255195</v>
      </c>
      <c r="BN439" s="38">
        <v>4406694</v>
      </c>
      <c r="BO439" s="38">
        <v>3234149</v>
      </c>
      <c r="BP439" s="38">
        <v>7282843.5</v>
      </c>
      <c r="BQ439" s="38">
        <v>6501194</v>
      </c>
      <c r="BR439" s="38">
        <v>4482629</v>
      </c>
      <c r="BS439" s="38">
        <v>5322778</v>
      </c>
      <c r="BT439" s="38">
        <v>5710538</v>
      </c>
      <c r="BU439" s="38">
        <v>7520343</v>
      </c>
      <c r="BV439" s="38">
        <v>0.205928429797303</v>
      </c>
      <c r="BX439" s="38">
        <v>1</v>
      </c>
    </row>
    <row r="440" spans="2:76">
      <c r="B440" s="38" t="s">
        <v>1493</v>
      </c>
      <c r="C440" s="38" t="s">
        <v>161</v>
      </c>
      <c r="D440" s="38" t="s">
        <v>220</v>
      </c>
      <c r="E440" s="38">
        <v>36752</v>
      </c>
      <c r="F440" s="38" t="s">
        <v>145</v>
      </c>
      <c r="G440" s="38">
        <v>100001734</v>
      </c>
      <c r="H440" s="38">
        <v>1059</v>
      </c>
      <c r="I440" s="38">
        <v>187.10881000000001</v>
      </c>
      <c r="J440" s="38" t="s">
        <v>1494</v>
      </c>
      <c r="K440" s="38">
        <v>92832</v>
      </c>
      <c r="L440" s="43" t="s">
        <v>1495</v>
      </c>
      <c r="M440" s="43" t="s">
        <v>1496</v>
      </c>
      <c r="N440" s="38">
        <v>60265</v>
      </c>
      <c r="O440" s="38">
        <v>121807</v>
      </c>
      <c r="P440" s="38">
        <v>164806</v>
      </c>
      <c r="Q440" s="38">
        <v>158014</v>
      </c>
      <c r="R440" s="38">
        <v>206760.98439999999</v>
      </c>
      <c r="S440" s="38">
        <v>260189.01560000001</v>
      </c>
      <c r="T440" s="38">
        <v>97234</v>
      </c>
      <c r="U440" s="38">
        <v>141521</v>
      </c>
      <c r="V440" s="38">
        <v>258536</v>
      </c>
      <c r="W440" s="38">
        <v>193339.98439999999</v>
      </c>
      <c r="X440" s="38">
        <v>288639</v>
      </c>
      <c r="Y440" s="38">
        <v>137376</v>
      </c>
      <c r="Z440" s="38">
        <v>158602</v>
      </c>
      <c r="AA440" s="38">
        <v>82377</v>
      </c>
      <c r="AB440" s="38">
        <v>135600</v>
      </c>
      <c r="AC440" s="38">
        <v>344845</v>
      </c>
      <c r="AD440" s="38">
        <v>392347</v>
      </c>
      <c r="AE440" s="38">
        <v>142601</v>
      </c>
      <c r="AF440" s="38">
        <v>187529.98439999999</v>
      </c>
      <c r="AG440" s="38">
        <v>302775</v>
      </c>
      <c r="AH440" s="38">
        <v>240337.98439999999</v>
      </c>
      <c r="AI440" s="38">
        <v>189059</v>
      </c>
      <c r="AJ440" s="38">
        <v>97781</v>
      </c>
      <c r="AK440" s="38">
        <v>152961</v>
      </c>
      <c r="AL440" s="38">
        <v>377902</v>
      </c>
      <c r="AM440" s="38">
        <v>186261.01560000001</v>
      </c>
      <c r="AN440" s="38">
        <v>198735</v>
      </c>
      <c r="AO440" s="38">
        <v>130373</v>
      </c>
      <c r="AP440" s="38">
        <v>174530</v>
      </c>
      <c r="AQ440" s="38">
        <v>218994</v>
      </c>
      <c r="AR440" s="38">
        <v>85355</v>
      </c>
      <c r="AS440" s="38">
        <v>177249</v>
      </c>
      <c r="AT440" s="38">
        <v>184754</v>
      </c>
      <c r="AU440" s="38">
        <v>178132</v>
      </c>
      <c r="AV440" s="38">
        <v>146779</v>
      </c>
      <c r="AW440" s="38">
        <v>206971</v>
      </c>
      <c r="AX440" s="38">
        <v>205706</v>
      </c>
      <c r="AY440" s="38">
        <v>105597</v>
      </c>
      <c r="AZ440" s="38">
        <v>155846</v>
      </c>
      <c r="BA440" s="38">
        <v>99115</v>
      </c>
      <c r="BB440" s="38">
        <v>224607</v>
      </c>
      <c r="BC440" s="38">
        <v>188246.98439999999</v>
      </c>
      <c r="BD440" s="38">
        <v>295516</v>
      </c>
      <c r="BE440" s="38">
        <v>121795</v>
      </c>
      <c r="BF440" s="38">
        <v>317227</v>
      </c>
      <c r="BG440" s="38">
        <v>204270</v>
      </c>
      <c r="BH440" s="38">
        <v>159505</v>
      </c>
      <c r="BI440" s="38">
        <v>84128</v>
      </c>
      <c r="BJ440" s="38">
        <v>354011</v>
      </c>
      <c r="BK440" s="38">
        <v>162051</v>
      </c>
      <c r="BL440" s="38">
        <v>275770</v>
      </c>
      <c r="BM440" s="38">
        <v>255381</v>
      </c>
      <c r="BN440" s="38">
        <v>326947</v>
      </c>
      <c r="BO440" s="38">
        <v>282352</v>
      </c>
      <c r="BP440" s="38">
        <v>154177</v>
      </c>
      <c r="BQ440" s="38">
        <v>334797</v>
      </c>
      <c r="BR440" s="38">
        <v>64678.003900000003</v>
      </c>
      <c r="BS440" s="38">
        <v>168160</v>
      </c>
      <c r="BT440" s="38">
        <v>112917</v>
      </c>
      <c r="BU440" s="38">
        <v>121095</v>
      </c>
      <c r="BV440" s="38">
        <v>0.93923773805738497</v>
      </c>
      <c r="BX440" s="38">
        <v>1</v>
      </c>
    </row>
    <row r="441" spans="2:76">
      <c r="B441" s="38" t="s">
        <v>1497</v>
      </c>
      <c r="C441" s="38" t="s">
        <v>199</v>
      </c>
      <c r="D441" s="38" t="s">
        <v>550</v>
      </c>
      <c r="E441" s="38">
        <v>35157</v>
      </c>
      <c r="F441" s="38" t="s">
        <v>145</v>
      </c>
      <c r="G441" s="38">
        <v>100001415</v>
      </c>
      <c r="H441" s="38">
        <v>2164</v>
      </c>
      <c r="I441" s="38">
        <v>411.12698</v>
      </c>
      <c r="J441" s="38" t="s">
        <v>1498</v>
      </c>
      <c r="K441" s="38">
        <v>161466</v>
      </c>
      <c r="M441" s="43" t="s">
        <v>1499</v>
      </c>
      <c r="N441" s="38">
        <v>19260</v>
      </c>
      <c r="O441" s="38">
        <v>0.34768440430942499</v>
      </c>
      <c r="P441" s="38">
        <v>21953</v>
      </c>
      <c r="Q441" s="38">
        <v>19428</v>
      </c>
      <c r="R441" s="38">
        <v>35605</v>
      </c>
      <c r="S441" s="38">
        <v>14093.999</v>
      </c>
      <c r="T441" s="38">
        <v>0.34768440430942499</v>
      </c>
      <c r="U441" s="38">
        <v>0.34768440430942499</v>
      </c>
      <c r="V441" s="38">
        <v>18799</v>
      </c>
      <c r="W441" s="38">
        <v>30559</v>
      </c>
      <c r="X441" s="38">
        <v>21212</v>
      </c>
      <c r="Y441" s="38">
        <v>0.34768440430942499</v>
      </c>
      <c r="Z441" s="38">
        <v>0.34768440430942499</v>
      </c>
      <c r="AA441" s="38">
        <v>0.34768440430942499</v>
      </c>
      <c r="AB441" s="38">
        <v>0.34768440430942499</v>
      </c>
      <c r="AC441" s="38">
        <v>0.34768440430942499</v>
      </c>
      <c r="AD441" s="38">
        <v>0.34768440430942499</v>
      </c>
      <c r="AE441" s="38">
        <v>0.34768440430942499</v>
      </c>
      <c r="AF441" s="38">
        <v>0.34768440430942499</v>
      </c>
      <c r="AG441" s="38">
        <v>0.34768440430942499</v>
      </c>
      <c r="AH441" s="38">
        <v>0.34768440430942499</v>
      </c>
      <c r="AI441" s="38">
        <v>0.34768440430942499</v>
      </c>
      <c r="AJ441" s="38">
        <v>0.34768440430942499</v>
      </c>
      <c r="AK441" s="38">
        <v>0.34768440430942499</v>
      </c>
      <c r="AL441" s="38">
        <v>19786</v>
      </c>
      <c r="AM441" s="38">
        <v>33025</v>
      </c>
      <c r="AN441" s="38">
        <v>0.34768440430942499</v>
      </c>
      <c r="AO441" s="38">
        <v>0.34768440430942499</v>
      </c>
      <c r="AP441" s="38">
        <v>14136.001</v>
      </c>
      <c r="AQ441" s="38">
        <v>33478</v>
      </c>
      <c r="AR441" s="38">
        <v>0.34768440430942499</v>
      </c>
      <c r="AS441" s="38">
        <v>22060</v>
      </c>
      <c r="AT441" s="38">
        <v>21211</v>
      </c>
      <c r="AU441" s="38">
        <v>0.34768440430942499</v>
      </c>
      <c r="AV441" s="38">
        <v>21830</v>
      </c>
      <c r="AW441" s="38">
        <v>24288.002</v>
      </c>
      <c r="AX441" s="38">
        <v>0.34768440430942499</v>
      </c>
      <c r="AY441" s="38">
        <v>0.34768440430942499</v>
      </c>
      <c r="AZ441" s="38">
        <v>0.34768440430942499</v>
      </c>
      <c r="BA441" s="38">
        <v>119330</v>
      </c>
      <c r="BB441" s="38">
        <v>0.34768440430942499</v>
      </c>
      <c r="BC441" s="38">
        <v>24571</v>
      </c>
      <c r="BD441" s="38">
        <v>0.34768440430942499</v>
      </c>
      <c r="BE441" s="38">
        <v>0.34768440430942499</v>
      </c>
      <c r="BF441" s="38">
        <v>0.34768440430942499</v>
      </c>
      <c r="BG441" s="38">
        <v>26682</v>
      </c>
      <c r="BH441" s="38">
        <v>0.34768440430942499</v>
      </c>
      <c r="BI441" s="38">
        <v>0.34768440430942499</v>
      </c>
      <c r="BJ441" s="38">
        <v>0.34768440430942499</v>
      </c>
      <c r="BK441" s="38">
        <v>0.34768440430942499</v>
      </c>
      <c r="BL441" s="38">
        <v>0.34768440430942499</v>
      </c>
      <c r="BM441" s="38">
        <v>26089</v>
      </c>
      <c r="BN441" s="38">
        <v>0.34768440430942499</v>
      </c>
      <c r="BO441" s="38">
        <v>24321</v>
      </c>
      <c r="BP441" s="38">
        <v>34936</v>
      </c>
      <c r="BQ441" s="38">
        <v>0.34768440430942499</v>
      </c>
      <c r="BR441" s="38">
        <v>0.34768440430942499</v>
      </c>
      <c r="BS441" s="38">
        <v>25703</v>
      </c>
      <c r="BT441" s="38">
        <v>14741</v>
      </c>
      <c r="BU441" s="38">
        <v>10846</v>
      </c>
      <c r="BV441" s="38">
        <v>0.61451267540463905</v>
      </c>
      <c r="BX441" s="38">
        <v>1</v>
      </c>
    </row>
    <row r="442" spans="2:76">
      <c r="B442" s="38" t="s">
        <v>1500</v>
      </c>
      <c r="C442" s="38" t="s">
        <v>151</v>
      </c>
      <c r="D442" s="38" t="s">
        <v>1501</v>
      </c>
      <c r="E442" s="38">
        <v>36713</v>
      </c>
      <c r="F442" s="38" t="s">
        <v>163</v>
      </c>
      <c r="G442" s="38">
        <v>100001768</v>
      </c>
      <c r="H442" s="38">
        <v>2500</v>
      </c>
      <c r="I442" s="38">
        <v>205.11829</v>
      </c>
      <c r="J442" s="44">
        <v>1404817</v>
      </c>
      <c r="K442" s="38">
        <v>123800</v>
      </c>
      <c r="N442" s="38">
        <v>434241</v>
      </c>
      <c r="O442" s="38">
        <v>558252</v>
      </c>
      <c r="P442" s="38">
        <v>636172</v>
      </c>
      <c r="Q442" s="38">
        <v>580279</v>
      </c>
      <c r="R442" s="38">
        <v>451557</v>
      </c>
      <c r="S442" s="38">
        <v>687595</v>
      </c>
      <c r="T442" s="38">
        <v>506658</v>
      </c>
      <c r="U442" s="38">
        <v>346367</v>
      </c>
      <c r="V442" s="38">
        <v>609217</v>
      </c>
      <c r="W442" s="38">
        <v>631532</v>
      </c>
      <c r="X442" s="38">
        <v>514757</v>
      </c>
      <c r="Y442" s="38">
        <v>411153</v>
      </c>
      <c r="Z442" s="38">
        <v>642728</v>
      </c>
      <c r="AA442" s="38">
        <v>403616</v>
      </c>
      <c r="AB442" s="38">
        <v>589586</v>
      </c>
      <c r="AC442" s="38">
        <v>778668</v>
      </c>
      <c r="AD442" s="38">
        <v>544312</v>
      </c>
      <c r="AE442" s="38">
        <v>681090</v>
      </c>
      <c r="AF442" s="38">
        <v>520638</v>
      </c>
      <c r="AG442" s="38">
        <v>467946</v>
      </c>
      <c r="AH442" s="38">
        <v>452581</v>
      </c>
      <c r="AI442" s="38">
        <v>439748</v>
      </c>
      <c r="AJ442" s="38">
        <v>640738</v>
      </c>
      <c r="AK442" s="38">
        <v>554606</v>
      </c>
      <c r="AL442" s="38">
        <v>605362</v>
      </c>
      <c r="AM442" s="38">
        <v>410248</v>
      </c>
      <c r="AN442" s="38">
        <v>602380</v>
      </c>
      <c r="AO442" s="38">
        <v>416354</v>
      </c>
      <c r="AP442" s="38">
        <v>496939</v>
      </c>
      <c r="AQ442" s="38">
        <v>391122</v>
      </c>
      <c r="AR442" s="38">
        <v>637281</v>
      </c>
      <c r="AS442" s="38">
        <v>468822</v>
      </c>
      <c r="AT442" s="38">
        <v>583149</v>
      </c>
      <c r="AU442" s="38">
        <v>407649.03129999997</v>
      </c>
      <c r="AV442" s="38">
        <v>633631</v>
      </c>
      <c r="AW442" s="38">
        <v>648683</v>
      </c>
      <c r="AX442" s="38">
        <v>544626</v>
      </c>
      <c r="AY442" s="38">
        <v>605430</v>
      </c>
      <c r="AZ442" s="38">
        <v>576975</v>
      </c>
      <c r="BA442" s="38">
        <v>456841</v>
      </c>
      <c r="BB442" s="38">
        <v>609838</v>
      </c>
      <c r="BC442" s="38">
        <v>654258</v>
      </c>
      <c r="BD442" s="38">
        <v>569093</v>
      </c>
      <c r="BE442" s="38">
        <v>447242</v>
      </c>
      <c r="BF442" s="38">
        <v>688825</v>
      </c>
      <c r="BG442" s="38">
        <v>449124</v>
      </c>
      <c r="BH442" s="38">
        <v>556702</v>
      </c>
      <c r="BI442" s="38">
        <v>525001</v>
      </c>
      <c r="BJ442" s="38">
        <v>656556</v>
      </c>
      <c r="BK442" s="38">
        <v>875100</v>
      </c>
      <c r="BL442" s="38">
        <v>450812</v>
      </c>
      <c r="BM442" s="38">
        <v>473456</v>
      </c>
      <c r="BN442" s="38">
        <v>619530</v>
      </c>
      <c r="BO442" s="38">
        <v>563070</v>
      </c>
      <c r="BP442" s="38">
        <v>641045</v>
      </c>
      <c r="BQ442" s="38">
        <v>692647</v>
      </c>
      <c r="BR442" s="38">
        <v>549431</v>
      </c>
      <c r="BS442" s="38">
        <v>747830.9375</v>
      </c>
      <c r="BT442" s="38">
        <v>623958</v>
      </c>
      <c r="BU442" s="38">
        <v>550298</v>
      </c>
      <c r="BV442" s="38">
        <v>6.6814462057517496E-2</v>
      </c>
      <c r="BX442" s="38">
        <v>0.78918623702894597</v>
      </c>
    </row>
    <row r="443" spans="2:76">
      <c r="B443" s="38" t="s">
        <v>1502</v>
      </c>
      <c r="C443" s="38" t="s">
        <v>143</v>
      </c>
      <c r="D443" s="38" t="s">
        <v>243</v>
      </c>
      <c r="E443" s="38">
        <v>12122</v>
      </c>
      <c r="F443" s="38" t="s">
        <v>145</v>
      </c>
      <c r="G443" s="38">
        <v>1384</v>
      </c>
      <c r="H443" s="38">
        <v>4155</v>
      </c>
      <c r="I443" s="38">
        <v>229.08702</v>
      </c>
      <c r="J443" s="38" t="s">
        <v>1503</v>
      </c>
      <c r="K443" s="38">
        <v>156391</v>
      </c>
      <c r="L443" s="43" t="s">
        <v>1504</v>
      </c>
      <c r="M443" s="43" t="s">
        <v>1505</v>
      </c>
      <c r="N443" s="38">
        <v>1.5202795795510799E-2</v>
      </c>
      <c r="O443" s="38">
        <v>1.5202795795510799E-2</v>
      </c>
      <c r="P443" s="38">
        <v>1.5202795795510799E-2</v>
      </c>
      <c r="Q443" s="38">
        <v>1.5202795795510799E-2</v>
      </c>
      <c r="R443" s="38">
        <v>45019</v>
      </c>
      <c r="S443" s="38">
        <v>1.5202795795510799E-2</v>
      </c>
      <c r="T443" s="38">
        <v>1.5202795795510799E-2</v>
      </c>
      <c r="U443" s="38">
        <v>1.5202795795510799E-2</v>
      </c>
      <c r="V443" s="38">
        <v>1.5202795795510799E-2</v>
      </c>
      <c r="W443" s="38">
        <v>1.5202795795510799E-2</v>
      </c>
      <c r="X443" s="38">
        <v>1.5202795795510799E-2</v>
      </c>
      <c r="Y443" s="38">
        <v>1.5202795795510799E-2</v>
      </c>
      <c r="Z443" s="38">
        <v>1.5202795795510799E-2</v>
      </c>
      <c r="AA443" s="38">
        <v>1.5202795795510799E-2</v>
      </c>
      <c r="AB443" s="38">
        <v>1.5202795795510799E-2</v>
      </c>
      <c r="AC443" s="38">
        <v>1.5202795795510799E-2</v>
      </c>
      <c r="AD443" s="38">
        <v>1.5202795795510799E-2</v>
      </c>
      <c r="AE443" s="38">
        <v>1.5202795795510799E-2</v>
      </c>
      <c r="AF443" s="38">
        <v>1.5202795795510799E-2</v>
      </c>
      <c r="AG443" s="38">
        <v>1.5202795795510799E-2</v>
      </c>
      <c r="AH443" s="38">
        <v>1.5202795795510799E-2</v>
      </c>
      <c r="AI443" s="38">
        <v>1.5202795795510799E-2</v>
      </c>
      <c r="AJ443" s="38">
        <v>1.5202795795510799E-2</v>
      </c>
      <c r="AK443" s="38">
        <v>1.5202795795510799E-2</v>
      </c>
      <c r="AL443" s="38">
        <v>1.5202795795510799E-2</v>
      </c>
      <c r="AM443" s="38">
        <v>88289</v>
      </c>
      <c r="AN443" s="38">
        <v>1.5202795795510799E-2</v>
      </c>
      <c r="AO443" s="38">
        <v>1.5202795795510799E-2</v>
      </c>
      <c r="AP443" s="38">
        <v>4095915</v>
      </c>
      <c r="AQ443" s="38">
        <v>1.5202795795510799E-2</v>
      </c>
      <c r="AR443" s="38">
        <v>1.5202795795510799E-2</v>
      </c>
      <c r="AS443" s="38">
        <v>1.5202795795510799E-2</v>
      </c>
      <c r="AT443" s="38">
        <v>1.5202795795510799E-2</v>
      </c>
      <c r="AU443" s="38">
        <v>1.5202795795510799E-2</v>
      </c>
      <c r="AV443" s="38">
        <v>1.5202795795510799E-2</v>
      </c>
      <c r="AW443" s="38">
        <v>1.5202795795510799E-2</v>
      </c>
      <c r="AX443" s="38">
        <v>1.5202795795510799E-2</v>
      </c>
      <c r="AY443" s="38">
        <v>1.5202795795510799E-2</v>
      </c>
      <c r="AZ443" s="38">
        <v>1.5202795795510799E-2</v>
      </c>
      <c r="BA443" s="38">
        <v>1.5202795795510799E-2</v>
      </c>
      <c r="BB443" s="38">
        <v>1.5202795795510799E-2</v>
      </c>
      <c r="BC443" s="38">
        <v>1.5202795795510799E-2</v>
      </c>
      <c r="BD443" s="38">
        <v>18782760</v>
      </c>
      <c r="BE443" s="38">
        <v>1.5202795795510799E-2</v>
      </c>
      <c r="BF443" s="38">
        <v>1.5202795795510799E-2</v>
      </c>
      <c r="BG443" s="38">
        <v>1.5202795795510799E-2</v>
      </c>
      <c r="BH443" s="38">
        <v>1.5202795795510799E-2</v>
      </c>
      <c r="BI443" s="38">
        <v>1.5202795795510799E-2</v>
      </c>
      <c r="BJ443" s="38">
        <v>1.5202795795510799E-2</v>
      </c>
      <c r="BK443" s="38">
        <v>1.5202795795510799E-2</v>
      </c>
      <c r="BL443" s="38">
        <v>1.5202795795510799E-2</v>
      </c>
      <c r="BM443" s="38">
        <v>1.5202795795510799E-2</v>
      </c>
      <c r="BN443" s="38">
        <v>1.5202795795510799E-2</v>
      </c>
      <c r="BO443" s="38">
        <v>1.5202795795510799E-2</v>
      </c>
      <c r="BP443" s="38">
        <v>1.5202795795510799E-2</v>
      </c>
      <c r="BQ443" s="38">
        <v>1.5202795795510799E-2</v>
      </c>
      <c r="BR443" s="38">
        <v>1.5202795795510799E-2</v>
      </c>
      <c r="BS443" s="38">
        <v>1.5202795795510799E-2</v>
      </c>
      <c r="BT443" s="38">
        <v>1.5202795795510799E-2</v>
      </c>
      <c r="BU443" s="38">
        <v>1.5202795795510799E-2</v>
      </c>
      <c r="BV443" s="38">
        <v>0.33841828625234399</v>
      </c>
      <c r="BX443" s="38">
        <v>1</v>
      </c>
    </row>
    <row r="444" spans="2:76">
      <c r="B444" s="38" t="s">
        <v>1506</v>
      </c>
      <c r="C444" s="38" t="s">
        <v>190</v>
      </c>
      <c r="D444" s="38" t="s">
        <v>342</v>
      </c>
      <c r="E444" s="38">
        <v>57531</v>
      </c>
      <c r="F444" s="38" t="s">
        <v>233</v>
      </c>
      <c r="G444" s="38">
        <v>100015846</v>
      </c>
      <c r="H444" s="38">
        <v>1602</v>
      </c>
      <c r="I444" s="38">
        <v>510.45168000000001</v>
      </c>
      <c r="N444" s="38">
        <v>89994</v>
      </c>
      <c r="O444" s="38">
        <v>111699</v>
      </c>
      <c r="P444" s="38">
        <v>101769</v>
      </c>
      <c r="Q444" s="38">
        <v>78673</v>
      </c>
      <c r="R444" s="38">
        <v>170311</v>
      </c>
      <c r="S444" s="38">
        <v>161002</v>
      </c>
      <c r="T444" s="38">
        <v>0.41867792514055502</v>
      </c>
      <c r="U444" s="38">
        <v>68435</v>
      </c>
      <c r="V444" s="38">
        <v>90790</v>
      </c>
      <c r="W444" s="38">
        <v>120692</v>
      </c>
      <c r="X444" s="38">
        <v>109153</v>
      </c>
      <c r="Y444" s="38">
        <v>121353</v>
      </c>
      <c r="Z444" s="38">
        <v>90441</v>
      </c>
      <c r="AA444" s="38">
        <v>188706</v>
      </c>
      <c r="AB444" s="38">
        <v>94257</v>
      </c>
      <c r="AC444" s="38">
        <v>89190</v>
      </c>
      <c r="AD444" s="38">
        <v>159625</v>
      </c>
      <c r="AE444" s="38">
        <v>134725</v>
      </c>
      <c r="AF444" s="38">
        <v>113654</v>
      </c>
      <c r="AG444" s="38">
        <v>110675</v>
      </c>
      <c r="AH444" s="38">
        <v>0.41867792514055502</v>
      </c>
      <c r="AI444" s="38">
        <v>173494</v>
      </c>
      <c r="AJ444" s="38">
        <v>92411</v>
      </c>
      <c r="AK444" s="38">
        <v>0.41867792514055502</v>
      </c>
      <c r="AL444" s="38">
        <v>91781</v>
      </c>
      <c r="AM444" s="38">
        <v>113112</v>
      </c>
      <c r="AN444" s="38">
        <v>0.41867792514055502</v>
      </c>
      <c r="AO444" s="38">
        <v>121216</v>
      </c>
      <c r="AP444" s="38">
        <v>141231</v>
      </c>
      <c r="AQ444" s="38">
        <v>192104</v>
      </c>
      <c r="AR444" s="38">
        <v>193140</v>
      </c>
      <c r="AS444" s="38">
        <v>126480.00780000001</v>
      </c>
      <c r="AT444" s="38">
        <v>0.41867792514055502</v>
      </c>
      <c r="AU444" s="38">
        <v>104074</v>
      </c>
      <c r="AV444" s="38">
        <v>67516</v>
      </c>
      <c r="AW444" s="38">
        <v>92516</v>
      </c>
      <c r="AX444" s="38">
        <v>133960</v>
      </c>
      <c r="AY444" s="38">
        <v>94274</v>
      </c>
      <c r="AZ444" s="38">
        <v>108749</v>
      </c>
      <c r="BA444" s="38">
        <v>77886</v>
      </c>
      <c r="BB444" s="38">
        <v>155795</v>
      </c>
      <c r="BC444" s="38">
        <v>96187</v>
      </c>
      <c r="BD444" s="38">
        <v>152290</v>
      </c>
      <c r="BE444" s="38">
        <v>134236</v>
      </c>
      <c r="BF444" s="38">
        <v>112412</v>
      </c>
      <c r="BG444" s="38">
        <v>167787</v>
      </c>
      <c r="BH444" s="38">
        <v>165331</v>
      </c>
      <c r="BI444" s="38">
        <v>137511</v>
      </c>
      <c r="BJ444" s="38">
        <v>142310</v>
      </c>
      <c r="BK444" s="38">
        <v>98705</v>
      </c>
      <c r="BL444" s="38">
        <v>66762</v>
      </c>
      <c r="BM444" s="38">
        <v>106242</v>
      </c>
      <c r="BN444" s="38">
        <v>76682</v>
      </c>
      <c r="BO444" s="38">
        <v>222704</v>
      </c>
      <c r="BP444" s="38">
        <v>95446</v>
      </c>
      <c r="BQ444" s="38">
        <v>174176</v>
      </c>
      <c r="BR444" s="38">
        <v>99696</v>
      </c>
      <c r="BS444" s="38">
        <v>113389</v>
      </c>
      <c r="BT444" s="38">
        <v>139004</v>
      </c>
      <c r="BU444" s="38">
        <v>183768</v>
      </c>
      <c r="BV444" s="38">
        <v>0.26419345516738602</v>
      </c>
      <c r="BX444" s="38">
        <v>1</v>
      </c>
    </row>
    <row r="445" spans="2:76">
      <c r="B445" s="38" t="s">
        <v>1507</v>
      </c>
      <c r="C445" s="38" t="s">
        <v>172</v>
      </c>
      <c r="D445" s="38" t="s">
        <v>173</v>
      </c>
      <c r="E445" s="38">
        <v>594</v>
      </c>
      <c r="F445" s="38" t="s">
        <v>163</v>
      </c>
      <c r="G445" s="38">
        <v>432</v>
      </c>
      <c r="H445" s="38">
        <v>1942</v>
      </c>
      <c r="I445" s="38">
        <v>123.05529</v>
      </c>
      <c r="J445" s="38" t="s">
        <v>1508</v>
      </c>
      <c r="K445" s="38">
        <v>936</v>
      </c>
      <c r="L445" s="43" t="s">
        <v>1509</v>
      </c>
      <c r="M445" s="43" t="s">
        <v>1510</v>
      </c>
      <c r="N445" s="38">
        <v>44050640</v>
      </c>
      <c r="O445" s="38">
        <v>42064024</v>
      </c>
      <c r="P445" s="38">
        <v>37188968</v>
      </c>
      <c r="Q445" s="38">
        <v>44387636</v>
      </c>
      <c r="R445" s="38">
        <v>44900912</v>
      </c>
      <c r="S445" s="38">
        <v>46501716</v>
      </c>
      <c r="T445" s="38">
        <v>39387260</v>
      </c>
      <c r="U445" s="38">
        <v>38422752</v>
      </c>
      <c r="V445" s="38">
        <v>44639488</v>
      </c>
      <c r="W445" s="38">
        <v>47373784</v>
      </c>
      <c r="X445" s="38">
        <v>41960776</v>
      </c>
      <c r="Y445" s="38">
        <v>47710472</v>
      </c>
      <c r="Z445" s="38">
        <v>35232984</v>
      </c>
      <c r="AA445" s="38">
        <v>37068360</v>
      </c>
      <c r="AB445" s="38">
        <v>42355516</v>
      </c>
      <c r="AC445" s="38">
        <v>45338128</v>
      </c>
      <c r="AD445" s="38">
        <v>37217408</v>
      </c>
      <c r="AE445" s="38">
        <v>47719272</v>
      </c>
      <c r="AF445" s="38">
        <v>36018856</v>
      </c>
      <c r="AG445" s="38">
        <v>38102120</v>
      </c>
      <c r="AH445" s="38">
        <v>30293672</v>
      </c>
      <c r="AI445" s="38">
        <v>38232044</v>
      </c>
      <c r="AJ445" s="38">
        <v>39351340</v>
      </c>
      <c r="AK445" s="38">
        <v>41713796</v>
      </c>
      <c r="AL445" s="38">
        <v>39770512</v>
      </c>
      <c r="AM445" s="38">
        <v>37156008</v>
      </c>
      <c r="AN445" s="38">
        <v>45001088</v>
      </c>
      <c r="AO445" s="38">
        <v>32091048</v>
      </c>
      <c r="AP445" s="38">
        <v>31119820</v>
      </c>
      <c r="AQ445" s="38">
        <v>35694320</v>
      </c>
      <c r="AR445" s="38">
        <v>42207744</v>
      </c>
      <c r="AS445" s="38">
        <v>36940184</v>
      </c>
      <c r="AT445" s="38">
        <v>45863480</v>
      </c>
      <c r="AU445" s="38">
        <v>40212360</v>
      </c>
      <c r="AV445" s="38">
        <v>46282104</v>
      </c>
      <c r="AW445" s="38">
        <v>42655800</v>
      </c>
      <c r="AX445" s="38">
        <v>32619960</v>
      </c>
      <c r="AY445" s="38">
        <v>51485884</v>
      </c>
      <c r="AZ445" s="38">
        <v>53448280</v>
      </c>
      <c r="BA445" s="38">
        <v>38905716</v>
      </c>
      <c r="BB445" s="38">
        <v>38819516</v>
      </c>
      <c r="BC445" s="38">
        <v>48222140</v>
      </c>
      <c r="BD445" s="38">
        <v>34859388</v>
      </c>
      <c r="BE445" s="38">
        <v>27787210</v>
      </c>
      <c r="BF445" s="38">
        <v>45782800</v>
      </c>
      <c r="BG445" s="38">
        <v>32096612</v>
      </c>
      <c r="BH445" s="38">
        <v>49225400</v>
      </c>
      <c r="BI445" s="38">
        <v>38874032</v>
      </c>
      <c r="BJ445" s="38">
        <v>53857264</v>
      </c>
      <c r="BK445" s="38">
        <v>37799308</v>
      </c>
      <c r="BL445" s="38">
        <v>37321060</v>
      </c>
      <c r="BM445" s="38">
        <v>43039544</v>
      </c>
      <c r="BN445" s="38">
        <v>42719548</v>
      </c>
      <c r="BO445" s="38">
        <v>35524456</v>
      </c>
      <c r="BP445" s="38">
        <v>40059012</v>
      </c>
      <c r="BQ445" s="38">
        <v>33226218</v>
      </c>
      <c r="BR445" s="38">
        <v>41664928</v>
      </c>
      <c r="BS445" s="38">
        <v>39373356</v>
      </c>
      <c r="BT445" s="38">
        <v>34384552</v>
      </c>
      <c r="BU445" s="38">
        <v>48479204</v>
      </c>
      <c r="BV445" s="38">
        <v>0.56937915433437303</v>
      </c>
      <c r="BX445" s="38">
        <v>1</v>
      </c>
    </row>
    <row r="446" spans="2:76">
      <c r="B446" s="38" t="s">
        <v>1511</v>
      </c>
      <c r="C446" s="38" t="s">
        <v>172</v>
      </c>
      <c r="D446" s="38" t="s">
        <v>173</v>
      </c>
      <c r="E446" s="38">
        <v>5278</v>
      </c>
      <c r="F446" s="38" t="s">
        <v>145</v>
      </c>
      <c r="G446" s="38">
        <v>1310</v>
      </c>
      <c r="H446" s="38">
        <v>1434</v>
      </c>
      <c r="I446" s="38">
        <v>662.10184000000004</v>
      </c>
      <c r="J446" s="38" t="s">
        <v>1512</v>
      </c>
      <c r="K446" s="38">
        <v>5893</v>
      </c>
      <c r="L446" s="43" t="s">
        <v>1513</v>
      </c>
      <c r="M446" s="43" t="s">
        <v>1514</v>
      </c>
      <c r="N446" s="38">
        <v>48970</v>
      </c>
      <c r="O446" s="38">
        <v>64641.003900000003</v>
      </c>
      <c r="P446" s="38">
        <v>35978</v>
      </c>
      <c r="Q446" s="38">
        <v>49719</v>
      </c>
      <c r="R446" s="38">
        <v>33874</v>
      </c>
      <c r="S446" s="38">
        <v>32330</v>
      </c>
      <c r="T446" s="38">
        <v>14557</v>
      </c>
      <c r="U446" s="38">
        <v>80308</v>
      </c>
      <c r="V446" s="38">
        <v>108808</v>
      </c>
      <c r="W446" s="38">
        <v>81768</v>
      </c>
      <c r="X446" s="38">
        <v>0.18420131649909599</v>
      </c>
      <c r="Y446" s="38">
        <v>97875</v>
      </c>
      <c r="Z446" s="38">
        <v>40289</v>
      </c>
      <c r="AA446" s="38">
        <v>49191</v>
      </c>
      <c r="AB446" s="38">
        <v>77934</v>
      </c>
      <c r="AC446" s="38">
        <v>43080</v>
      </c>
      <c r="AD446" s="38">
        <v>22506</v>
      </c>
      <c r="AE446" s="38">
        <v>17241</v>
      </c>
      <c r="AF446" s="38">
        <v>0.18420131649909599</v>
      </c>
      <c r="AG446" s="38">
        <v>0.18420131649909599</v>
      </c>
      <c r="AH446" s="38">
        <v>250264</v>
      </c>
      <c r="AI446" s="38">
        <v>73063</v>
      </c>
      <c r="AJ446" s="38">
        <v>26514</v>
      </c>
      <c r="AK446" s="38">
        <v>80112</v>
      </c>
      <c r="AL446" s="38">
        <v>23186</v>
      </c>
      <c r="AM446" s="38">
        <v>194654</v>
      </c>
      <c r="AN446" s="38">
        <v>28030</v>
      </c>
      <c r="AO446" s="38">
        <v>0.18420131649909599</v>
      </c>
      <c r="AP446" s="38">
        <v>29845</v>
      </c>
      <c r="AQ446" s="38">
        <v>55345</v>
      </c>
      <c r="AR446" s="38">
        <v>35387</v>
      </c>
      <c r="AS446" s="38">
        <v>177296</v>
      </c>
      <c r="AT446" s="38">
        <v>233732</v>
      </c>
      <c r="AU446" s="38">
        <v>26785</v>
      </c>
      <c r="AV446" s="38">
        <v>95280</v>
      </c>
      <c r="AW446" s="38">
        <v>109495</v>
      </c>
      <c r="AX446" s="38">
        <v>32775</v>
      </c>
      <c r="AY446" s="38">
        <v>153748</v>
      </c>
      <c r="AZ446" s="38">
        <v>396192</v>
      </c>
      <c r="BA446" s="38">
        <v>71319</v>
      </c>
      <c r="BB446" s="38">
        <v>22458</v>
      </c>
      <c r="BC446" s="38">
        <v>38981</v>
      </c>
      <c r="BD446" s="38">
        <v>0.18420131649909599</v>
      </c>
      <c r="BE446" s="38">
        <v>86320</v>
      </c>
      <c r="BF446" s="38">
        <v>22256</v>
      </c>
      <c r="BG446" s="38">
        <v>1005639.9375</v>
      </c>
      <c r="BH446" s="38">
        <v>32619</v>
      </c>
      <c r="BI446" s="38">
        <v>206396</v>
      </c>
      <c r="BJ446" s="38">
        <v>0.18420131649909599</v>
      </c>
      <c r="BK446" s="38">
        <v>120505</v>
      </c>
      <c r="BL446" s="38">
        <v>18289</v>
      </c>
      <c r="BM446" s="38">
        <v>55879</v>
      </c>
      <c r="BN446" s="38">
        <v>171900</v>
      </c>
      <c r="BO446" s="38">
        <v>226239</v>
      </c>
      <c r="BP446" s="38">
        <v>258919</v>
      </c>
      <c r="BQ446" s="38">
        <v>28885.002</v>
      </c>
      <c r="BR446" s="38">
        <v>136203</v>
      </c>
      <c r="BS446" s="38">
        <v>148344</v>
      </c>
      <c r="BT446" s="38">
        <v>29047</v>
      </c>
      <c r="BU446" s="38">
        <v>108374</v>
      </c>
      <c r="BV446" s="38">
        <v>3.3290517426639903E-2</v>
      </c>
      <c r="BX446" s="38">
        <v>7.2637902785363195E-2</v>
      </c>
    </row>
    <row r="447" spans="2:76">
      <c r="B447" s="38" t="s">
        <v>1515</v>
      </c>
      <c r="C447" s="38" t="s">
        <v>161</v>
      </c>
      <c r="D447" s="38" t="s">
        <v>587</v>
      </c>
      <c r="E447" s="38">
        <v>31539</v>
      </c>
      <c r="F447" s="38" t="s">
        <v>211</v>
      </c>
      <c r="G447" s="38">
        <v>100001129</v>
      </c>
      <c r="H447" s="38">
        <v>1850</v>
      </c>
      <c r="I447" s="38">
        <v>160.06153</v>
      </c>
      <c r="J447" s="38" t="s">
        <v>1516</v>
      </c>
      <c r="K447" s="38">
        <v>439389</v>
      </c>
      <c r="L447" s="43" t="s">
        <v>1517</v>
      </c>
      <c r="N447" s="38">
        <v>147784</v>
      </c>
      <c r="O447" s="38">
        <v>3923352</v>
      </c>
      <c r="P447" s="38">
        <v>217851</v>
      </c>
      <c r="Q447" s="38">
        <v>24238</v>
      </c>
      <c r="R447" s="38">
        <v>261127</v>
      </c>
      <c r="S447" s="38">
        <v>168998</v>
      </c>
      <c r="T447" s="38">
        <v>201929</v>
      </c>
      <c r="U447" s="38">
        <v>305418</v>
      </c>
      <c r="V447" s="38">
        <v>8.2660782720707399E-2</v>
      </c>
      <c r="W447" s="38">
        <v>251870.98439999999</v>
      </c>
      <c r="X447" s="38">
        <v>197502</v>
      </c>
      <c r="Y447" s="38">
        <v>258648.01560000001</v>
      </c>
      <c r="Z447" s="38">
        <v>215942.01560000001</v>
      </c>
      <c r="AA447" s="38">
        <v>199526</v>
      </c>
      <c r="AB447" s="38">
        <v>404307</v>
      </c>
      <c r="AC447" s="38">
        <v>215303</v>
      </c>
      <c r="AD447" s="38">
        <v>654576</v>
      </c>
      <c r="AE447" s="38">
        <v>169445</v>
      </c>
      <c r="AF447" s="38">
        <v>182241</v>
      </c>
      <c r="AG447" s="38">
        <v>204382</v>
      </c>
      <c r="AH447" s="38">
        <v>149370</v>
      </c>
      <c r="AI447" s="38">
        <v>415455</v>
      </c>
      <c r="AJ447" s="38">
        <v>360202</v>
      </c>
      <c r="AK447" s="38">
        <v>183066</v>
      </c>
      <c r="AL447" s="38">
        <v>194761</v>
      </c>
      <c r="AM447" s="38">
        <v>203827</v>
      </c>
      <c r="AN447" s="38">
        <v>164147</v>
      </c>
      <c r="AO447" s="38">
        <v>221139</v>
      </c>
      <c r="AP447" s="38">
        <v>8.2660782720707399E-2</v>
      </c>
      <c r="AQ447" s="38">
        <v>209477</v>
      </c>
      <c r="AR447" s="38">
        <v>8.2660782720707399E-2</v>
      </c>
      <c r="AS447" s="38">
        <v>244840.98439999999</v>
      </c>
      <c r="AT447" s="38">
        <v>168579</v>
      </c>
      <c r="AU447" s="38">
        <v>166801</v>
      </c>
      <c r="AV447" s="38">
        <v>137915</v>
      </c>
      <c r="AW447" s="38">
        <v>144817</v>
      </c>
      <c r="AX447" s="38">
        <v>293448</v>
      </c>
      <c r="AY447" s="38">
        <v>181201</v>
      </c>
      <c r="AZ447" s="38">
        <v>94022</v>
      </c>
      <c r="BA447" s="38">
        <v>153469</v>
      </c>
      <c r="BB447" s="38">
        <v>239069.01560000001</v>
      </c>
      <c r="BC447" s="38">
        <v>2391755</v>
      </c>
      <c r="BD447" s="38">
        <v>127755.00780000001</v>
      </c>
      <c r="BE447" s="38">
        <v>207397</v>
      </c>
      <c r="BF447" s="38">
        <v>299736</v>
      </c>
      <c r="BG447" s="38">
        <v>260955</v>
      </c>
      <c r="BH447" s="38">
        <v>137650</v>
      </c>
      <c r="BI447" s="38">
        <v>380303</v>
      </c>
      <c r="BJ447" s="38">
        <v>287785</v>
      </c>
      <c r="BK447" s="38">
        <v>198343</v>
      </c>
      <c r="BL447" s="38">
        <v>138493</v>
      </c>
      <c r="BM447" s="38">
        <v>189589</v>
      </c>
      <c r="BN447" s="38">
        <v>189820</v>
      </c>
      <c r="BO447" s="38">
        <v>220372</v>
      </c>
      <c r="BP447" s="38">
        <v>209794</v>
      </c>
      <c r="BQ447" s="38">
        <v>265831</v>
      </c>
      <c r="BR447" s="38">
        <v>8.2660782720707399E-2</v>
      </c>
      <c r="BS447" s="38">
        <v>283874</v>
      </c>
      <c r="BT447" s="38">
        <v>153387</v>
      </c>
      <c r="BU447" s="38">
        <v>317271</v>
      </c>
      <c r="BV447" s="38">
        <v>0.46421083603215801</v>
      </c>
      <c r="BX447" s="38">
        <v>1</v>
      </c>
    </row>
    <row r="448" spans="2:76">
      <c r="B448" s="38" t="s">
        <v>1518</v>
      </c>
      <c r="C448" s="38" t="s">
        <v>143</v>
      </c>
      <c r="D448" s="38" t="s">
        <v>791</v>
      </c>
      <c r="E448" s="38">
        <v>43334</v>
      </c>
      <c r="F448" s="38" t="s">
        <v>163</v>
      </c>
      <c r="G448" s="38">
        <v>100004173</v>
      </c>
      <c r="H448" s="38">
        <v>3253</v>
      </c>
      <c r="I448" s="38">
        <v>264.19580999999999</v>
      </c>
      <c r="J448" s="38" t="s">
        <v>1519</v>
      </c>
      <c r="K448" s="38">
        <v>125017</v>
      </c>
      <c r="L448" s="43" t="s">
        <v>1520</v>
      </c>
      <c r="M448" s="43" t="s">
        <v>1521</v>
      </c>
      <c r="N448" s="38">
        <v>0.70710678118654802</v>
      </c>
      <c r="O448" s="38">
        <v>0.70710678118654802</v>
      </c>
      <c r="P448" s="38">
        <v>0.70710678118654802</v>
      </c>
      <c r="Q448" s="38">
        <v>0.70710678118654802</v>
      </c>
      <c r="R448" s="38">
        <v>0.70710678118654802</v>
      </c>
      <c r="S448" s="38">
        <v>0.70710678118654802</v>
      </c>
      <c r="T448" s="38">
        <v>0.70710678118654802</v>
      </c>
      <c r="U448" s="38">
        <v>0.70710678118654802</v>
      </c>
      <c r="V448" s="38">
        <v>0.70710678118654802</v>
      </c>
      <c r="W448" s="38">
        <v>0.70710678118654802</v>
      </c>
      <c r="X448" s="38">
        <v>0.70710678118654802</v>
      </c>
      <c r="Y448" s="38">
        <v>0.70710678118654802</v>
      </c>
      <c r="Z448" s="38">
        <v>0.70710678118654802</v>
      </c>
      <c r="AA448" s="38">
        <v>0.70710678118654802</v>
      </c>
      <c r="AB448" s="38">
        <v>0.70710678118654802</v>
      </c>
      <c r="AC448" s="38">
        <v>0.70710678118654802</v>
      </c>
      <c r="AD448" s="38">
        <v>0.70710678118654802</v>
      </c>
      <c r="AE448" s="38">
        <v>0.70710678118654802</v>
      </c>
      <c r="AF448" s="38">
        <v>0.70710678118654802</v>
      </c>
      <c r="AG448" s="38">
        <v>0.70710678118654802</v>
      </c>
      <c r="AH448" s="38">
        <v>0.70710678118654802</v>
      </c>
      <c r="AI448" s="38">
        <v>0.70710678118654802</v>
      </c>
      <c r="AJ448" s="38">
        <v>0.70710678118654802</v>
      </c>
      <c r="AK448" s="38">
        <v>0.70710678118654802</v>
      </c>
      <c r="AL448" s="38">
        <v>0.70710678118654802</v>
      </c>
      <c r="AM448" s="38">
        <v>0.70710678118654802</v>
      </c>
      <c r="AN448" s="38">
        <v>0.70710678118654802</v>
      </c>
      <c r="AO448" s="38">
        <v>0.70710678118654802</v>
      </c>
      <c r="AP448" s="38">
        <v>0.70710678118654802</v>
      </c>
      <c r="AQ448" s="38">
        <v>0.70710678118654802</v>
      </c>
      <c r="AR448" s="38">
        <v>0.70710678118654802</v>
      </c>
      <c r="AS448" s="38">
        <v>0.70710678118654802</v>
      </c>
      <c r="AT448" s="38">
        <v>0.70710678118654802</v>
      </c>
      <c r="AU448" s="38">
        <v>0.70710678118654802</v>
      </c>
      <c r="AV448" s="38">
        <v>0.70710678118654802</v>
      </c>
      <c r="AW448" s="38">
        <v>0.70710678118654802</v>
      </c>
      <c r="AX448" s="38">
        <v>0.70710678118654802</v>
      </c>
      <c r="AY448" s="38">
        <v>0.70710678118654802</v>
      </c>
      <c r="AZ448" s="38">
        <v>0.70710678118654802</v>
      </c>
      <c r="BA448" s="38">
        <v>0.70710678118654802</v>
      </c>
      <c r="BB448" s="38">
        <v>0.70710678118654802</v>
      </c>
      <c r="BC448" s="38">
        <v>0.70710678118654802</v>
      </c>
      <c r="BD448" s="38">
        <v>0.70710678118654802</v>
      </c>
      <c r="BE448" s="38">
        <v>0.70710678118654802</v>
      </c>
      <c r="BF448" s="38">
        <v>0.70710678118654802</v>
      </c>
      <c r="BG448" s="38">
        <v>0.70710678118654802</v>
      </c>
      <c r="BH448" s="38">
        <v>0.70710678118654802</v>
      </c>
      <c r="BI448" s="38">
        <v>0.70710678118654802</v>
      </c>
      <c r="BJ448" s="38">
        <v>0.70710678118654802</v>
      </c>
      <c r="BK448" s="38">
        <v>0.70710678118654802</v>
      </c>
      <c r="BL448" s="38">
        <v>0.70710678118654802</v>
      </c>
      <c r="BM448" s="38">
        <v>0.70710678118654802</v>
      </c>
      <c r="BN448" s="38">
        <v>0.70710678118654802</v>
      </c>
      <c r="BO448" s="38">
        <v>0.70710678118654802</v>
      </c>
      <c r="BP448" s="38">
        <v>0.70710678118654802</v>
      </c>
      <c r="BQ448" s="38">
        <v>0.70710678118654802</v>
      </c>
      <c r="BR448" s="38">
        <v>0.70710678118654802</v>
      </c>
      <c r="BS448" s="38">
        <v>0.70710678118654802</v>
      </c>
      <c r="BT448" s="38">
        <v>0.70710678118654802</v>
      </c>
      <c r="BU448" s="38">
        <v>32003340</v>
      </c>
      <c r="BV448" s="38">
        <v>0.33371069574356599</v>
      </c>
      <c r="BX448" s="38">
        <v>0.96723102129983596</v>
      </c>
    </row>
    <row r="449" spans="2:76">
      <c r="B449" s="38" t="s">
        <v>1522</v>
      </c>
      <c r="C449" s="38" t="s">
        <v>143</v>
      </c>
      <c r="D449" s="38" t="s">
        <v>144</v>
      </c>
      <c r="E449" s="38">
        <v>45413</v>
      </c>
      <c r="F449" s="38" t="s">
        <v>145</v>
      </c>
      <c r="G449" s="38">
        <v>100005384</v>
      </c>
      <c r="H449" s="38">
        <v>990</v>
      </c>
      <c r="I449" s="38">
        <v>260.02343000000002</v>
      </c>
      <c r="K449" s="38">
        <v>514186</v>
      </c>
      <c r="N449" s="38">
        <v>251443.98439999999</v>
      </c>
      <c r="O449" s="38">
        <v>235426</v>
      </c>
      <c r="P449" s="38">
        <v>261237</v>
      </c>
      <c r="Q449" s="38">
        <v>319012</v>
      </c>
      <c r="R449" s="38">
        <v>322764</v>
      </c>
      <c r="S449" s="38">
        <v>369655</v>
      </c>
      <c r="T449" s="38">
        <v>159585</v>
      </c>
      <c r="U449" s="38">
        <v>240012</v>
      </c>
      <c r="V449" s="38">
        <v>353425.03129999997</v>
      </c>
      <c r="W449" s="38">
        <v>380597.96879999997</v>
      </c>
      <c r="X449" s="38">
        <v>441031</v>
      </c>
      <c r="Y449" s="38">
        <v>265749</v>
      </c>
      <c r="Z449" s="38">
        <v>151633</v>
      </c>
      <c r="AA449" s="38">
        <v>360879</v>
      </c>
      <c r="AB449" s="38">
        <v>165028</v>
      </c>
      <c r="AC449" s="38">
        <v>525573</v>
      </c>
      <c r="AD449" s="38">
        <v>396287.03129999997</v>
      </c>
      <c r="AE449" s="38">
        <v>151296</v>
      </c>
      <c r="AF449" s="38">
        <v>261312.01560000001</v>
      </c>
      <c r="AG449" s="38">
        <v>368210.03129999997</v>
      </c>
      <c r="AH449" s="38">
        <v>363538</v>
      </c>
      <c r="AI449" s="38">
        <v>327202</v>
      </c>
      <c r="AJ449" s="38">
        <v>140336</v>
      </c>
      <c r="AK449" s="38">
        <v>306806</v>
      </c>
      <c r="AL449" s="38">
        <v>386869.03129999997</v>
      </c>
      <c r="AM449" s="38">
        <v>462165</v>
      </c>
      <c r="AN449" s="38">
        <v>248971</v>
      </c>
      <c r="AO449" s="38">
        <v>409066</v>
      </c>
      <c r="AP449" s="38">
        <v>260454</v>
      </c>
      <c r="AQ449" s="38">
        <v>357350</v>
      </c>
      <c r="AR449" s="38">
        <v>168724</v>
      </c>
      <c r="AS449" s="38">
        <v>294883</v>
      </c>
      <c r="AT449" s="38">
        <v>370128</v>
      </c>
      <c r="AU449" s="38">
        <v>622890</v>
      </c>
      <c r="AV449" s="38">
        <v>485185</v>
      </c>
      <c r="AW449" s="38">
        <v>393563</v>
      </c>
      <c r="AX449" s="38">
        <v>383989</v>
      </c>
      <c r="AY449" s="38">
        <v>194365.98439999999</v>
      </c>
      <c r="AZ449" s="38">
        <v>409537</v>
      </c>
      <c r="BA449" s="38">
        <v>147495</v>
      </c>
      <c r="BB449" s="38">
        <v>194722.01560000001</v>
      </c>
      <c r="BC449" s="38">
        <v>290018</v>
      </c>
      <c r="BD449" s="38">
        <v>343647.03129999997</v>
      </c>
      <c r="BE449" s="38">
        <v>637255</v>
      </c>
      <c r="BF449" s="38">
        <v>544436</v>
      </c>
      <c r="BG449" s="38">
        <v>297374</v>
      </c>
      <c r="BH449" s="38">
        <v>374297.03129999997</v>
      </c>
      <c r="BI449" s="38">
        <v>362743</v>
      </c>
      <c r="BJ449" s="38">
        <v>335617</v>
      </c>
      <c r="BK449" s="38">
        <v>366172.03129999997</v>
      </c>
      <c r="BL449" s="38">
        <v>425939</v>
      </c>
      <c r="BM449" s="38">
        <v>496145</v>
      </c>
      <c r="BN449" s="38">
        <v>471846.96879999997</v>
      </c>
      <c r="BO449" s="38">
        <v>456798</v>
      </c>
      <c r="BP449" s="38">
        <v>301743</v>
      </c>
      <c r="BQ449" s="38">
        <v>532254</v>
      </c>
      <c r="BR449" s="38">
        <v>220048</v>
      </c>
      <c r="BS449" s="38">
        <v>288670</v>
      </c>
      <c r="BT449" s="38">
        <v>268745</v>
      </c>
      <c r="BU449" s="38">
        <v>195544</v>
      </c>
      <c r="BV449" s="38">
        <v>7.2571153423180296E-2</v>
      </c>
      <c r="BX449" s="38">
        <v>0.96613872200983097</v>
      </c>
    </row>
    <row r="450" spans="2:76">
      <c r="B450" s="38" t="s">
        <v>1523</v>
      </c>
      <c r="C450" s="38" t="s">
        <v>190</v>
      </c>
      <c r="D450" s="38" t="s">
        <v>249</v>
      </c>
      <c r="E450" s="38">
        <v>61860</v>
      </c>
      <c r="F450" s="38" t="s">
        <v>145</v>
      </c>
      <c r="G450" s="38">
        <v>100019982</v>
      </c>
      <c r="H450" s="38">
        <v>4676</v>
      </c>
      <c r="I450" s="38">
        <v>309.20713999999998</v>
      </c>
      <c r="N450" s="38">
        <v>234835.01560000001</v>
      </c>
      <c r="O450" s="38">
        <v>375452</v>
      </c>
      <c r="P450" s="38">
        <v>715259</v>
      </c>
      <c r="Q450" s="38">
        <v>155348</v>
      </c>
      <c r="R450" s="38">
        <v>211539</v>
      </c>
      <c r="S450" s="38">
        <v>99417</v>
      </c>
      <c r="T450" s="38">
        <v>8.7751951545250603E-2</v>
      </c>
      <c r="U450" s="38">
        <v>72691</v>
      </c>
      <c r="V450" s="38">
        <v>169315</v>
      </c>
      <c r="W450" s="38">
        <v>183847</v>
      </c>
      <c r="X450" s="38">
        <v>376374</v>
      </c>
      <c r="Y450" s="38">
        <v>222188</v>
      </c>
      <c r="Z450" s="38">
        <v>169442</v>
      </c>
      <c r="AA450" s="38">
        <v>262647</v>
      </c>
      <c r="AB450" s="38">
        <v>117717</v>
      </c>
      <c r="AC450" s="38">
        <v>445991</v>
      </c>
      <c r="AD450" s="38">
        <v>1714484</v>
      </c>
      <c r="AE450" s="38">
        <v>419868</v>
      </c>
      <c r="AF450" s="38">
        <v>185579</v>
      </c>
      <c r="AG450" s="38">
        <v>189982</v>
      </c>
      <c r="AH450" s="38">
        <v>231087.01560000001</v>
      </c>
      <c r="AI450" s="38">
        <v>308376</v>
      </c>
      <c r="AJ450" s="38">
        <v>77120</v>
      </c>
      <c r="AK450" s="38">
        <v>446885</v>
      </c>
      <c r="AL450" s="38">
        <v>349797</v>
      </c>
      <c r="AM450" s="38">
        <v>226303</v>
      </c>
      <c r="AN450" s="38">
        <v>315095</v>
      </c>
      <c r="AO450" s="38">
        <v>217962</v>
      </c>
      <c r="AP450" s="38">
        <v>121606.99219999999</v>
      </c>
      <c r="AQ450" s="38">
        <v>208083</v>
      </c>
      <c r="AR450" s="38">
        <v>115142.00780000001</v>
      </c>
      <c r="AS450" s="38">
        <v>270408</v>
      </c>
      <c r="AT450" s="38">
        <v>237382</v>
      </c>
      <c r="AU450" s="38">
        <v>620997</v>
      </c>
      <c r="AV450" s="38">
        <v>227067</v>
      </c>
      <c r="AW450" s="38">
        <v>822264</v>
      </c>
      <c r="AX450" s="38">
        <v>165346</v>
      </c>
      <c r="AY450" s="38">
        <v>200775</v>
      </c>
      <c r="AZ450" s="38">
        <v>114626</v>
      </c>
      <c r="BA450" s="38">
        <v>28416</v>
      </c>
      <c r="BB450" s="38">
        <v>273408</v>
      </c>
      <c r="BC450" s="38">
        <v>531893</v>
      </c>
      <c r="BD450" s="38">
        <v>562456</v>
      </c>
      <c r="BE450" s="38">
        <v>332351</v>
      </c>
      <c r="BF450" s="38">
        <v>197756</v>
      </c>
      <c r="BG450" s="38">
        <v>265338</v>
      </c>
      <c r="BH450" s="38">
        <v>226101</v>
      </c>
      <c r="BI450" s="38">
        <v>238416</v>
      </c>
      <c r="BJ450" s="38">
        <v>548320</v>
      </c>
      <c r="BK450" s="38">
        <v>230996.01560000001</v>
      </c>
      <c r="BL450" s="38">
        <v>224391</v>
      </c>
      <c r="BM450" s="38">
        <v>613309</v>
      </c>
      <c r="BN450" s="38">
        <v>335635</v>
      </c>
      <c r="BO450" s="38">
        <v>559511</v>
      </c>
      <c r="BP450" s="38">
        <v>269295</v>
      </c>
      <c r="BQ450" s="38">
        <v>488881</v>
      </c>
      <c r="BR450" s="38">
        <v>79621</v>
      </c>
      <c r="BS450" s="38">
        <v>161821</v>
      </c>
      <c r="BT450" s="38">
        <v>67137</v>
      </c>
      <c r="BU450" s="38">
        <v>112642</v>
      </c>
      <c r="BV450" s="38">
        <v>0.39526701133311698</v>
      </c>
      <c r="BX450" s="38">
        <v>1</v>
      </c>
    </row>
    <row r="451" spans="2:76">
      <c r="B451" s="38" t="s">
        <v>1524</v>
      </c>
      <c r="C451" s="38" t="s">
        <v>190</v>
      </c>
      <c r="D451" s="38" t="s">
        <v>249</v>
      </c>
      <c r="E451" s="38">
        <v>36754</v>
      </c>
      <c r="F451" s="38" t="s">
        <v>145</v>
      </c>
      <c r="G451" s="38">
        <v>100001615</v>
      </c>
      <c r="H451" s="38">
        <v>5043</v>
      </c>
      <c r="I451" s="38">
        <v>313.23842999999999</v>
      </c>
      <c r="J451" s="38" t="s">
        <v>1525</v>
      </c>
      <c r="K451" s="38">
        <v>70095</v>
      </c>
      <c r="M451" s="43" t="s">
        <v>1526</v>
      </c>
      <c r="N451" s="38">
        <v>136647</v>
      </c>
      <c r="O451" s="38">
        <v>381144</v>
      </c>
      <c r="P451" s="38">
        <v>490685</v>
      </c>
      <c r="Q451" s="38">
        <v>416511</v>
      </c>
      <c r="R451" s="38">
        <v>382600</v>
      </c>
      <c r="S451" s="38">
        <v>0.18299923497107801</v>
      </c>
      <c r="T451" s="38">
        <v>81461</v>
      </c>
      <c r="U451" s="38">
        <v>61673</v>
      </c>
      <c r="V451" s="38">
        <v>0.18299923497107801</v>
      </c>
      <c r="W451" s="38">
        <v>271561</v>
      </c>
      <c r="X451" s="38">
        <v>483486</v>
      </c>
      <c r="Y451" s="38">
        <v>69325</v>
      </c>
      <c r="Z451" s="38">
        <v>91895</v>
      </c>
      <c r="AA451" s="38">
        <v>413749</v>
      </c>
      <c r="AB451" s="38">
        <v>114203</v>
      </c>
      <c r="AC451" s="38">
        <v>522671.96879999997</v>
      </c>
      <c r="AD451" s="38">
        <v>276130</v>
      </c>
      <c r="AE451" s="38">
        <v>275780</v>
      </c>
      <c r="AF451" s="38">
        <v>207194</v>
      </c>
      <c r="AG451" s="38">
        <v>367156</v>
      </c>
      <c r="AH451" s="38">
        <v>218902</v>
      </c>
      <c r="AI451" s="38">
        <v>511664</v>
      </c>
      <c r="AJ451" s="38">
        <v>0.18299923497107801</v>
      </c>
      <c r="AK451" s="38">
        <v>123527.00780000001</v>
      </c>
      <c r="AL451" s="38">
        <v>528610</v>
      </c>
      <c r="AM451" s="38">
        <v>315218</v>
      </c>
      <c r="AN451" s="38">
        <v>222597</v>
      </c>
      <c r="AO451" s="38">
        <v>148431</v>
      </c>
      <c r="AP451" s="38">
        <v>153197</v>
      </c>
      <c r="AQ451" s="38">
        <v>321447</v>
      </c>
      <c r="AR451" s="38">
        <v>82288</v>
      </c>
      <c r="AS451" s="38">
        <v>322774</v>
      </c>
      <c r="AT451" s="38">
        <v>260424</v>
      </c>
      <c r="AU451" s="38">
        <v>231998</v>
      </c>
      <c r="AV451" s="38">
        <v>0.18299923497107801</v>
      </c>
      <c r="AW451" s="38">
        <v>107509</v>
      </c>
      <c r="AX451" s="38">
        <v>298130</v>
      </c>
      <c r="AY451" s="38">
        <v>0.18299923497107801</v>
      </c>
      <c r="AZ451" s="38">
        <v>162285</v>
      </c>
      <c r="BA451" s="38">
        <v>78929</v>
      </c>
      <c r="BB451" s="38">
        <v>244629</v>
      </c>
      <c r="BC451" s="38">
        <v>344787</v>
      </c>
      <c r="BD451" s="38">
        <v>467900</v>
      </c>
      <c r="BE451" s="38">
        <v>505661.96879999997</v>
      </c>
      <c r="BF451" s="38">
        <v>332175</v>
      </c>
      <c r="BG451" s="38">
        <v>231327</v>
      </c>
      <c r="BH451" s="38">
        <v>173179</v>
      </c>
      <c r="BI451" s="38">
        <v>433076</v>
      </c>
      <c r="BJ451" s="38">
        <v>553326</v>
      </c>
      <c r="BK451" s="38">
        <v>134541</v>
      </c>
      <c r="BL451" s="38">
        <v>164416</v>
      </c>
      <c r="BM451" s="38">
        <v>137539</v>
      </c>
      <c r="BN451" s="38">
        <v>350172</v>
      </c>
      <c r="BO451" s="38">
        <v>182822</v>
      </c>
      <c r="BP451" s="38">
        <v>348682</v>
      </c>
      <c r="BQ451" s="38">
        <v>141119</v>
      </c>
      <c r="BR451" s="38">
        <v>223811</v>
      </c>
      <c r="BS451" s="38">
        <v>218750</v>
      </c>
      <c r="BT451" s="38">
        <v>144854</v>
      </c>
      <c r="BU451" s="38">
        <v>271211</v>
      </c>
      <c r="BV451" s="38">
        <v>0.71491339439075297</v>
      </c>
      <c r="BX451" s="38">
        <v>1</v>
      </c>
    </row>
    <row r="452" spans="2:76">
      <c r="B452" s="38" t="s">
        <v>1527</v>
      </c>
      <c r="C452" s="38" t="s">
        <v>190</v>
      </c>
      <c r="D452" s="38" t="s">
        <v>342</v>
      </c>
      <c r="E452" s="38">
        <v>61867</v>
      </c>
      <c r="F452" s="38" t="s">
        <v>233</v>
      </c>
      <c r="G452" s="38">
        <v>100005998</v>
      </c>
      <c r="H452" s="38">
        <v>1227</v>
      </c>
      <c r="I452" s="38">
        <v>458.34762000000001</v>
      </c>
      <c r="J452" s="38" t="s">
        <v>1528</v>
      </c>
      <c r="N452" s="38">
        <v>77601</v>
      </c>
      <c r="O452" s="38">
        <v>238234</v>
      </c>
      <c r="P452" s="38">
        <v>166684</v>
      </c>
      <c r="Q452" s="38">
        <v>97567</v>
      </c>
      <c r="R452" s="38">
        <v>137945</v>
      </c>
      <c r="S452" s="38">
        <v>134687</v>
      </c>
      <c r="T452" s="38">
        <v>0.377524310475498</v>
      </c>
      <c r="U452" s="38">
        <v>0.377524310475498</v>
      </c>
      <c r="V452" s="38">
        <v>83652</v>
      </c>
      <c r="W452" s="38">
        <v>116126.00780000001</v>
      </c>
      <c r="X452" s="38">
        <v>83203</v>
      </c>
      <c r="Y452" s="38">
        <v>111362</v>
      </c>
      <c r="Z452" s="38">
        <v>149839</v>
      </c>
      <c r="AA452" s="38">
        <v>315443</v>
      </c>
      <c r="AB452" s="38">
        <v>138273</v>
      </c>
      <c r="AC452" s="38">
        <v>122574</v>
      </c>
      <c r="AD452" s="38">
        <v>122954.99219999999</v>
      </c>
      <c r="AE452" s="38">
        <v>178999</v>
      </c>
      <c r="AF452" s="38">
        <v>0.377524310475498</v>
      </c>
      <c r="AG452" s="38">
        <v>75483</v>
      </c>
      <c r="AH452" s="38">
        <v>122041.99219999999</v>
      </c>
      <c r="AI452" s="38">
        <v>143225</v>
      </c>
      <c r="AJ452" s="38">
        <v>0.377524310475498</v>
      </c>
      <c r="AK452" s="38">
        <v>94233</v>
      </c>
      <c r="AL452" s="38">
        <v>97208</v>
      </c>
      <c r="AM452" s="38">
        <v>273245</v>
      </c>
      <c r="AN452" s="38">
        <v>69969</v>
      </c>
      <c r="AO452" s="38">
        <v>95435</v>
      </c>
      <c r="AP452" s="38">
        <v>79967</v>
      </c>
      <c r="AQ452" s="38">
        <v>0.377524310475498</v>
      </c>
      <c r="AR452" s="38">
        <v>190884</v>
      </c>
      <c r="AS452" s="38">
        <v>102259</v>
      </c>
      <c r="AT452" s="38">
        <v>93172</v>
      </c>
      <c r="AU452" s="38">
        <v>104107</v>
      </c>
      <c r="AV452" s="38">
        <v>0.377524310475498</v>
      </c>
      <c r="AW452" s="38">
        <v>0.377524310475498</v>
      </c>
      <c r="AX452" s="38">
        <v>70495</v>
      </c>
      <c r="AY452" s="38">
        <v>99870</v>
      </c>
      <c r="AZ452" s="38">
        <v>72740</v>
      </c>
      <c r="BA452" s="38">
        <v>78618</v>
      </c>
      <c r="BB452" s="38">
        <v>71204</v>
      </c>
      <c r="BC452" s="38">
        <v>128719</v>
      </c>
      <c r="BD452" s="38">
        <v>176439</v>
      </c>
      <c r="BE452" s="38">
        <v>190551</v>
      </c>
      <c r="BF452" s="38">
        <v>134251</v>
      </c>
      <c r="BG452" s="38">
        <v>156293</v>
      </c>
      <c r="BH452" s="38">
        <v>146727</v>
      </c>
      <c r="BI452" s="38">
        <v>174625</v>
      </c>
      <c r="BJ452" s="38">
        <v>145209</v>
      </c>
      <c r="BK452" s="38">
        <v>102968</v>
      </c>
      <c r="BL452" s="38">
        <v>90192</v>
      </c>
      <c r="BM452" s="38">
        <v>92455</v>
      </c>
      <c r="BN452" s="38">
        <v>81924</v>
      </c>
      <c r="BO452" s="38">
        <v>114855</v>
      </c>
      <c r="BP452" s="38">
        <v>107111</v>
      </c>
      <c r="BQ452" s="38">
        <v>148591</v>
      </c>
      <c r="BR452" s="38">
        <v>60392</v>
      </c>
      <c r="BS452" s="38">
        <v>105498</v>
      </c>
      <c r="BT452" s="38">
        <v>122689.00780000001</v>
      </c>
      <c r="BU452" s="38">
        <v>207415</v>
      </c>
      <c r="BV452" s="38">
        <v>0.73920322190776599</v>
      </c>
      <c r="BX452" s="38">
        <v>1</v>
      </c>
    </row>
    <row r="453" spans="2:76">
      <c r="B453" s="38" t="s">
        <v>1529</v>
      </c>
      <c r="C453" s="38" t="s">
        <v>190</v>
      </c>
      <c r="D453" s="38" t="s">
        <v>249</v>
      </c>
      <c r="E453" s="38">
        <v>61861</v>
      </c>
      <c r="F453" s="38" t="s">
        <v>145</v>
      </c>
      <c r="G453" s="38">
        <v>100019978</v>
      </c>
      <c r="H453" s="38">
        <v>4875</v>
      </c>
      <c r="I453" s="38">
        <v>311.22278999999997</v>
      </c>
      <c r="N453" s="38">
        <v>978434</v>
      </c>
      <c r="O453" s="38">
        <v>1151570</v>
      </c>
      <c r="P453" s="38">
        <v>1538034</v>
      </c>
      <c r="Q453" s="38">
        <v>1445279</v>
      </c>
      <c r="R453" s="38">
        <v>1651310</v>
      </c>
      <c r="S453" s="38">
        <v>1208202</v>
      </c>
      <c r="T453" s="38">
        <v>340054</v>
      </c>
      <c r="U453" s="38">
        <v>358805</v>
      </c>
      <c r="V453" s="38">
        <v>1233229</v>
      </c>
      <c r="W453" s="38">
        <v>835431.0625</v>
      </c>
      <c r="X453" s="38">
        <v>2171396</v>
      </c>
      <c r="Y453" s="38">
        <v>1492031.125</v>
      </c>
      <c r="Z453" s="38">
        <v>960961.9375</v>
      </c>
      <c r="AA453" s="38">
        <v>2378314</v>
      </c>
      <c r="AB453" s="38">
        <v>1268895</v>
      </c>
      <c r="AC453" s="38">
        <v>2187946</v>
      </c>
      <c r="AD453" s="38">
        <v>3068342</v>
      </c>
      <c r="AE453" s="38">
        <v>1584090</v>
      </c>
      <c r="AF453" s="38">
        <v>2459901</v>
      </c>
      <c r="AG453" s="38">
        <v>1582362.125</v>
      </c>
      <c r="AH453" s="38">
        <v>826779</v>
      </c>
      <c r="AI453" s="38">
        <v>2478617</v>
      </c>
      <c r="AJ453" s="38">
        <v>760692</v>
      </c>
      <c r="AK453" s="38">
        <v>1747223</v>
      </c>
      <c r="AL453" s="38">
        <v>2048308</v>
      </c>
      <c r="AM453" s="38">
        <v>2625902</v>
      </c>
      <c r="AN453" s="38">
        <v>1257159</v>
      </c>
      <c r="AO453" s="38">
        <v>1301663</v>
      </c>
      <c r="AP453" s="38">
        <v>754599</v>
      </c>
      <c r="AQ453" s="38">
        <v>1087388</v>
      </c>
      <c r="AR453" s="38">
        <v>926653</v>
      </c>
      <c r="AS453" s="38">
        <v>1124245</v>
      </c>
      <c r="AT453" s="38">
        <v>2744271</v>
      </c>
      <c r="AU453" s="38">
        <v>1254953</v>
      </c>
      <c r="AV453" s="38">
        <v>740614</v>
      </c>
      <c r="AW453" s="38">
        <v>1026661</v>
      </c>
      <c r="AX453" s="38">
        <v>1943628.125</v>
      </c>
      <c r="AY453" s="38">
        <v>1421545</v>
      </c>
      <c r="AZ453" s="38">
        <v>871801</v>
      </c>
      <c r="BA453" s="38">
        <v>313729</v>
      </c>
      <c r="BB453" s="38">
        <v>1376953</v>
      </c>
      <c r="BC453" s="38">
        <v>1197180</v>
      </c>
      <c r="BD453" s="38">
        <v>964758</v>
      </c>
      <c r="BE453" s="38">
        <v>2730332</v>
      </c>
      <c r="BF453" s="38">
        <v>1480815</v>
      </c>
      <c r="BG453" s="38">
        <v>1252256</v>
      </c>
      <c r="BH453" s="38">
        <v>1116665</v>
      </c>
      <c r="BI453" s="38">
        <v>1987735.125</v>
      </c>
      <c r="BJ453" s="38">
        <v>2018142</v>
      </c>
      <c r="BK453" s="38">
        <v>1363451</v>
      </c>
      <c r="BL453" s="38">
        <v>1420942</v>
      </c>
      <c r="BM453" s="38">
        <v>2857895</v>
      </c>
      <c r="BN453" s="38">
        <v>1719245</v>
      </c>
      <c r="BO453" s="38">
        <v>1796204.875</v>
      </c>
      <c r="BP453" s="38">
        <v>1272077</v>
      </c>
      <c r="BQ453" s="38">
        <v>2181717</v>
      </c>
      <c r="BR453" s="38">
        <v>774890</v>
      </c>
      <c r="BS453" s="38">
        <v>1390189.125</v>
      </c>
      <c r="BT453" s="38">
        <v>535590</v>
      </c>
      <c r="BU453" s="38">
        <v>1235763</v>
      </c>
      <c r="BV453" s="38">
        <v>0.73290726664943595</v>
      </c>
      <c r="BX453" s="38">
        <v>1</v>
      </c>
    </row>
    <row r="454" spans="2:76">
      <c r="B454" s="38" t="s">
        <v>1530</v>
      </c>
      <c r="C454" s="38" t="s">
        <v>190</v>
      </c>
      <c r="D454" s="38" t="s">
        <v>342</v>
      </c>
      <c r="E454" s="38">
        <v>61865</v>
      </c>
      <c r="F454" s="38" t="s">
        <v>233</v>
      </c>
      <c r="G454" s="38">
        <v>100005996</v>
      </c>
      <c r="H454" s="38">
        <v>1180</v>
      </c>
      <c r="I454" s="38">
        <v>456.33197000000001</v>
      </c>
      <c r="J454" s="38" t="s">
        <v>1531</v>
      </c>
      <c r="N454" s="38">
        <v>94571</v>
      </c>
      <c r="O454" s="38">
        <v>168933</v>
      </c>
      <c r="P454" s="38">
        <v>246976</v>
      </c>
      <c r="Q454" s="38">
        <v>85997</v>
      </c>
      <c r="R454" s="38">
        <v>145377</v>
      </c>
      <c r="S454" s="38">
        <v>129867</v>
      </c>
      <c r="T454" s="38">
        <v>0.41054619715690999</v>
      </c>
      <c r="U454" s="38">
        <v>0.41054619715690999</v>
      </c>
      <c r="V454" s="38">
        <v>0.41054619715690999</v>
      </c>
      <c r="W454" s="38">
        <v>80477</v>
      </c>
      <c r="X454" s="38">
        <v>98107</v>
      </c>
      <c r="Y454" s="38">
        <v>103040</v>
      </c>
      <c r="Z454" s="38">
        <v>119689</v>
      </c>
      <c r="AA454" s="38">
        <v>320308</v>
      </c>
      <c r="AB454" s="38">
        <v>176855</v>
      </c>
      <c r="AC454" s="38">
        <v>179007</v>
      </c>
      <c r="AD454" s="38">
        <v>174411</v>
      </c>
      <c r="AE454" s="38">
        <v>210906</v>
      </c>
      <c r="AF454" s="38">
        <v>0.41054619715690999</v>
      </c>
      <c r="AG454" s="38">
        <v>92902</v>
      </c>
      <c r="AH454" s="38">
        <v>0.41054619715690999</v>
      </c>
      <c r="AI454" s="38">
        <v>155336</v>
      </c>
      <c r="AJ454" s="38">
        <v>0.41054619715690999</v>
      </c>
      <c r="AK454" s="38">
        <v>130969</v>
      </c>
      <c r="AL454" s="38">
        <v>113240</v>
      </c>
      <c r="AM454" s="38">
        <v>373101</v>
      </c>
      <c r="AN454" s="38">
        <v>0.41054619715690999</v>
      </c>
      <c r="AO454" s="38">
        <v>97885</v>
      </c>
      <c r="AP454" s="38">
        <v>119028</v>
      </c>
      <c r="AQ454" s="38">
        <v>103962</v>
      </c>
      <c r="AR454" s="38">
        <v>176585</v>
      </c>
      <c r="AS454" s="38">
        <v>83314</v>
      </c>
      <c r="AT454" s="38">
        <v>97075</v>
      </c>
      <c r="AU454" s="38">
        <v>66089</v>
      </c>
      <c r="AV454" s="38">
        <v>0.41054619715690999</v>
      </c>
      <c r="AW454" s="38">
        <v>0.41054619715690999</v>
      </c>
      <c r="AX454" s="38">
        <v>65749</v>
      </c>
      <c r="AY454" s="38">
        <v>94833</v>
      </c>
      <c r="AZ454" s="38">
        <v>76211</v>
      </c>
      <c r="BA454" s="38">
        <v>0.41054619715690999</v>
      </c>
      <c r="BB454" s="38">
        <v>92331</v>
      </c>
      <c r="BC454" s="38">
        <v>72617</v>
      </c>
      <c r="BD454" s="38">
        <v>153903</v>
      </c>
      <c r="BE454" s="38">
        <v>192892</v>
      </c>
      <c r="BF454" s="38">
        <v>0.41054619715690999</v>
      </c>
      <c r="BG454" s="38">
        <v>141044</v>
      </c>
      <c r="BH454" s="38">
        <v>88013</v>
      </c>
      <c r="BI454" s="38">
        <v>147713</v>
      </c>
      <c r="BJ454" s="38">
        <v>118226.00780000001</v>
      </c>
      <c r="BK454" s="38">
        <v>90305</v>
      </c>
      <c r="BL454" s="38">
        <v>96093</v>
      </c>
      <c r="BM454" s="38">
        <v>142104</v>
      </c>
      <c r="BN454" s="38">
        <v>89278</v>
      </c>
      <c r="BO454" s="38">
        <v>101074</v>
      </c>
      <c r="BP454" s="38">
        <v>119853.00780000001</v>
      </c>
      <c r="BQ454" s="38">
        <v>173935</v>
      </c>
      <c r="BR454" s="38">
        <v>0.41054619715690999</v>
      </c>
      <c r="BS454" s="38">
        <v>86354</v>
      </c>
      <c r="BT454" s="38">
        <v>102992</v>
      </c>
      <c r="BU454" s="38">
        <v>325814</v>
      </c>
      <c r="BV454" s="38">
        <v>0.27202088466551899</v>
      </c>
      <c r="BX454" s="38">
        <v>1</v>
      </c>
    </row>
    <row r="455" spans="2:76">
      <c r="B455" s="38" t="s">
        <v>1532</v>
      </c>
      <c r="C455" s="38" t="s">
        <v>190</v>
      </c>
      <c r="D455" s="38" t="s">
        <v>342</v>
      </c>
      <c r="E455" s="38">
        <v>33936</v>
      </c>
      <c r="F455" s="38" t="s">
        <v>233</v>
      </c>
      <c r="G455" s="38">
        <v>100001247</v>
      </c>
      <c r="H455" s="38">
        <v>950</v>
      </c>
      <c r="I455" s="38">
        <v>288.21694000000002</v>
      </c>
      <c r="J455" s="38" t="s">
        <v>1533</v>
      </c>
      <c r="K455" s="38">
        <v>123701</v>
      </c>
      <c r="L455" s="43" t="s">
        <v>1534</v>
      </c>
      <c r="M455" s="43" t="s">
        <v>1535</v>
      </c>
      <c r="N455" s="38">
        <v>1987477</v>
      </c>
      <c r="O455" s="38">
        <v>2355961</v>
      </c>
      <c r="P455" s="38">
        <v>4041941</v>
      </c>
      <c r="Q455" s="38">
        <v>1415570</v>
      </c>
      <c r="R455" s="38">
        <v>2070188</v>
      </c>
      <c r="S455" s="38">
        <v>1978942</v>
      </c>
      <c r="T455" s="38">
        <v>1231155</v>
      </c>
      <c r="U455" s="38">
        <v>952099</v>
      </c>
      <c r="V455" s="38">
        <v>1562685</v>
      </c>
      <c r="W455" s="38">
        <v>2562907</v>
      </c>
      <c r="X455" s="38">
        <v>3463022</v>
      </c>
      <c r="Y455" s="38">
        <v>2145692</v>
      </c>
      <c r="Z455" s="38">
        <v>1454672</v>
      </c>
      <c r="AA455" s="38">
        <v>2178100</v>
      </c>
      <c r="AB455" s="38">
        <v>1125128</v>
      </c>
      <c r="AC455" s="38">
        <v>975014</v>
      </c>
      <c r="AD455" s="38">
        <v>1732446</v>
      </c>
      <c r="AE455" s="38">
        <v>1881476</v>
      </c>
      <c r="AF455" s="38">
        <v>1510356</v>
      </c>
      <c r="AG455" s="38">
        <v>2857299</v>
      </c>
      <c r="AH455" s="38">
        <v>1352384</v>
      </c>
      <c r="AI455" s="38">
        <v>2955022</v>
      </c>
      <c r="AJ455" s="38">
        <v>882544.9375</v>
      </c>
      <c r="AK455" s="38">
        <v>1741819</v>
      </c>
      <c r="AL455" s="38">
        <v>1839215</v>
      </c>
      <c r="AM455" s="38">
        <v>1496833</v>
      </c>
      <c r="AN455" s="38">
        <v>1719576</v>
      </c>
      <c r="AO455" s="38">
        <v>3360329</v>
      </c>
      <c r="AP455" s="38">
        <v>1746232</v>
      </c>
      <c r="AQ455" s="38">
        <v>2102280</v>
      </c>
      <c r="AR455" s="38">
        <v>3341397</v>
      </c>
      <c r="AS455" s="38">
        <v>2791463</v>
      </c>
      <c r="AT455" s="38">
        <v>1305559</v>
      </c>
      <c r="AU455" s="38">
        <v>4131033</v>
      </c>
      <c r="AV455" s="38">
        <v>1921530</v>
      </c>
      <c r="AW455" s="38">
        <v>2238388</v>
      </c>
      <c r="AX455" s="38">
        <v>1161124</v>
      </c>
      <c r="AY455" s="38">
        <v>942274</v>
      </c>
      <c r="AZ455" s="38">
        <v>3441208</v>
      </c>
      <c r="BA455" s="38">
        <v>2923859</v>
      </c>
      <c r="BB455" s="38">
        <v>3455736</v>
      </c>
      <c r="BC455" s="38">
        <v>5589751</v>
      </c>
      <c r="BD455" s="38">
        <v>3811503</v>
      </c>
      <c r="BE455" s="38">
        <v>3333944</v>
      </c>
      <c r="BF455" s="38">
        <v>2214803</v>
      </c>
      <c r="BG455" s="38">
        <v>3237046</v>
      </c>
      <c r="BH455" s="38">
        <v>3747183</v>
      </c>
      <c r="BI455" s="38">
        <v>3127261</v>
      </c>
      <c r="BJ455" s="38">
        <v>2631591</v>
      </c>
      <c r="BK455" s="38">
        <v>4740879</v>
      </c>
      <c r="BL455" s="38">
        <v>4813971</v>
      </c>
      <c r="BM455" s="38">
        <v>2006987</v>
      </c>
      <c r="BN455" s="38">
        <v>2065729</v>
      </c>
      <c r="BO455" s="38">
        <v>1825576</v>
      </c>
      <c r="BP455" s="38">
        <v>3908502</v>
      </c>
      <c r="BQ455" s="38">
        <v>2804726</v>
      </c>
      <c r="BR455" s="38">
        <v>4259473</v>
      </c>
      <c r="BS455" s="38">
        <v>1792109</v>
      </c>
      <c r="BT455" s="38">
        <v>2787716</v>
      </c>
      <c r="BU455" s="38">
        <v>4483613</v>
      </c>
      <c r="BV455" s="38">
        <v>2.5305784556082801E-4</v>
      </c>
      <c r="BX455" s="38">
        <v>0</v>
      </c>
    </row>
    <row r="456" spans="2:76">
      <c r="B456" s="38" t="s">
        <v>1536</v>
      </c>
      <c r="C456" s="38" t="s">
        <v>190</v>
      </c>
      <c r="D456" s="38" t="s">
        <v>342</v>
      </c>
      <c r="E456" s="38">
        <v>35160</v>
      </c>
      <c r="F456" s="38" t="s">
        <v>233</v>
      </c>
      <c r="G456" s="38">
        <v>100001501</v>
      </c>
      <c r="H456" s="38">
        <v>1423</v>
      </c>
      <c r="I456" s="38">
        <v>426.35779000000002</v>
      </c>
      <c r="J456" s="38" t="s">
        <v>1537</v>
      </c>
      <c r="K456" s="38">
        <v>6441392</v>
      </c>
      <c r="M456" s="43" t="s">
        <v>1538</v>
      </c>
      <c r="N456" s="38">
        <v>32665576</v>
      </c>
      <c r="O456" s="38">
        <v>56887536</v>
      </c>
      <c r="P456" s="38">
        <v>39101272</v>
      </c>
      <c r="Q456" s="38">
        <v>22249670</v>
      </c>
      <c r="R456" s="38">
        <v>66180668</v>
      </c>
      <c r="S456" s="38">
        <v>42854128</v>
      </c>
      <c r="T456" s="38">
        <v>39627040</v>
      </c>
      <c r="U456" s="38">
        <v>57027240</v>
      </c>
      <c r="V456" s="38">
        <v>36551600</v>
      </c>
      <c r="W456" s="38">
        <v>50532216</v>
      </c>
      <c r="X456" s="38">
        <v>54497524</v>
      </c>
      <c r="Y456" s="38">
        <v>39032208</v>
      </c>
      <c r="Z456" s="38">
        <v>46549376</v>
      </c>
      <c r="AA456" s="38">
        <v>40134536</v>
      </c>
      <c r="AB456" s="38">
        <v>48517516</v>
      </c>
      <c r="AC456" s="38">
        <v>43024276</v>
      </c>
      <c r="AD456" s="38">
        <v>64383912</v>
      </c>
      <c r="AE456" s="38">
        <v>47749160</v>
      </c>
      <c r="AF456" s="38">
        <v>51083344</v>
      </c>
      <c r="AG456" s="38">
        <v>51792004</v>
      </c>
      <c r="AH456" s="38">
        <v>48058688</v>
      </c>
      <c r="AI456" s="38">
        <v>59451056</v>
      </c>
      <c r="AJ456" s="38">
        <v>58390244</v>
      </c>
      <c r="AK456" s="38">
        <v>34103948</v>
      </c>
      <c r="AL456" s="38">
        <v>34019504</v>
      </c>
      <c r="AM456" s="38">
        <v>47094352</v>
      </c>
      <c r="AN456" s="38">
        <v>32217834</v>
      </c>
      <c r="AO456" s="38">
        <v>56783900</v>
      </c>
      <c r="AP456" s="38">
        <v>63908408</v>
      </c>
      <c r="AQ456" s="38">
        <v>72039496</v>
      </c>
      <c r="AR456" s="38">
        <v>74995984</v>
      </c>
      <c r="AS456" s="38">
        <v>70330496</v>
      </c>
      <c r="AT456" s="38">
        <v>30732648</v>
      </c>
      <c r="AU456" s="38">
        <v>39845844</v>
      </c>
      <c r="AV456" s="38">
        <v>46115516</v>
      </c>
      <c r="AW456" s="38">
        <v>48344448</v>
      </c>
      <c r="AX456" s="38">
        <v>43761636</v>
      </c>
      <c r="AY456" s="38">
        <v>38096976</v>
      </c>
      <c r="AZ456" s="38">
        <v>38757456</v>
      </c>
      <c r="BA456" s="38">
        <v>51908564</v>
      </c>
      <c r="BB456" s="38">
        <v>58988372</v>
      </c>
      <c r="BC456" s="38">
        <v>51566436</v>
      </c>
      <c r="BD456" s="38">
        <v>68654184</v>
      </c>
      <c r="BE456" s="38">
        <v>51452444</v>
      </c>
      <c r="BF456" s="38">
        <v>47726336</v>
      </c>
      <c r="BG456" s="38">
        <v>57641244</v>
      </c>
      <c r="BH456" s="38">
        <v>55299688</v>
      </c>
      <c r="BI456" s="38">
        <v>47716092</v>
      </c>
      <c r="BJ456" s="38">
        <v>84905528</v>
      </c>
      <c r="BK456" s="38">
        <v>56169308</v>
      </c>
      <c r="BL456" s="38">
        <v>40344168</v>
      </c>
      <c r="BM456" s="38">
        <v>50613784</v>
      </c>
      <c r="BN456" s="38">
        <v>54267360</v>
      </c>
      <c r="BO456" s="38">
        <v>97895800</v>
      </c>
      <c r="BP456" s="38">
        <v>80206600</v>
      </c>
      <c r="BQ456" s="38">
        <v>46264216</v>
      </c>
      <c r="BR456" s="38">
        <v>46814632</v>
      </c>
      <c r="BS456" s="38">
        <v>51370640</v>
      </c>
      <c r="BT456" s="38">
        <v>40767236</v>
      </c>
      <c r="BU456" s="38">
        <v>113321720</v>
      </c>
      <c r="BV456" s="38">
        <v>0.14531912724086499</v>
      </c>
      <c r="BX456" s="38">
        <v>1</v>
      </c>
    </row>
    <row r="457" spans="2:76">
      <c r="B457" s="38" t="s">
        <v>1539</v>
      </c>
      <c r="C457" s="38" t="s">
        <v>190</v>
      </c>
      <c r="D457" s="38" t="s">
        <v>641</v>
      </c>
      <c r="E457" s="38">
        <v>53260</v>
      </c>
      <c r="F457" s="38" t="s">
        <v>233</v>
      </c>
      <c r="G457" s="38">
        <v>100009331</v>
      </c>
      <c r="H457" s="38">
        <v>1449</v>
      </c>
      <c r="I457" s="38">
        <v>368.35230999999999</v>
      </c>
      <c r="N457" s="38">
        <v>165552</v>
      </c>
      <c r="O457" s="38">
        <v>111661.00780000001</v>
      </c>
      <c r="P457" s="38">
        <v>144637</v>
      </c>
      <c r="Q457" s="38">
        <v>143589</v>
      </c>
      <c r="R457" s="38">
        <v>140662</v>
      </c>
      <c r="S457" s="38">
        <v>153852</v>
      </c>
      <c r="T457" s="38">
        <v>99397</v>
      </c>
      <c r="U457" s="38">
        <v>53378.996099999997</v>
      </c>
      <c r="V457" s="38">
        <v>210520</v>
      </c>
      <c r="W457" s="38">
        <v>98680</v>
      </c>
      <c r="X457" s="38">
        <v>0.33156236969837199</v>
      </c>
      <c r="Y457" s="38">
        <v>0.33156236969837199</v>
      </c>
      <c r="Z457" s="38">
        <v>0.33156236969837199</v>
      </c>
      <c r="AA457" s="38">
        <v>211816</v>
      </c>
      <c r="AB457" s="38">
        <v>86584</v>
      </c>
      <c r="AC457" s="38">
        <v>62003</v>
      </c>
      <c r="AD457" s="38">
        <v>89235</v>
      </c>
      <c r="AE457" s="38">
        <v>64778.996099999997</v>
      </c>
      <c r="AF457" s="38">
        <v>63492</v>
      </c>
      <c r="AG457" s="38">
        <v>85160</v>
      </c>
      <c r="AH457" s="38">
        <v>0.33156236969837199</v>
      </c>
      <c r="AI457" s="38">
        <v>0.33156236969837199</v>
      </c>
      <c r="AJ457" s="38">
        <v>56429</v>
      </c>
      <c r="AK457" s="38">
        <v>0.33156236969837199</v>
      </c>
      <c r="AL457" s="38">
        <v>59532</v>
      </c>
      <c r="AM457" s="38">
        <v>184950</v>
      </c>
      <c r="AN457" s="38">
        <v>89754</v>
      </c>
      <c r="AO457" s="38">
        <v>292989</v>
      </c>
      <c r="AP457" s="38">
        <v>279993</v>
      </c>
      <c r="AQ457" s="38">
        <v>61738</v>
      </c>
      <c r="AR457" s="38">
        <v>62876.003900000003</v>
      </c>
      <c r="AS457" s="38">
        <v>86166</v>
      </c>
      <c r="AT457" s="38">
        <v>0.33156236969837199</v>
      </c>
      <c r="AU457" s="38">
        <v>0.33156236969837199</v>
      </c>
      <c r="AV457" s="38">
        <v>87828</v>
      </c>
      <c r="AW457" s="38">
        <v>232247.01560000001</v>
      </c>
      <c r="AX457" s="38">
        <v>0.33156236969837199</v>
      </c>
      <c r="AY457" s="38">
        <v>120749</v>
      </c>
      <c r="AZ457" s="38">
        <v>131442</v>
      </c>
      <c r="BA457" s="38">
        <v>49013</v>
      </c>
      <c r="BB457" s="38">
        <v>104525</v>
      </c>
      <c r="BC457" s="38">
        <v>67775</v>
      </c>
      <c r="BD457" s="38">
        <v>248131</v>
      </c>
      <c r="BE457" s="38">
        <v>54013</v>
      </c>
      <c r="BF457" s="38">
        <v>234959</v>
      </c>
      <c r="BG457" s="38">
        <v>374583</v>
      </c>
      <c r="BH457" s="38">
        <v>90530</v>
      </c>
      <c r="BI457" s="38">
        <v>80685</v>
      </c>
      <c r="BJ457" s="38">
        <v>97110</v>
      </c>
      <c r="BK457" s="38">
        <v>598641</v>
      </c>
      <c r="BL457" s="38">
        <v>130718</v>
      </c>
      <c r="BM457" s="38">
        <v>163971</v>
      </c>
      <c r="BN457" s="38">
        <v>57610.003900000003</v>
      </c>
      <c r="BO457" s="38">
        <v>109780</v>
      </c>
      <c r="BP457" s="38">
        <v>78739</v>
      </c>
      <c r="BQ457" s="38">
        <v>295428</v>
      </c>
      <c r="BR457" s="38">
        <v>94549</v>
      </c>
      <c r="BS457" s="38">
        <v>499725.03129999997</v>
      </c>
      <c r="BT457" s="38">
        <v>158218</v>
      </c>
      <c r="BU457" s="38">
        <v>203671</v>
      </c>
      <c r="BV457" s="38">
        <v>0.20544827969396801</v>
      </c>
      <c r="BX457" s="38">
        <v>1</v>
      </c>
    </row>
    <row r="458" spans="2:76">
      <c r="B458" s="38" t="s">
        <v>1540</v>
      </c>
      <c r="C458" s="38" t="s">
        <v>161</v>
      </c>
      <c r="D458" s="38" t="s">
        <v>225</v>
      </c>
      <c r="E458" s="38">
        <v>34592</v>
      </c>
      <c r="F458" s="38" t="s">
        <v>163</v>
      </c>
      <c r="G458" s="38">
        <v>100001311</v>
      </c>
      <c r="H458" s="38">
        <v>2085</v>
      </c>
      <c r="I458" s="38">
        <v>290.13467000000003</v>
      </c>
      <c r="J458" s="38" t="s">
        <v>1541</v>
      </c>
      <c r="K458" s="38">
        <v>7018721</v>
      </c>
      <c r="M458" s="43" t="s">
        <v>1542</v>
      </c>
      <c r="N458" s="38">
        <v>3241571</v>
      </c>
      <c r="O458" s="38">
        <v>3370712</v>
      </c>
      <c r="P458" s="38">
        <v>2108916</v>
      </c>
      <c r="Q458" s="38">
        <v>1840882</v>
      </c>
      <c r="R458" s="38">
        <v>5515197</v>
      </c>
      <c r="S458" s="38">
        <v>6620735</v>
      </c>
      <c r="T458" s="38">
        <v>1621953</v>
      </c>
      <c r="U458" s="38">
        <v>1539787</v>
      </c>
      <c r="V458" s="38">
        <v>4545106</v>
      </c>
      <c r="W458" s="38">
        <v>2393029</v>
      </c>
      <c r="X458" s="38">
        <v>1781708</v>
      </c>
      <c r="Y458" s="38">
        <v>2791353</v>
      </c>
      <c r="Z458" s="38">
        <v>1997033</v>
      </c>
      <c r="AA458" s="38">
        <v>3158804</v>
      </c>
      <c r="AB458" s="38">
        <v>2195167</v>
      </c>
      <c r="AC458" s="38">
        <v>2730637</v>
      </c>
      <c r="AD458" s="38">
        <v>2271903</v>
      </c>
      <c r="AE458" s="38">
        <v>3317134</v>
      </c>
      <c r="AF458" s="38">
        <v>2026213</v>
      </c>
      <c r="AG458" s="38">
        <v>2223300</v>
      </c>
      <c r="AH458" s="38">
        <v>2965747</v>
      </c>
      <c r="AI458" s="38">
        <v>4739883</v>
      </c>
      <c r="AJ458" s="38">
        <v>2532696</v>
      </c>
      <c r="AK458" s="38">
        <v>2714654</v>
      </c>
      <c r="AL458" s="38">
        <v>3084835</v>
      </c>
      <c r="AM458" s="38">
        <v>1873825</v>
      </c>
      <c r="AN458" s="38">
        <v>1612516</v>
      </c>
      <c r="AO458" s="38">
        <v>1221806</v>
      </c>
      <c r="AP458" s="38">
        <v>4202359</v>
      </c>
      <c r="AQ458" s="38">
        <v>3330057</v>
      </c>
      <c r="AR458" s="38">
        <v>4563785</v>
      </c>
      <c r="AS458" s="38">
        <v>3506251</v>
      </c>
      <c r="AT458" s="38">
        <v>2079655</v>
      </c>
      <c r="AU458" s="38">
        <v>1979606.875</v>
      </c>
      <c r="AV458" s="38">
        <v>2998637.75</v>
      </c>
      <c r="AW458" s="38">
        <v>4207880</v>
      </c>
      <c r="AX458" s="38">
        <v>1930585.875</v>
      </c>
      <c r="AY458" s="38">
        <v>4059343.25</v>
      </c>
      <c r="AZ458" s="38">
        <v>3264643</v>
      </c>
      <c r="BA458" s="38">
        <v>1472729</v>
      </c>
      <c r="BB458" s="38">
        <v>2854935</v>
      </c>
      <c r="BC458" s="38">
        <v>5917775</v>
      </c>
      <c r="BD458" s="38">
        <v>2556727</v>
      </c>
      <c r="BE458" s="38">
        <v>1963105</v>
      </c>
      <c r="BF458" s="38">
        <v>2628960</v>
      </c>
      <c r="BG458" s="38">
        <v>3842963</v>
      </c>
      <c r="BH458" s="38">
        <v>2931799</v>
      </c>
      <c r="BI458" s="38">
        <v>2439207</v>
      </c>
      <c r="BJ458" s="38">
        <v>5331905</v>
      </c>
      <c r="BK458" s="38">
        <v>3127678</v>
      </c>
      <c r="BL458" s="38">
        <v>2222733</v>
      </c>
      <c r="BM458" s="38">
        <v>3498438</v>
      </c>
      <c r="BN458" s="38">
        <v>4926906</v>
      </c>
      <c r="BO458" s="38">
        <v>1867877</v>
      </c>
      <c r="BP458" s="38">
        <v>1717233.125</v>
      </c>
      <c r="BQ458" s="38">
        <v>3608185.25</v>
      </c>
      <c r="BR458" s="38">
        <v>3145962</v>
      </c>
      <c r="BS458" s="38">
        <v>4319960</v>
      </c>
      <c r="BT458" s="38">
        <v>2763935</v>
      </c>
      <c r="BU458" s="38">
        <v>2767448</v>
      </c>
      <c r="BV458" s="38">
        <v>0.206205487053013</v>
      </c>
      <c r="BX458" s="38">
        <v>1</v>
      </c>
    </row>
    <row r="459" spans="2:76">
      <c r="B459" s="38" t="s">
        <v>1543</v>
      </c>
      <c r="C459" s="38" t="s">
        <v>161</v>
      </c>
      <c r="D459" s="38" t="s">
        <v>294</v>
      </c>
      <c r="E459" s="38">
        <v>1493</v>
      </c>
      <c r="F459" s="38" t="s">
        <v>163</v>
      </c>
      <c r="G459" s="38">
        <v>444</v>
      </c>
      <c r="H459" s="38">
        <v>2800</v>
      </c>
      <c r="I459" s="38">
        <v>133.09716</v>
      </c>
      <c r="J459" s="38" t="s">
        <v>1544</v>
      </c>
      <c r="K459" s="38">
        <v>6262</v>
      </c>
      <c r="L459" s="43" t="s">
        <v>1545</v>
      </c>
      <c r="M459" s="43" t="s">
        <v>1546</v>
      </c>
      <c r="N459" s="38">
        <v>56096116</v>
      </c>
      <c r="O459" s="38">
        <v>53951768</v>
      </c>
      <c r="P459" s="38">
        <v>57946360</v>
      </c>
      <c r="Q459" s="38">
        <v>42975504</v>
      </c>
      <c r="R459" s="38">
        <v>54508784</v>
      </c>
      <c r="S459" s="38">
        <v>43191204</v>
      </c>
      <c r="T459" s="38">
        <v>37412140</v>
      </c>
      <c r="U459" s="38">
        <v>53564160</v>
      </c>
      <c r="V459" s="38">
        <v>42115296</v>
      </c>
      <c r="W459" s="38">
        <v>53976884</v>
      </c>
      <c r="X459" s="38">
        <v>47398528</v>
      </c>
      <c r="Y459" s="38">
        <v>47464008</v>
      </c>
      <c r="Z459" s="38">
        <v>45724612</v>
      </c>
      <c r="AA459" s="38">
        <v>50909800</v>
      </c>
      <c r="AB459" s="38">
        <v>46060824</v>
      </c>
      <c r="AC459" s="38">
        <v>39576192</v>
      </c>
      <c r="AD459" s="38">
        <v>40243160</v>
      </c>
      <c r="AE459" s="38">
        <v>51511400</v>
      </c>
      <c r="AF459" s="38">
        <v>48617504</v>
      </c>
      <c r="AG459" s="38">
        <v>58891392</v>
      </c>
      <c r="AH459" s="38">
        <v>52701568</v>
      </c>
      <c r="AI459" s="38">
        <v>59961452</v>
      </c>
      <c r="AJ459" s="38">
        <v>44474544</v>
      </c>
      <c r="AK459" s="38">
        <v>37734152</v>
      </c>
      <c r="AL459" s="38">
        <v>49251684</v>
      </c>
      <c r="AM459" s="38">
        <v>46552968</v>
      </c>
      <c r="AN459" s="38">
        <v>46805312</v>
      </c>
      <c r="AO459" s="38">
        <v>47084296</v>
      </c>
      <c r="AP459" s="38">
        <v>56507516</v>
      </c>
      <c r="AQ459" s="38">
        <v>46373876</v>
      </c>
      <c r="AR459" s="38">
        <v>51097860</v>
      </c>
      <c r="AS459" s="38">
        <v>62945164</v>
      </c>
      <c r="AT459" s="38">
        <v>48024276</v>
      </c>
      <c r="AU459" s="38">
        <v>54159520</v>
      </c>
      <c r="AV459" s="38">
        <v>58136712</v>
      </c>
      <c r="AW459" s="38">
        <v>51320272</v>
      </c>
      <c r="AX459" s="38">
        <v>44290688</v>
      </c>
      <c r="AY459" s="38">
        <v>51612628</v>
      </c>
      <c r="AZ459" s="38">
        <v>73182760</v>
      </c>
      <c r="BA459" s="38">
        <v>42125672</v>
      </c>
      <c r="BB459" s="38">
        <v>62414192</v>
      </c>
      <c r="BC459" s="38">
        <v>48915000</v>
      </c>
      <c r="BD459" s="38">
        <v>45386624</v>
      </c>
      <c r="BE459" s="38">
        <v>64433276</v>
      </c>
      <c r="BF459" s="38">
        <v>64684752</v>
      </c>
      <c r="BG459" s="38">
        <v>46836388</v>
      </c>
      <c r="BH459" s="38">
        <v>52190080</v>
      </c>
      <c r="BI459" s="38">
        <v>55160168</v>
      </c>
      <c r="BJ459" s="38">
        <v>60501920</v>
      </c>
      <c r="BK459" s="38">
        <v>52690672</v>
      </c>
      <c r="BL459" s="38">
        <v>42562216</v>
      </c>
      <c r="BM459" s="38">
        <v>42554088</v>
      </c>
      <c r="BN459" s="38">
        <v>52017032</v>
      </c>
      <c r="BO459" s="38">
        <v>32819260</v>
      </c>
      <c r="BP459" s="38">
        <v>63736268</v>
      </c>
      <c r="BQ459" s="38">
        <v>58222332</v>
      </c>
      <c r="BR459" s="38">
        <v>53275824</v>
      </c>
      <c r="BS459" s="38">
        <v>54265784</v>
      </c>
      <c r="BT459" s="38">
        <v>55441880</v>
      </c>
      <c r="BU459" s="38">
        <v>43470668</v>
      </c>
      <c r="BV459" s="38">
        <v>3.1220879210237501E-2</v>
      </c>
      <c r="BX459" s="38">
        <v>0.50081922446750404</v>
      </c>
    </row>
    <row r="460" spans="2:76">
      <c r="B460" s="38" t="s">
        <v>1547</v>
      </c>
      <c r="C460" s="38" t="s">
        <v>199</v>
      </c>
      <c r="D460" s="38" t="s">
        <v>869</v>
      </c>
      <c r="E460" s="38">
        <v>1505</v>
      </c>
      <c r="F460" s="38" t="s">
        <v>211</v>
      </c>
      <c r="G460" s="38">
        <v>445</v>
      </c>
      <c r="H460" s="38">
        <v>1638.1</v>
      </c>
      <c r="I460" s="38">
        <v>155.00982999999999</v>
      </c>
      <c r="J460" s="38" t="s">
        <v>1548</v>
      </c>
      <c r="K460" s="38">
        <v>967</v>
      </c>
      <c r="L460" s="43" t="s">
        <v>1549</v>
      </c>
      <c r="M460" s="43" t="s">
        <v>1550</v>
      </c>
      <c r="N460" s="38">
        <v>2305321</v>
      </c>
      <c r="O460" s="38">
        <v>2712610</v>
      </c>
      <c r="P460" s="38">
        <v>3484143</v>
      </c>
      <c r="Q460" s="38">
        <v>2586156</v>
      </c>
      <c r="R460" s="38">
        <v>3799283.75</v>
      </c>
      <c r="S460" s="38">
        <v>4681215</v>
      </c>
      <c r="T460" s="38">
        <v>3918575</v>
      </c>
      <c r="U460" s="38">
        <v>3629374</v>
      </c>
      <c r="V460" s="38">
        <v>2383110</v>
      </c>
      <c r="W460" s="38">
        <v>5516493</v>
      </c>
      <c r="X460" s="38">
        <v>2687798</v>
      </c>
      <c r="Y460" s="38">
        <v>2877575</v>
      </c>
      <c r="Z460" s="38">
        <v>3569689</v>
      </c>
      <c r="AA460" s="38">
        <v>2317923</v>
      </c>
      <c r="AB460" s="38">
        <v>3823321.25</v>
      </c>
      <c r="AC460" s="38">
        <v>5297258</v>
      </c>
      <c r="AD460" s="38">
        <v>2319106</v>
      </c>
      <c r="AE460" s="38">
        <v>4136559.25</v>
      </c>
      <c r="AF460" s="38">
        <v>3935608</v>
      </c>
      <c r="AG460" s="38">
        <v>4103483</v>
      </c>
      <c r="AH460" s="38">
        <v>2153582</v>
      </c>
      <c r="AI460" s="38">
        <v>3636777</v>
      </c>
      <c r="AJ460" s="38">
        <v>1740217.875</v>
      </c>
      <c r="AK460" s="38">
        <v>3013358</v>
      </c>
      <c r="AL460" s="38">
        <v>2930128</v>
      </c>
      <c r="AM460" s="38">
        <v>4318477</v>
      </c>
      <c r="AN460" s="38">
        <v>2167690</v>
      </c>
      <c r="AO460" s="38">
        <v>2990196</v>
      </c>
      <c r="AP460" s="38">
        <v>3378496</v>
      </c>
      <c r="AQ460" s="38">
        <v>3670776</v>
      </c>
      <c r="AR460" s="38">
        <v>4551462</v>
      </c>
      <c r="AS460" s="38">
        <v>4341119</v>
      </c>
      <c r="AT460" s="38">
        <v>3342321</v>
      </c>
      <c r="AU460" s="38">
        <v>2470138</v>
      </c>
      <c r="AV460" s="38">
        <v>2790421</v>
      </c>
      <c r="AW460" s="38">
        <v>3131914.25</v>
      </c>
      <c r="AX460" s="38">
        <v>3148513</v>
      </c>
      <c r="AY460" s="38">
        <v>1704852</v>
      </c>
      <c r="AZ460" s="38">
        <v>4406874</v>
      </c>
      <c r="BA460" s="38">
        <v>2136102</v>
      </c>
      <c r="BB460" s="38">
        <v>2594336</v>
      </c>
      <c r="BC460" s="38">
        <v>2827906</v>
      </c>
      <c r="BD460" s="38">
        <v>3934617</v>
      </c>
      <c r="BE460" s="38">
        <v>2172273</v>
      </c>
      <c r="BF460" s="38">
        <v>4653208</v>
      </c>
      <c r="BG460" s="38">
        <v>3273724</v>
      </c>
      <c r="BH460" s="38">
        <v>5168700</v>
      </c>
      <c r="BI460" s="38">
        <v>3029440</v>
      </c>
      <c r="BJ460" s="38">
        <v>3065640</v>
      </c>
      <c r="BK460" s="38">
        <v>2535993</v>
      </c>
      <c r="BL460" s="38">
        <v>5100748</v>
      </c>
      <c r="BM460" s="38">
        <v>2399055</v>
      </c>
      <c r="BN460" s="38">
        <v>3047667</v>
      </c>
      <c r="BO460" s="38">
        <v>6861199</v>
      </c>
      <c r="BP460" s="38">
        <v>2991947</v>
      </c>
      <c r="BQ460" s="38">
        <v>2545627</v>
      </c>
      <c r="BR460" s="38">
        <v>2481870</v>
      </c>
      <c r="BS460" s="38">
        <v>2277731</v>
      </c>
      <c r="BT460" s="38">
        <v>2291097</v>
      </c>
      <c r="BU460" s="38">
        <v>4096755.75</v>
      </c>
      <c r="BV460" s="38">
        <v>0.71718881360637599</v>
      </c>
      <c r="BX460" s="38">
        <v>1</v>
      </c>
    </row>
    <row r="461" spans="2:76">
      <c r="B461" s="38" t="s">
        <v>1551</v>
      </c>
      <c r="C461" s="38" t="s">
        <v>199</v>
      </c>
      <c r="D461" s="38" t="s">
        <v>869</v>
      </c>
      <c r="E461" s="38">
        <v>35172</v>
      </c>
      <c r="F461" s="38" t="s">
        <v>211</v>
      </c>
      <c r="G461" s="38">
        <v>100001416</v>
      </c>
      <c r="H461" s="38">
        <v>2250</v>
      </c>
      <c r="I461" s="38">
        <v>287.05209000000002</v>
      </c>
      <c r="J461" s="38" t="s">
        <v>1552</v>
      </c>
      <c r="K461" s="38">
        <v>92751</v>
      </c>
      <c r="M461" s="43" t="s">
        <v>1553</v>
      </c>
      <c r="N461" s="38">
        <v>2772155</v>
      </c>
      <c r="O461" s="38">
        <v>4987370</v>
      </c>
      <c r="P461" s="38">
        <v>8198921</v>
      </c>
      <c r="Q461" s="38">
        <v>5021657</v>
      </c>
      <c r="R461" s="38">
        <v>5159393</v>
      </c>
      <c r="S461" s="38">
        <v>5816255</v>
      </c>
      <c r="T461" s="38">
        <v>5555988</v>
      </c>
      <c r="U461" s="38">
        <v>6588453</v>
      </c>
      <c r="V461" s="38">
        <v>4316030</v>
      </c>
      <c r="W461" s="38">
        <v>11876979</v>
      </c>
      <c r="X461" s="38">
        <v>4499589</v>
      </c>
      <c r="Y461" s="38">
        <v>5473814</v>
      </c>
      <c r="Z461" s="38">
        <v>3779464</v>
      </c>
      <c r="AA461" s="38">
        <v>2751662</v>
      </c>
      <c r="AB461" s="38">
        <v>7570561</v>
      </c>
      <c r="AC461" s="38">
        <v>5920749</v>
      </c>
      <c r="AD461" s="38">
        <v>6612085</v>
      </c>
      <c r="AE461" s="38">
        <v>7498117</v>
      </c>
      <c r="AF461" s="38">
        <v>5260561</v>
      </c>
      <c r="AG461" s="38">
        <v>6678252</v>
      </c>
      <c r="AH461" s="38">
        <v>4243350</v>
      </c>
      <c r="AI461" s="38">
        <v>6930763</v>
      </c>
      <c r="AJ461" s="38">
        <v>5855418</v>
      </c>
      <c r="AK461" s="38">
        <v>7938427.5</v>
      </c>
      <c r="AL461" s="38">
        <v>5333262</v>
      </c>
      <c r="AM461" s="38">
        <v>7943112</v>
      </c>
      <c r="AN461" s="38">
        <v>6126773</v>
      </c>
      <c r="AO461" s="38">
        <v>5591918</v>
      </c>
      <c r="AP461" s="38">
        <v>5396328</v>
      </c>
      <c r="AQ461" s="38">
        <v>6954632.5</v>
      </c>
      <c r="AR461" s="38">
        <v>8235218</v>
      </c>
      <c r="AS461" s="38">
        <v>5729243</v>
      </c>
      <c r="AT461" s="38">
        <v>5608458</v>
      </c>
      <c r="AU461" s="38">
        <v>4958291</v>
      </c>
      <c r="AV461" s="38">
        <v>6041477</v>
      </c>
      <c r="AW461" s="38">
        <v>5538511</v>
      </c>
      <c r="AX461" s="38">
        <v>6017424</v>
      </c>
      <c r="AY461" s="38">
        <v>4438292</v>
      </c>
      <c r="AZ461" s="38">
        <v>5301358</v>
      </c>
      <c r="BA461" s="38">
        <v>3673654.75</v>
      </c>
      <c r="BB461" s="38">
        <v>5399176</v>
      </c>
      <c r="BC461" s="38">
        <v>6292015</v>
      </c>
      <c r="BD461" s="38">
        <v>5981070.5</v>
      </c>
      <c r="BE461" s="38">
        <v>4733093</v>
      </c>
      <c r="BF461" s="38">
        <v>6670966</v>
      </c>
      <c r="BG461" s="38">
        <v>4616378</v>
      </c>
      <c r="BH461" s="38">
        <v>4989698</v>
      </c>
      <c r="BI461" s="38">
        <v>6731554.5</v>
      </c>
      <c r="BJ461" s="38">
        <v>3747015</v>
      </c>
      <c r="BK461" s="38">
        <v>5775183</v>
      </c>
      <c r="BL461" s="38">
        <v>4114166</v>
      </c>
      <c r="BM461" s="38">
        <v>6660378.5</v>
      </c>
      <c r="BN461" s="38">
        <v>5208690</v>
      </c>
      <c r="BO461" s="38">
        <v>4448037</v>
      </c>
      <c r="BP461" s="38">
        <v>6339105</v>
      </c>
      <c r="BQ461" s="38">
        <v>7360243.5</v>
      </c>
      <c r="BR461" s="38">
        <v>4634100</v>
      </c>
      <c r="BS461" s="38">
        <v>8199410.5</v>
      </c>
      <c r="BT461" s="38">
        <v>7994066</v>
      </c>
      <c r="BU461" s="38">
        <v>8442512</v>
      </c>
      <c r="BV461" s="38">
        <v>0.69686953057445</v>
      </c>
      <c r="BX461" s="38">
        <v>1</v>
      </c>
    </row>
    <row r="462" spans="2:76">
      <c r="B462" s="38" t="s">
        <v>1554</v>
      </c>
      <c r="C462" s="38" t="s">
        <v>172</v>
      </c>
      <c r="D462" s="38" t="s">
        <v>1555</v>
      </c>
      <c r="E462" s="38">
        <v>20694</v>
      </c>
      <c r="F462" s="38" t="s">
        <v>145</v>
      </c>
      <c r="G462" s="38">
        <v>100000841</v>
      </c>
      <c r="H462" s="38">
        <v>603</v>
      </c>
      <c r="I462" s="38">
        <v>88.988029999999995</v>
      </c>
      <c r="J462" s="38" t="s">
        <v>1556</v>
      </c>
      <c r="K462" s="38">
        <v>971</v>
      </c>
      <c r="L462" s="43" t="s">
        <v>1557</v>
      </c>
      <c r="M462" s="43" t="s">
        <v>1558</v>
      </c>
      <c r="N462" s="38">
        <v>12212890</v>
      </c>
      <c r="O462" s="38">
        <v>11201721</v>
      </c>
      <c r="P462" s="38">
        <v>5670576</v>
      </c>
      <c r="Q462" s="38">
        <v>7182711</v>
      </c>
      <c r="R462" s="38">
        <v>12247276</v>
      </c>
      <c r="S462" s="38">
        <v>11799185</v>
      </c>
      <c r="T462" s="38">
        <v>8585892</v>
      </c>
      <c r="U462" s="38">
        <v>13314675</v>
      </c>
      <c r="V462" s="38">
        <v>9026335</v>
      </c>
      <c r="W462" s="38">
        <v>7849273</v>
      </c>
      <c r="X462" s="38">
        <v>12090483</v>
      </c>
      <c r="Y462" s="38">
        <v>5820482</v>
      </c>
      <c r="Z462" s="38">
        <v>12198192</v>
      </c>
      <c r="AA462" s="38">
        <v>14092228</v>
      </c>
      <c r="AB462" s="38">
        <v>9210732</v>
      </c>
      <c r="AC462" s="38">
        <v>9890905</v>
      </c>
      <c r="AD462" s="38">
        <v>16858852</v>
      </c>
      <c r="AE462" s="38">
        <v>10169267</v>
      </c>
      <c r="AF462" s="38">
        <v>16333690</v>
      </c>
      <c r="AG462" s="38">
        <v>15817460</v>
      </c>
      <c r="AH462" s="38">
        <v>14023544</v>
      </c>
      <c r="AI462" s="38">
        <v>11237394</v>
      </c>
      <c r="AJ462" s="38">
        <v>15221410</v>
      </c>
      <c r="AK462" s="38">
        <v>5678020</v>
      </c>
      <c r="AL462" s="38">
        <v>14890314</v>
      </c>
      <c r="AM462" s="38">
        <v>10201960</v>
      </c>
      <c r="AN462" s="38">
        <v>16075570</v>
      </c>
      <c r="AO462" s="38">
        <v>13129713</v>
      </c>
      <c r="AP462" s="38">
        <v>14587780</v>
      </c>
      <c r="AQ462" s="38">
        <v>14926805</v>
      </c>
      <c r="AR462" s="38">
        <v>10620200</v>
      </c>
      <c r="AS462" s="38">
        <v>16566326</v>
      </c>
      <c r="AT462" s="38">
        <v>15749969</v>
      </c>
      <c r="AU462" s="38">
        <v>13869710</v>
      </c>
      <c r="AV462" s="38">
        <v>11820734</v>
      </c>
      <c r="AW462" s="38">
        <v>11282062</v>
      </c>
      <c r="AX462" s="38">
        <v>14443762</v>
      </c>
      <c r="AY462" s="38">
        <v>6542515.5</v>
      </c>
      <c r="AZ462" s="38">
        <v>6009442</v>
      </c>
      <c r="BA462" s="38">
        <v>12207224</v>
      </c>
      <c r="BB462" s="38">
        <v>13387905</v>
      </c>
      <c r="BC462" s="38">
        <v>13543527</v>
      </c>
      <c r="BD462" s="38">
        <v>10920647</v>
      </c>
      <c r="BE462" s="38">
        <v>17056784</v>
      </c>
      <c r="BF462" s="38">
        <v>7341134</v>
      </c>
      <c r="BG462" s="38">
        <v>19046480</v>
      </c>
      <c r="BH462" s="38">
        <v>13407575</v>
      </c>
      <c r="BI462" s="38">
        <v>11154245</v>
      </c>
      <c r="BJ462" s="38">
        <v>11868202</v>
      </c>
      <c r="BK462" s="38">
        <v>6921042.5</v>
      </c>
      <c r="BL462" s="38">
        <v>17307338</v>
      </c>
      <c r="BM462" s="38">
        <v>12116463</v>
      </c>
      <c r="BN462" s="38">
        <v>13435301</v>
      </c>
      <c r="BO462" s="38">
        <v>13734653</v>
      </c>
      <c r="BP462" s="38">
        <v>10601134</v>
      </c>
      <c r="BQ462" s="38">
        <v>9202156</v>
      </c>
      <c r="BR462" s="38">
        <v>7563508.5</v>
      </c>
      <c r="BS462" s="38">
        <v>12500840</v>
      </c>
      <c r="BT462" s="38">
        <v>10715633</v>
      </c>
      <c r="BU462" s="38">
        <v>12944192</v>
      </c>
      <c r="BV462" s="38">
        <v>0.62928137503224402</v>
      </c>
      <c r="BX462" s="38">
        <v>1</v>
      </c>
    </row>
    <row r="463" spans="2:76">
      <c r="B463" s="38" t="s">
        <v>1559</v>
      </c>
      <c r="C463" s="38" t="s">
        <v>161</v>
      </c>
      <c r="D463" s="38" t="s">
        <v>271</v>
      </c>
      <c r="E463" s="38">
        <v>48841</v>
      </c>
      <c r="F463" s="38" t="s">
        <v>145</v>
      </c>
      <c r="G463" s="38">
        <v>100006191</v>
      </c>
      <c r="H463" s="38">
        <v>2420</v>
      </c>
      <c r="I463" s="38">
        <v>283.08231999999998</v>
      </c>
      <c r="J463" s="38" t="s">
        <v>1560</v>
      </c>
      <c r="K463" s="38">
        <v>154035</v>
      </c>
      <c r="M463" s="43" t="s">
        <v>1561</v>
      </c>
      <c r="N463" s="38">
        <v>7.7993877964876196E-2</v>
      </c>
      <c r="O463" s="38">
        <v>304307</v>
      </c>
      <c r="P463" s="38">
        <v>7.7993877964876196E-2</v>
      </c>
      <c r="Q463" s="38">
        <v>28091</v>
      </c>
      <c r="R463" s="38">
        <v>793809</v>
      </c>
      <c r="S463" s="38">
        <v>49543</v>
      </c>
      <c r="T463" s="38">
        <v>119676</v>
      </c>
      <c r="U463" s="38">
        <v>24788.002</v>
      </c>
      <c r="V463" s="38">
        <v>448009</v>
      </c>
      <c r="W463" s="38">
        <v>101348</v>
      </c>
      <c r="X463" s="38">
        <v>24211</v>
      </c>
      <c r="Y463" s="38">
        <v>88546</v>
      </c>
      <c r="Z463" s="38">
        <v>457093</v>
      </c>
      <c r="AA463" s="38">
        <v>729110</v>
      </c>
      <c r="AB463" s="38">
        <v>95113</v>
      </c>
      <c r="AC463" s="38">
        <v>136380</v>
      </c>
      <c r="AD463" s="38">
        <v>191751</v>
      </c>
      <c r="AE463" s="38">
        <v>7.7993877964876196E-2</v>
      </c>
      <c r="AF463" s="38">
        <v>182676</v>
      </c>
      <c r="AG463" s="38">
        <v>278205</v>
      </c>
      <c r="AH463" s="38">
        <v>21655</v>
      </c>
      <c r="AI463" s="38">
        <v>7.7993877964876196E-2</v>
      </c>
      <c r="AJ463" s="38">
        <v>217510</v>
      </c>
      <c r="AK463" s="38">
        <v>21935</v>
      </c>
      <c r="AL463" s="38">
        <v>214315</v>
      </c>
      <c r="AM463" s="38">
        <v>140650</v>
      </c>
      <c r="AN463" s="38">
        <v>152728</v>
      </c>
      <c r="AO463" s="38">
        <v>1562619</v>
      </c>
      <c r="AP463" s="38">
        <v>40347.996099999997</v>
      </c>
      <c r="AQ463" s="38">
        <v>7.7993877964876196E-2</v>
      </c>
      <c r="AR463" s="38">
        <v>124139</v>
      </c>
      <c r="AS463" s="38">
        <v>446459</v>
      </c>
      <c r="AT463" s="38">
        <v>518975</v>
      </c>
      <c r="AU463" s="38">
        <v>200062</v>
      </c>
      <c r="AV463" s="38">
        <v>63707</v>
      </c>
      <c r="AW463" s="38">
        <v>70823</v>
      </c>
      <c r="AX463" s="38">
        <v>842133</v>
      </c>
      <c r="AY463" s="38">
        <v>178093</v>
      </c>
      <c r="AZ463" s="38">
        <v>109008</v>
      </c>
      <c r="BA463" s="38">
        <v>20195</v>
      </c>
      <c r="BB463" s="38">
        <v>341212</v>
      </c>
      <c r="BC463" s="38">
        <v>560110</v>
      </c>
      <c r="BD463" s="38">
        <v>372137</v>
      </c>
      <c r="BE463" s="38">
        <v>594494</v>
      </c>
      <c r="BF463" s="38">
        <v>157233</v>
      </c>
      <c r="BG463" s="38">
        <v>179173.01560000001</v>
      </c>
      <c r="BH463" s="38">
        <v>68892</v>
      </c>
      <c r="BI463" s="38">
        <v>438146</v>
      </c>
      <c r="BJ463" s="38">
        <v>38342</v>
      </c>
      <c r="BK463" s="38">
        <v>628300</v>
      </c>
      <c r="BL463" s="38">
        <v>209593.01560000001</v>
      </c>
      <c r="BM463" s="38">
        <v>80537</v>
      </c>
      <c r="BN463" s="38">
        <v>165101</v>
      </c>
      <c r="BO463" s="38">
        <v>39324</v>
      </c>
      <c r="BP463" s="38">
        <v>139441</v>
      </c>
      <c r="BQ463" s="38">
        <v>38429</v>
      </c>
      <c r="BR463" s="38">
        <v>7.7993877964876196E-2</v>
      </c>
      <c r="BS463" s="38">
        <v>7.7993877964876196E-2</v>
      </c>
      <c r="BT463" s="38">
        <v>113812</v>
      </c>
      <c r="BU463" s="38">
        <v>7.7993877964876196E-2</v>
      </c>
      <c r="BV463" s="38">
        <v>0.39061691610382199</v>
      </c>
      <c r="BX463" s="38">
        <v>1</v>
      </c>
    </row>
    <row r="464" spans="2:76">
      <c r="B464" s="38" t="s">
        <v>1562</v>
      </c>
      <c r="C464" s="38" t="s">
        <v>143</v>
      </c>
      <c r="D464" s="38" t="s">
        <v>254</v>
      </c>
      <c r="E464" s="38">
        <v>36103</v>
      </c>
      <c r="F464" s="38" t="s">
        <v>145</v>
      </c>
      <c r="G464" s="38">
        <v>100001315</v>
      </c>
      <c r="H464" s="38">
        <v>2890</v>
      </c>
      <c r="I464" s="38">
        <v>187.00704999999999</v>
      </c>
      <c r="J464" s="38" t="s">
        <v>1563</v>
      </c>
      <c r="K464" s="38">
        <v>4615423</v>
      </c>
      <c r="M464" s="43" t="s">
        <v>1564</v>
      </c>
      <c r="N464" s="38">
        <v>19987938</v>
      </c>
      <c r="O464" s="38">
        <v>83553144</v>
      </c>
      <c r="P464" s="38">
        <v>661560</v>
      </c>
      <c r="Q464" s="38">
        <v>43530484</v>
      </c>
      <c r="R464" s="38">
        <v>94824408</v>
      </c>
      <c r="S464" s="38">
        <v>51336280</v>
      </c>
      <c r="T464" s="38">
        <v>40537264</v>
      </c>
      <c r="U464" s="38">
        <v>20473784</v>
      </c>
      <c r="V464" s="38">
        <v>172787840</v>
      </c>
      <c r="W464" s="38">
        <v>55432896</v>
      </c>
      <c r="X464" s="38">
        <v>34232456</v>
      </c>
      <c r="Y464" s="38">
        <v>44293800</v>
      </c>
      <c r="Z464" s="38">
        <v>71332704</v>
      </c>
      <c r="AA464" s="38">
        <v>85068192</v>
      </c>
      <c r="AB464" s="38">
        <v>41188664</v>
      </c>
      <c r="AC464" s="38">
        <v>37163520</v>
      </c>
      <c r="AD464" s="38">
        <v>102795648</v>
      </c>
      <c r="AE464" s="38">
        <v>34867392</v>
      </c>
      <c r="AF464" s="38">
        <v>71444584</v>
      </c>
      <c r="AG464" s="38">
        <v>73259352</v>
      </c>
      <c r="AH464" s="38">
        <v>36584592</v>
      </c>
      <c r="AI464" s="38">
        <v>8386736.5</v>
      </c>
      <c r="AJ464" s="38">
        <v>73985456</v>
      </c>
      <c r="AK464" s="38">
        <v>11729267</v>
      </c>
      <c r="AL464" s="38">
        <v>93107368</v>
      </c>
      <c r="AM464" s="38">
        <v>44048552</v>
      </c>
      <c r="AN464" s="38">
        <v>61535708</v>
      </c>
      <c r="AO464" s="38">
        <v>143941040</v>
      </c>
      <c r="AP464" s="38">
        <v>37613844</v>
      </c>
      <c r="AQ464" s="38">
        <v>6012063</v>
      </c>
      <c r="AR464" s="38">
        <v>66269332</v>
      </c>
      <c r="AS464" s="38">
        <v>56412744</v>
      </c>
      <c r="AT464" s="38">
        <v>132917112</v>
      </c>
      <c r="AU464" s="38">
        <v>66476864</v>
      </c>
      <c r="AV464" s="38">
        <v>37517908</v>
      </c>
      <c r="AW464" s="38">
        <v>55628660</v>
      </c>
      <c r="AX464" s="38">
        <v>100277208</v>
      </c>
      <c r="AY464" s="38">
        <v>62812656</v>
      </c>
      <c r="AZ464" s="38">
        <v>74005320</v>
      </c>
      <c r="BA464" s="38">
        <v>21213092</v>
      </c>
      <c r="BB464" s="38">
        <v>82024112</v>
      </c>
      <c r="BC464" s="38">
        <v>102116568</v>
      </c>
      <c r="BD464" s="38">
        <v>137629328</v>
      </c>
      <c r="BE464" s="38">
        <v>103323616</v>
      </c>
      <c r="BF464" s="38">
        <v>116396816</v>
      </c>
      <c r="BG464" s="38">
        <v>58593912</v>
      </c>
      <c r="BH464" s="38">
        <v>34500392</v>
      </c>
      <c r="BI464" s="38">
        <v>131634832</v>
      </c>
      <c r="BJ464" s="38">
        <v>53202132</v>
      </c>
      <c r="BK464" s="38">
        <v>134760880</v>
      </c>
      <c r="BL464" s="38">
        <v>110078776</v>
      </c>
      <c r="BM464" s="38">
        <v>72154824</v>
      </c>
      <c r="BN464" s="38">
        <v>107090096</v>
      </c>
      <c r="BO464" s="38">
        <v>22296332</v>
      </c>
      <c r="BP464" s="38">
        <v>62152520</v>
      </c>
      <c r="BQ464" s="38">
        <v>69053728</v>
      </c>
      <c r="BR464" s="38">
        <v>44716012</v>
      </c>
      <c r="BS464" s="38">
        <v>26206014</v>
      </c>
      <c r="BT464" s="38">
        <v>47129136</v>
      </c>
      <c r="BU464" s="38">
        <v>6967033</v>
      </c>
      <c r="BV464" s="38">
        <v>9.5259886903395499E-2</v>
      </c>
      <c r="BX464" s="38">
        <v>0.69852539595849295</v>
      </c>
    </row>
    <row r="465" spans="2:76">
      <c r="B465" s="38" t="s">
        <v>1565</v>
      </c>
      <c r="C465" s="38" t="s">
        <v>190</v>
      </c>
      <c r="D465" s="38" t="s">
        <v>342</v>
      </c>
      <c r="E465" s="38">
        <v>53223</v>
      </c>
      <c r="F465" s="38" t="s">
        <v>233</v>
      </c>
      <c r="G465" s="38">
        <v>100009406</v>
      </c>
      <c r="H465" s="38">
        <v>1357</v>
      </c>
      <c r="I465" s="38">
        <v>398.32648999999998</v>
      </c>
      <c r="K465" s="38">
        <v>71464547</v>
      </c>
      <c r="N465" s="38">
        <v>2224134</v>
      </c>
      <c r="O465" s="38">
        <v>2611778</v>
      </c>
      <c r="P465" s="38">
        <v>2317380</v>
      </c>
      <c r="Q465" s="38">
        <v>1633525</v>
      </c>
      <c r="R465" s="38">
        <v>4148437</v>
      </c>
      <c r="S465" s="38">
        <v>2514486</v>
      </c>
      <c r="T465" s="38">
        <v>1839098</v>
      </c>
      <c r="U465" s="38">
        <v>2853183</v>
      </c>
      <c r="V465" s="38">
        <v>1563290</v>
      </c>
      <c r="W465" s="38">
        <v>2666301</v>
      </c>
      <c r="X465" s="38">
        <v>3510860</v>
      </c>
      <c r="Y465" s="38">
        <v>2339983</v>
      </c>
      <c r="Z465" s="38">
        <v>3030203</v>
      </c>
      <c r="AA465" s="38">
        <v>3036289.75</v>
      </c>
      <c r="AB465" s="38">
        <v>2493937</v>
      </c>
      <c r="AC465" s="38">
        <v>2924802</v>
      </c>
      <c r="AD465" s="38">
        <v>2644981</v>
      </c>
      <c r="AE465" s="38">
        <v>2330787</v>
      </c>
      <c r="AF465" s="38">
        <v>2898571</v>
      </c>
      <c r="AG465" s="38">
        <v>2817760</v>
      </c>
      <c r="AH465" s="38">
        <v>2069434.875</v>
      </c>
      <c r="AI465" s="38">
        <v>3687857</v>
      </c>
      <c r="AJ465" s="38">
        <v>2025718</v>
      </c>
      <c r="AK465" s="38">
        <v>1783849</v>
      </c>
      <c r="AL465" s="38">
        <v>2192087</v>
      </c>
      <c r="AM465" s="38">
        <v>4027178</v>
      </c>
      <c r="AN465" s="38">
        <v>2219685</v>
      </c>
      <c r="AO465" s="38">
        <v>2472100</v>
      </c>
      <c r="AP465" s="38">
        <v>3715158</v>
      </c>
      <c r="AQ465" s="38">
        <v>3250361</v>
      </c>
      <c r="AR465" s="38">
        <v>4687805</v>
      </c>
      <c r="AS465" s="38">
        <v>3704050</v>
      </c>
      <c r="AT465" s="38">
        <v>2148141</v>
      </c>
      <c r="AU465" s="38">
        <v>1667322</v>
      </c>
      <c r="AV465" s="38">
        <v>3211320</v>
      </c>
      <c r="AW465" s="38">
        <v>2824633</v>
      </c>
      <c r="AX465" s="38">
        <v>2049778</v>
      </c>
      <c r="AY465" s="38">
        <v>2100062</v>
      </c>
      <c r="AZ465" s="38">
        <v>4064232.25</v>
      </c>
      <c r="BA465" s="38">
        <v>3777284.75</v>
      </c>
      <c r="BB465" s="38">
        <v>2805942</v>
      </c>
      <c r="BC465" s="38">
        <v>2578509</v>
      </c>
      <c r="BD465" s="38">
        <v>2984982</v>
      </c>
      <c r="BE465" s="38">
        <v>2391074</v>
      </c>
      <c r="BF465" s="38">
        <v>2302913</v>
      </c>
      <c r="BG465" s="38">
        <v>2898095</v>
      </c>
      <c r="BH465" s="38">
        <v>3501805</v>
      </c>
      <c r="BI465" s="38">
        <v>3419962.25</v>
      </c>
      <c r="BJ465" s="38">
        <v>4016915.75</v>
      </c>
      <c r="BK465" s="38">
        <v>3103769</v>
      </c>
      <c r="BL465" s="38">
        <v>2613935</v>
      </c>
      <c r="BM465" s="38">
        <v>2462241</v>
      </c>
      <c r="BN465" s="38">
        <v>3538897</v>
      </c>
      <c r="BO465" s="38">
        <v>6531726</v>
      </c>
      <c r="BP465" s="38">
        <v>5691897.5</v>
      </c>
      <c r="BQ465" s="38">
        <v>2773442</v>
      </c>
      <c r="BR465" s="38">
        <v>2840677</v>
      </c>
      <c r="BS465" s="38">
        <v>3142917</v>
      </c>
      <c r="BT465" s="38">
        <v>2211154</v>
      </c>
      <c r="BU465" s="38">
        <v>13153887</v>
      </c>
      <c r="BV465" s="38">
        <v>4.5146208380795097E-2</v>
      </c>
      <c r="BX465" s="38">
        <v>0.50409612233751999</v>
      </c>
    </row>
    <row r="466" spans="2:76">
      <c r="B466" s="38" t="s">
        <v>1566</v>
      </c>
      <c r="C466" s="38" t="s">
        <v>190</v>
      </c>
      <c r="D466" s="38" t="s">
        <v>342</v>
      </c>
      <c r="E466" s="38">
        <v>44681</v>
      </c>
      <c r="F466" s="38" t="s">
        <v>233</v>
      </c>
      <c r="G466" s="38">
        <v>100000776</v>
      </c>
      <c r="H466" s="38">
        <v>1425</v>
      </c>
      <c r="I466" s="38">
        <v>400.34213999999997</v>
      </c>
      <c r="J466" s="38" t="s">
        <v>1567</v>
      </c>
      <c r="K466" s="38">
        <v>461</v>
      </c>
      <c r="L466" s="43" t="s">
        <v>1568</v>
      </c>
      <c r="M466" s="43" t="s">
        <v>1569</v>
      </c>
      <c r="N466" s="38">
        <v>15207306</v>
      </c>
      <c r="O466" s="38">
        <v>32583328</v>
      </c>
      <c r="P466" s="38">
        <v>27962078</v>
      </c>
      <c r="Q466" s="38">
        <v>22940524</v>
      </c>
      <c r="R466" s="38">
        <v>30593646</v>
      </c>
      <c r="S466" s="38">
        <v>27201304</v>
      </c>
      <c r="T466" s="38">
        <v>22663228</v>
      </c>
      <c r="U466" s="38">
        <v>37832464</v>
      </c>
      <c r="V466" s="38">
        <v>21693520</v>
      </c>
      <c r="W466" s="38">
        <v>41671360</v>
      </c>
      <c r="X466" s="38">
        <v>33786656</v>
      </c>
      <c r="Y466" s="38">
        <v>26741702</v>
      </c>
      <c r="Z466" s="38">
        <v>38896104</v>
      </c>
      <c r="AA466" s="38">
        <v>23351866</v>
      </c>
      <c r="AB466" s="38">
        <v>34134484</v>
      </c>
      <c r="AC466" s="38">
        <v>37495300</v>
      </c>
      <c r="AD466" s="38">
        <v>31802008</v>
      </c>
      <c r="AE466" s="38">
        <v>36125496</v>
      </c>
      <c r="AF466" s="38">
        <v>19420500</v>
      </c>
      <c r="AG466" s="38">
        <v>22641426</v>
      </c>
      <c r="AH466" s="38">
        <v>46307568</v>
      </c>
      <c r="AI466" s="38">
        <v>30225150</v>
      </c>
      <c r="AJ466" s="38">
        <v>32532320</v>
      </c>
      <c r="AK466" s="38">
        <v>19771484</v>
      </c>
      <c r="AL466" s="38">
        <v>26261128</v>
      </c>
      <c r="AM466" s="38">
        <v>33946272</v>
      </c>
      <c r="AN466" s="38">
        <v>31926480</v>
      </c>
      <c r="AO466" s="38">
        <v>41018112</v>
      </c>
      <c r="AP466" s="38">
        <v>42744972</v>
      </c>
      <c r="AQ466" s="38">
        <v>46952844</v>
      </c>
      <c r="AR466" s="38">
        <v>51664992</v>
      </c>
      <c r="AS466" s="38">
        <v>45631932</v>
      </c>
      <c r="AT466" s="38">
        <v>35288952</v>
      </c>
      <c r="AU466" s="38">
        <v>21620448</v>
      </c>
      <c r="AV466" s="38">
        <v>45944272</v>
      </c>
      <c r="AW466" s="38">
        <v>35725856</v>
      </c>
      <c r="AX466" s="38">
        <v>23663040</v>
      </c>
      <c r="AY466" s="38">
        <v>28856082</v>
      </c>
      <c r="AZ466" s="38">
        <v>37846032</v>
      </c>
      <c r="BA466" s="38">
        <v>37734924</v>
      </c>
      <c r="BB466" s="38">
        <v>45914668</v>
      </c>
      <c r="BC466" s="38">
        <v>37808460</v>
      </c>
      <c r="BD466" s="38">
        <v>38642424</v>
      </c>
      <c r="BE466" s="38">
        <v>22973084</v>
      </c>
      <c r="BF466" s="38">
        <v>36259400</v>
      </c>
      <c r="BG466" s="38">
        <v>31695580</v>
      </c>
      <c r="BH466" s="38">
        <v>30854646</v>
      </c>
      <c r="BI466" s="38">
        <v>35039480</v>
      </c>
      <c r="BJ466" s="38">
        <v>51106180</v>
      </c>
      <c r="BK466" s="38">
        <v>51529328</v>
      </c>
      <c r="BL466" s="38">
        <v>29272892</v>
      </c>
      <c r="BM466" s="38">
        <v>24589780</v>
      </c>
      <c r="BN466" s="38">
        <v>33302676</v>
      </c>
      <c r="BO466" s="38">
        <v>73723648</v>
      </c>
      <c r="BP466" s="38">
        <v>54970024</v>
      </c>
      <c r="BQ466" s="38">
        <v>27113716</v>
      </c>
      <c r="BR466" s="38">
        <v>37478528</v>
      </c>
      <c r="BS466" s="38">
        <v>34334288</v>
      </c>
      <c r="BT466" s="38">
        <v>25736164</v>
      </c>
      <c r="BU466" s="38">
        <v>73424224</v>
      </c>
      <c r="BV466" s="38">
        <v>2.7086318388296001E-2</v>
      </c>
      <c r="BX466" s="38">
        <v>0.108137629710541</v>
      </c>
    </row>
    <row r="467" spans="2:76">
      <c r="B467" s="38" t="s">
        <v>1570</v>
      </c>
      <c r="C467" s="38" t="s">
        <v>190</v>
      </c>
      <c r="D467" s="38" t="s">
        <v>641</v>
      </c>
      <c r="E467" s="38">
        <v>52944</v>
      </c>
      <c r="F467" s="38" t="s">
        <v>233</v>
      </c>
      <c r="G467" s="38">
        <v>100009233</v>
      </c>
      <c r="H467" s="38">
        <v>1482</v>
      </c>
      <c r="I467" s="38">
        <v>342.33665999999999</v>
      </c>
      <c r="K467" s="38">
        <v>151731</v>
      </c>
      <c r="N467" s="38">
        <v>145988</v>
      </c>
      <c r="O467" s="38">
        <v>103893</v>
      </c>
      <c r="P467" s="38">
        <v>116525</v>
      </c>
      <c r="Q467" s="38">
        <v>180520</v>
      </c>
      <c r="R467" s="38">
        <v>117911</v>
      </c>
      <c r="S467" s="38">
        <v>173692</v>
      </c>
      <c r="T467" s="38">
        <v>128972</v>
      </c>
      <c r="U467" s="38">
        <v>94205</v>
      </c>
      <c r="V467" s="38">
        <v>269428</v>
      </c>
      <c r="W467" s="38">
        <v>139913</v>
      </c>
      <c r="X467" s="38">
        <v>100344</v>
      </c>
      <c r="Y467" s="38">
        <v>63775</v>
      </c>
      <c r="Z467" s="38">
        <v>0.27004407973514299</v>
      </c>
      <c r="AA467" s="38">
        <v>232064</v>
      </c>
      <c r="AB467" s="38">
        <v>96256</v>
      </c>
      <c r="AC467" s="38">
        <v>117250</v>
      </c>
      <c r="AD467" s="38">
        <v>67086</v>
      </c>
      <c r="AE467" s="38">
        <v>0.27004407973514299</v>
      </c>
      <c r="AF467" s="38">
        <v>93386</v>
      </c>
      <c r="AG467" s="38">
        <v>0.27004407973514299</v>
      </c>
      <c r="AH467" s="38">
        <v>89570</v>
      </c>
      <c r="AI467" s="38">
        <v>0.27004407973514299</v>
      </c>
      <c r="AJ467" s="38">
        <v>93892</v>
      </c>
      <c r="AK467" s="38">
        <v>58283</v>
      </c>
      <c r="AL467" s="38">
        <v>91738</v>
      </c>
      <c r="AM467" s="38">
        <v>205625</v>
      </c>
      <c r="AN467" s="38">
        <v>97072</v>
      </c>
      <c r="AO467" s="38">
        <v>320503</v>
      </c>
      <c r="AP467" s="38">
        <v>345282</v>
      </c>
      <c r="AQ467" s="38">
        <v>0.27004407973514299</v>
      </c>
      <c r="AR467" s="38">
        <v>77571</v>
      </c>
      <c r="AS467" s="38">
        <v>84101</v>
      </c>
      <c r="AT467" s="38">
        <v>54302</v>
      </c>
      <c r="AU467" s="38">
        <v>54977</v>
      </c>
      <c r="AV467" s="38">
        <v>115685</v>
      </c>
      <c r="AW467" s="38">
        <v>359455</v>
      </c>
      <c r="AX467" s="38">
        <v>85132</v>
      </c>
      <c r="AY467" s="38">
        <v>118702.00780000001</v>
      </c>
      <c r="AZ467" s="38">
        <v>176619</v>
      </c>
      <c r="BA467" s="38">
        <v>0.27004407973514299</v>
      </c>
      <c r="BB467" s="38">
        <v>123978</v>
      </c>
      <c r="BC467" s="38">
        <v>0.27004407973514299</v>
      </c>
      <c r="BD467" s="38">
        <v>333751</v>
      </c>
      <c r="BE467" s="38">
        <v>100259</v>
      </c>
      <c r="BF467" s="38">
        <v>337694</v>
      </c>
      <c r="BG467" s="38">
        <v>318032</v>
      </c>
      <c r="BH467" s="38">
        <v>166221</v>
      </c>
      <c r="BI467" s="38">
        <v>96928</v>
      </c>
      <c r="BJ467" s="38">
        <v>86348</v>
      </c>
      <c r="BK467" s="38">
        <v>754811</v>
      </c>
      <c r="BL467" s="38">
        <v>155104</v>
      </c>
      <c r="BM467" s="38">
        <v>178423</v>
      </c>
      <c r="BN467" s="38">
        <v>45029</v>
      </c>
      <c r="BO467" s="38">
        <v>163091</v>
      </c>
      <c r="BP467" s="38">
        <v>117106</v>
      </c>
      <c r="BQ467" s="38">
        <v>227914</v>
      </c>
      <c r="BR467" s="38">
        <v>102474</v>
      </c>
      <c r="BS467" s="38">
        <v>646180</v>
      </c>
      <c r="BT467" s="38">
        <v>219890</v>
      </c>
      <c r="BU467" s="38">
        <v>188184</v>
      </c>
      <c r="BV467" s="38">
        <v>0.17579106494115801</v>
      </c>
      <c r="BX467" s="38">
        <v>1</v>
      </c>
    </row>
    <row r="468" spans="2:76">
      <c r="B468" s="38" t="s">
        <v>1571</v>
      </c>
      <c r="C468" s="38" t="s">
        <v>143</v>
      </c>
      <c r="D468" s="38" t="s">
        <v>1572</v>
      </c>
      <c r="E468" s="38">
        <v>38609</v>
      </c>
      <c r="F468" s="38" t="s">
        <v>145</v>
      </c>
      <c r="G468" s="38">
        <v>100002808</v>
      </c>
      <c r="H468" s="38">
        <v>4398</v>
      </c>
      <c r="I468" s="38">
        <v>382.06785000000002</v>
      </c>
      <c r="J468" s="38" t="s">
        <v>1573</v>
      </c>
      <c r="K468" s="38">
        <v>4679</v>
      </c>
      <c r="L468" s="43" t="s">
        <v>1574</v>
      </c>
      <c r="M468" s="43" t="s">
        <v>1575</v>
      </c>
      <c r="N468" s="38">
        <v>0.70710678118654802</v>
      </c>
      <c r="O468" s="38">
        <v>0.70710678118654802</v>
      </c>
      <c r="P468" s="38">
        <v>0.70710678118654802</v>
      </c>
      <c r="Q468" s="38">
        <v>0.70710678118654802</v>
      </c>
      <c r="R468" s="38">
        <v>0.70710678118654802</v>
      </c>
      <c r="S468" s="38">
        <v>0.70710678118654802</v>
      </c>
      <c r="T468" s="38">
        <v>0.70710678118654802</v>
      </c>
      <c r="U468" s="38">
        <v>0.70710678118654802</v>
      </c>
      <c r="V468" s="38">
        <v>0.70710678118654802</v>
      </c>
      <c r="W468" s="38">
        <v>0.70710678118654802</v>
      </c>
      <c r="X468" s="38">
        <v>0.70710678118654802</v>
      </c>
      <c r="Y468" s="38">
        <v>0.70710678118654802</v>
      </c>
      <c r="Z468" s="38">
        <v>0.70710678118654802</v>
      </c>
      <c r="AA468" s="38">
        <v>0.70710678118654802</v>
      </c>
      <c r="AB468" s="38">
        <v>0.70710678118654802</v>
      </c>
      <c r="AC468" s="38">
        <v>0.70710678118654802</v>
      </c>
      <c r="AD468" s="38">
        <v>0.70710678118654802</v>
      </c>
      <c r="AE468" s="38">
        <v>0.70710678118654802</v>
      </c>
      <c r="AF468" s="38">
        <v>0.70710678118654802</v>
      </c>
      <c r="AG468" s="38">
        <v>0.70710678118654802</v>
      </c>
      <c r="AH468" s="38">
        <v>0.70710678118654802</v>
      </c>
      <c r="AI468" s="38">
        <v>0.70710678118654802</v>
      </c>
      <c r="AJ468" s="38">
        <v>0.70710678118654802</v>
      </c>
      <c r="AK468" s="38">
        <v>0.70710678118654802</v>
      </c>
      <c r="AL468" s="38">
        <v>0.70710678118654802</v>
      </c>
      <c r="AM468" s="38">
        <v>0.70710678118654802</v>
      </c>
      <c r="AN468" s="38">
        <v>0.70710678118654802</v>
      </c>
      <c r="AO468" s="38">
        <v>0.70710678118654802</v>
      </c>
      <c r="AP468" s="38">
        <v>0.70710678118654802</v>
      </c>
      <c r="AQ468" s="38">
        <v>0.70710678118654802</v>
      </c>
      <c r="AR468" s="38">
        <v>0.70710678118654802</v>
      </c>
      <c r="AS468" s="38">
        <v>0.70710678118654802</v>
      </c>
      <c r="AT468" s="38">
        <v>0.70710678118654802</v>
      </c>
      <c r="AU468" s="38">
        <v>0.70710678118654802</v>
      </c>
      <c r="AV468" s="38">
        <v>0.70710678118654802</v>
      </c>
      <c r="AW468" s="38">
        <v>0.70710678118654802</v>
      </c>
      <c r="AX468" s="38">
        <v>0.70710678118654802</v>
      </c>
      <c r="AY468" s="38">
        <v>0.70710678118654802</v>
      </c>
      <c r="AZ468" s="38">
        <v>0.70710678118654802</v>
      </c>
      <c r="BA468" s="38">
        <v>0.70710678118654802</v>
      </c>
      <c r="BB468" s="38">
        <v>8137096</v>
      </c>
      <c r="BC468" s="38">
        <v>0.70710678118654802</v>
      </c>
      <c r="BD468" s="38">
        <v>0.70710678118654802</v>
      </c>
      <c r="BE468" s="38">
        <v>0.70710678118654802</v>
      </c>
      <c r="BF468" s="38">
        <v>0.70710678118654802</v>
      </c>
      <c r="BG468" s="38">
        <v>0.70710678118654802</v>
      </c>
      <c r="BH468" s="38">
        <v>0.70710678118654802</v>
      </c>
      <c r="BI468" s="38">
        <v>0.70710678118654802</v>
      </c>
      <c r="BJ468" s="38">
        <v>0.70710678118654802</v>
      </c>
      <c r="BK468" s="38">
        <v>0.70710678118654802</v>
      </c>
      <c r="BL468" s="38">
        <v>0.70710678118654802</v>
      </c>
      <c r="BM468" s="38">
        <v>0.70710678118654802</v>
      </c>
      <c r="BN468" s="38">
        <v>0.70710678118654802</v>
      </c>
      <c r="BO468" s="38">
        <v>0.70710678118654802</v>
      </c>
      <c r="BP468" s="38">
        <v>0.70710678118654802</v>
      </c>
      <c r="BQ468" s="38">
        <v>0.70710678118654802</v>
      </c>
      <c r="BR468" s="38">
        <v>0.70710678118654802</v>
      </c>
      <c r="BS468" s="38">
        <v>0.70710678118654802</v>
      </c>
      <c r="BT468" s="38">
        <v>0.70710678118654802</v>
      </c>
      <c r="BU468" s="38">
        <v>0.70710678118654802</v>
      </c>
      <c r="BV468" s="38">
        <v>0.33371069574356599</v>
      </c>
      <c r="BX468" s="38">
        <v>0.96723102129983596</v>
      </c>
    </row>
    <row r="469" spans="2:76">
      <c r="B469" s="38" t="s">
        <v>1576</v>
      </c>
      <c r="C469" s="38" t="s">
        <v>172</v>
      </c>
      <c r="D469" s="38" t="s">
        <v>1577</v>
      </c>
      <c r="E469" s="38">
        <v>1508</v>
      </c>
      <c r="F469" s="38" t="s">
        <v>145</v>
      </c>
      <c r="G469" s="38">
        <v>1024</v>
      </c>
      <c r="H469" s="38">
        <v>1498.7</v>
      </c>
      <c r="I469" s="38">
        <v>218.10338999999999</v>
      </c>
      <c r="J469" s="38" t="s">
        <v>1578</v>
      </c>
      <c r="K469" s="38">
        <v>6613</v>
      </c>
      <c r="L469" s="43" t="s">
        <v>1579</v>
      </c>
      <c r="M469" s="43" t="s">
        <v>1580</v>
      </c>
      <c r="N469" s="38">
        <v>1507345.125</v>
      </c>
      <c r="O469" s="38">
        <v>1816140</v>
      </c>
      <c r="P469" s="38">
        <v>1492572</v>
      </c>
      <c r="Q469" s="38">
        <v>2016794.125</v>
      </c>
      <c r="R469" s="38">
        <v>2775682.25</v>
      </c>
      <c r="S469" s="38">
        <v>5228806</v>
      </c>
      <c r="T469" s="38">
        <v>746982</v>
      </c>
      <c r="U469" s="38">
        <v>2144094</v>
      </c>
      <c r="V469" s="38">
        <v>2709739</v>
      </c>
      <c r="W469" s="38">
        <v>2487992</v>
      </c>
      <c r="X469" s="38">
        <v>2898960</v>
      </c>
      <c r="Y469" s="38">
        <v>655042</v>
      </c>
      <c r="Z469" s="38">
        <v>1709334</v>
      </c>
      <c r="AA469" s="38">
        <v>1695068</v>
      </c>
      <c r="AB469" s="38">
        <v>2054769</v>
      </c>
      <c r="AC469" s="38">
        <v>3666490.25</v>
      </c>
      <c r="AD469" s="38">
        <v>3289316</v>
      </c>
      <c r="AE469" s="38">
        <v>1443754.125</v>
      </c>
      <c r="AF469" s="38">
        <v>4037990</v>
      </c>
      <c r="AG469" s="38">
        <v>3287827</v>
      </c>
      <c r="AH469" s="38">
        <v>1400606</v>
      </c>
      <c r="AI469" s="38">
        <v>4046048.25</v>
      </c>
      <c r="AJ469" s="38">
        <v>835190</v>
      </c>
      <c r="AK469" s="38">
        <v>2002054</v>
      </c>
      <c r="AL469" s="38">
        <v>3875934</v>
      </c>
      <c r="AM469" s="38">
        <v>2674697</v>
      </c>
      <c r="AN469" s="38">
        <v>2510660</v>
      </c>
      <c r="AO469" s="38">
        <v>3804120</v>
      </c>
      <c r="AP469" s="38">
        <v>1100148</v>
      </c>
      <c r="AQ469" s="38">
        <v>1543394</v>
      </c>
      <c r="AR469" s="38">
        <v>2242395</v>
      </c>
      <c r="AS469" s="38">
        <v>2859820</v>
      </c>
      <c r="AT469" s="38">
        <v>566916</v>
      </c>
      <c r="AU469" s="38">
        <v>2122115</v>
      </c>
      <c r="AV469" s="38">
        <v>4967170</v>
      </c>
      <c r="AW469" s="38">
        <v>2505501</v>
      </c>
      <c r="AX469" s="38">
        <v>4458211</v>
      </c>
      <c r="AY469" s="38">
        <v>5666003</v>
      </c>
      <c r="AZ469" s="38">
        <v>1753041</v>
      </c>
      <c r="BA469" s="38">
        <v>3382295</v>
      </c>
      <c r="BB469" s="38">
        <v>4806262</v>
      </c>
      <c r="BC469" s="38">
        <v>3074226.25</v>
      </c>
      <c r="BD469" s="38">
        <v>2281343</v>
      </c>
      <c r="BE469" s="38">
        <v>2747558</v>
      </c>
      <c r="BF469" s="38">
        <v>3258073</v>
      </c>
      <c r="BG469" s="38">
        <v>4956318</v>
      </c>
      <c r="BH469" s="38">
        <v>1792374</v>
      </c>
      <c r="BI469" s="38">
        <v>2336801</v>
      </c>
      <c r="BJ469" s="38">
        <v>2793590</v>
      </c>
      <c r="BK469" s="38">
        <v>1355923.875</v>
      </c>
      <c r="BL469" s="38">
        <v>2620054</v>
      </c>
      <c r="BM469" s="38">
        <v>1654260</v>
      </c>
      <c r="BN469" s="38">
        <v>4319365</v>
      </c>
      <c r="BO469" s="38">
        <v>3133691</v>
      </c>
      <c r="BP469" s="38">
        <v>1349381.125</v>
      </c>
      <c r="BQ469" s="38">
        <v>2784145</v>
      </c>
      <c r="BR469" s="38">
        <v>3128514</v>
      </c>
      <c r="BS469" s="38">
        <v>1218191</v>
      </c>
      <c r="BT469" s="38">
        <v>3415998</v>
      </c>
      <c r="BU469" s="38">
        <v>2255729</v>
      </c>
      <c r="BV469" s="38">
        <v>0.124320453632671</v>
      </c>
      <c r="BX469" s="38">
        <v>0.99781540141998903</v>
      </c>
    </row>
    <row r="470" spans="2:76">
      <c r="B470" s="38" t="s">
        <v>1581</v>
      </c>
      <c r="C470" s="38" t="s">
        <v>143</v>
      </c>
      <c r="D470" s="38" t="s">
        <v>147</v>
      </c>
      <c r="E470" s="38">
        <v>18254</v>
      </c>
      <c r="F470" s="38" t="s">
        <v>145</v>
      </c>
      <c r="G470" s="38">
        <v>100000453</v>
      </c>
      <c r="H470" s="38">
        <v>2279</v>
      </c>
      <c r="I470" s="38">
        <v>179.05744999999999</v>
      </c>
      <c r="J470" s="38" t="s">
        <v>1582</v>
      </c>
      <c r="K470" s="38">
        <v>4687</v>
      </c>
      <c r="L470" s="43" t="s">
        <v>1583</v>
      </c>
      <c r="M470" s="43" t="s">
        <v>1584</v>
      </c>
      <c r="N470" s="38">
        <v>1410520</v>
      </c>
      <c r="O470" s="38">
        <v>1254089</v>
      </c>
      <c r="P470" s="38">
        <v>716606</v>
      </c>
      <c r="Q470" s="38">
        <v>1061861</v>
      </c>
      <c r="R470" s="38">
        <v>2790010</v>
      </c>
      <c r="S470" s="38">
        <v>1257442</v>
      </c>
      <c r="T470" s="38">
        <v>1157887</v>
      </c>
      <c r="U470" s="38">
        <v>1250304</v>
      </c>
      <c r="V470" s="38">
        <v>1159023</v>
      </c>
      <c r="W470" s="38">
        <v>1883140</v>
      </c>
      <c r="X470" s="38">
        <v>1404227</v>
      </c>
      <c r="Y470" s="38">
        <v>1578384</v>
      </c>
      <c r="Z470" s="38">
        <v>780885</v>
      </c>
      <c r="AA470" s="38">
        <v>1382137</v>
      </c>
      <c r="AB470" s="38">
        <v>839876</v>
      </c>
      <c r="AC470" s="38">
        <v>1078655</v>
      </c>
      <c r="AD470" s="38">
        <v>1073480</v>
      </c>
      <c r="AE470" s="38">
        <v>629345</v>
      </c>
      <c r="AF470" s="38">
        <v>2155897</v>
      </c>
      <c r="AG470" s="38">
        <v>1294246</v>
      </c>
      <c r="AH470" s="38">
        <v>1350690</v>
      </c>
      <c r="AI470" s="38">
        <v>2154499</v>
      </c>
      <c r="AJ470" s="38">
        <v>804991</v>
      </c>
      <c r="AK470" s="38">
        <v>2031521</v>
      </c>
      <c r="AL470" s="38">
        <v>1009191</v>
      </c>
      <c r="AM470" s="38">
        <v>1618858</v>
      </c>
      <c r="AN470" s="38">
        <v>2512798</v>
      </c>
      <c r="AO470" s="38">
        <v>1219772</v>
      </c>
      <c r="AP470" s="38">
        <v>1111758</v>
      </c>
      <c r="AQ470" s="38">
        <v>1632931</v>
      </c>
      <c r="AR470" s="38">
        <v>912654</v>
      </c>
      <c r="AS470" s="38">
        <v>1014894.0625</v>
      </c>
      <c r="AT470" s="38">
        <v>1093374</v>
      </c>
      <c r="AU470" s="38">
        <v>1625611</v>
      </c>
      <c r="AV470" s="38">
        <v>1023118</v>
      </c>
      <c r="AW470" s="38">
        <v>1896178</v>
      </c>
      <c r="AX470" s="38">
        <v>1176735</v>
      </c>
      <c r="AY470" s="38">
        <v>2068093</v>
      </c>
      <c r="AZ470" s="38">
        <v>1034324</v>
      </c>
      <c r="BA470" s="38">
        <v>1646000.875</v>
      </c>
      <c r="BB470" s="38">
        <v>1381806</v>
      </c>
      <c r="BC470" s="38">
        <v>1186627</v>
      </c>
      <c r="BD470" s="38">
        <v>1396878</v>
      </c>
      <c r="BE470" s="38">
        <v>656786</v>
      </c>
      <c r="BF470" s="38">
        <v>2050155</v>
      </c>
      <c r="BG470" s="38">
        <v>1574258</v>
      </c>
      <c r="BH470" s="38">
        <v>1746291</v>
      </c>
      <c r="BI470" s="38">
        <v>982208</v>
      </c>
      <c r="BJ470" s="38">
        <v>1531051</v>
      </c>
      <c r="BK470" s="38">
        <v>886249</v>
      </c>
      <c r="BL470" s="38">
        <v>2166980</v>
      </c>
      <c r="BM470" s="38">
        <v>1138828</v>
      </c>
      <c r="BN470" s="38">
        <v>1238565</v>
      </c>
      <c r="BO470" s="38">
        <v>1252882</v>
      </c>
      <c r="BP470" s="38">
        <v>1201561</v>
      </c>
      <c r="BQ470" s="38">
        <v>1461076</v>
      </c>
      <c r="BR470" s="38">
        <v>0.35440191873069798</v>
      </c>
      <c r="BS470" s="38">
        <v>1961610</v>
      </c>
      <c r="BT470" s="38">
        <v>1594695.125</v>
      </c>
      <c r="BU470" s="38">
        <v>1407471</v>
      </c>
      <c r="BV470" s="38">
        <v>0.89999503723636398</v>
      </c>
      <c r="BX470" s="38">
        <v>1</v>
      </c>
    </row>
    <row r="471" spans="2:76">
      <c r="B471" s="38" t="s">
        <v>1585</v>
      </c>
      <c r="C471" s="38" t="s">
        <v>190</v>
      </c>
      <c r="D471" s="38" t="s">
        <v>730</v>
      </c>
      <c r="E471" s="38">
        <v>12035</v>
      </c>
      <c r="F471" s="38" t="s">
        <v>145</v>
      </c>
      <c r="G471" s="38">
        <v>437</v>
      </c>
      <c r="H471" s="38">
        <v>4798</v>
      </c>
      <c r="I471" s="38">
        <v>157.1234</v>
      </c>
      <c r="J471" s="38" t="s">
        <v>1586</v>
      </c>
      <c r="K471" s="38">
        <v>8158</v>
      </c>
      <c r="L471" s="43" t="s">
        <v>1587</v>
      </c>
      <c r="M471" s="43" t="s">
        <v>1588</v>
      </c>
      <c r="N471" s="38">
        <v>961690</v>
      </c>
      <c r="O471" s="38">
        <v>0.113419927702322</v>
      </c>
      <c r="P471" s="38">
        <v>0.113419927702322</v>
      </c>
      <c r="Q471" s="38">
        <v>708595</v>
      </c>
      <c r="R471" s="38">
        <v>1056747</v>
      </c>
      <c r="S471" s="38">
        <v>0.113419927702322</v>
      </c>
      <c r="T471" s="38">
        <v>243109.98439999999</v>
      </c>
      <c r="U471" s="38">
        <v>464751</v>
      </c>
      <c r="V471" s="38">
        <v>0.113419927702322</v>
      </c>
      <c r="W471" s="38">
        <v>0.113419927702322</v>
      </c>
      <c r="X471" s="38">
        <v>0.113419927702322</v>
      </c>
      <c r="Y471" s="38">
        <v>0.113419927702322</v>
      </c>
      <c r="Z471" s="38">
        <v>455303.03129999997</v>
      </c>
      <c r="AA471" s="38">
        <v>0.113419927702322</v>
      </c>
      <c r="AB471" s="38">
        <v>1987439</v>
      </c>
      <c r="AC471" s="38">
        <v>0.113419927702322</v>
      </c>
      <c r="AD471" s="38">
        <v>0.113419927702322</v>
      </c>
      <c r="AE471" s="38">
        <v>344371</v>
      </c>
      <c r="AF471" s="38">
        <v>113153</v>
      </c>
      <c r="AG471" s="38">
        <v>0.113419927702322</v>
      </c>
      <c r="AH471" s="38">
        <v>773869</v>
      </c>
      <c r="AI471" s="38">
        <v>0.113419927702322</v>
      </c>
      <c r="AJ471" s="38">
        <v>470680</v>
      </c>
      <c r="AK471" s="38">
        <v>726000</v>
      </c>
      <c r="AL471" s="38">
        <v>0.113419927702322</v>
      </c>
      <c r="AM471" s="38">
        <v>858685</v>
      </c>
      <c r="AN471" s="38">
        <v>950005</v>
      </c>
      <c r="AO471" s="38">
        <v>0.113419927702322</v>
      </c>
      <c r="AP471" s="38">
        <v>450398</v>
      </c>
      <c r="AQ471" s="38">
        <v>883057</v>
      </c>
      <c r="AR471" s="38">
        <v>392259</v>
      </c>
      <c r="AS471" s="38">
        <v>702455</v>
      </c>
      <c r="AT471" s="38">
        <v>0.113419927702322</v>
      </c>
      <c r="AU471" s="38">
        <v>0.113419927702322</v>
      </c>
      <c r="AV471" s="38">
        <v>0.113419927702322</v>
      </c>
      <c r="AW471" s="38">
        <v>0.113419927702322</v>
      </c>
      <c r="AX471" s="38">
        <v>0.113419927702322</v>
      </c>
      <c r="AY471" s="38">
        <v>749247</v>
      </c>
      <c r="AZ471" s="38">
        <v>1042766</v>
      </c>
      <c r="BA471" s="38">
        <v>445936.03129999997</v>
      </c>
      <c r="BB471" s="38">
        <v>0.113419927702322</v>
      </c>
      <c r="BC471" s="38">
        <v>0.113419927702322</v>
      </c>
      <c r="BD471" s="38">
        <v>0.113419927702322</v>
      </c>
      <c r="BE471" s="38">
        <v>0.113419927702322</v>
      </c>
      <c r="BF471" s="38">
        <v>0.113419927702322</v>
      </c>
      <c r="BG471" s="38">
        <v>912275</v>
      </c>
      <c r="BH471" s="38">
        <v>635458</v>
      </c>
      <c r="BI471" s="38">
        <v>0.113419927702322</v>
      </c>
      <c r="BJ471" s="38">
        <v>0.113419927702322</v>
      </c>
      <c r="BK471" s="38">
        <v>0.113419927702322</v>
      </c>
      <c r="BL471" s="38">
        <v>0.113419927702322</v>
      </c>
      <c r="BM471" s="38">
        <v>0.113419927702322</v>
      </c>
      <c r="BN471" s="38">
        <v>0.113419927702322</v>
      </c>
      <c r="BO471" s="38">
        <v>0.113419927702322</v>
      </c>
      <c r="BP471" s="38">
        <v>1028427</v>
      </c>
      <c r="BQ471" s="38">
        <v>0.113419927702322</v>
      </c>
      <c r="BR471" s="38">
        <v>0.113419927702322</v>
      </c>
      <c r="BS471" s="38">
        <v>0.113419927702322</v>
      </c>
      <c r="BT471" s="38">
        <v>425973</v>
      </c>
      <c r="BU471" s="38">
        <v>503077</v>
      </c>
      <c r="BV471" s="38">
        <v>0.13907660832527999</v>
      </c>
      <c r="BX471" s="38">
        <v>0.99836155106499203</v>
      </c>
    </row>
    <row r="472" spans="2:76">
      <c r="B472" s="38" t="s">
        <v>1589</v>
      </c>
      <c r="C472" s="38" t="s">
        <v>143</v>
      </c>
      <c r="D472" s="38" t="s">
        <v>144</v>
      </c>
      <c r="E472" s="38">
        <v>57564</v>
      </c>
      <c r="F472" s="38" t="s">
        <v>211</v>
      </c>
      <c r="G472" s="38">
        <v>100010955</v>
      </c>
      <c r="H472" s="38">
        <v>662</v>
      </c>
      <c r="I472" s="38">
        <v>498.93020999999999</v>
      </c>
      <c r="J472" s="38" t="s">
        <v>1590</v>
      </c>
      <c r="K472" s="38">
        <v>74483</v>
      </c>
      <c r="L472" s="43" t="s">
        <v>1591</v>
      </c>
      <c r="M472" s="43" t="s">
        <v>1592</v>
      </c>
      <c r="N472" s="38">
        <v>487354.03129999997</v>
      </c>
      <c r="O472" s="38">
        <v>114861</v>
      </c>
      <c r="P472" s="38">
        <v>167741</v>
      </c>
      <c r="Q472" s="38">
        <v>207335</v>
      </c>
      <c r="R472" s="38">
        <v>157847</v>
      </c>
      <c r="S472" s="38">
        <v>267144</v>
      </c>
      <c r="T472" s="38">
        <v>412050</v>
      </c>
      <c r="U472" s="38">
        <v>185447</v>
      </c>
      <c r="V472" s="38">
        <v>151716</v>
      </c>
      <c r="W472" s="38">
        <v>233667</v>
      </c>
      <c r="X472" s="38">
        <v>393418.03129999997</v>
      </c>
      <c r="Y472" s="38">
        <v>205444</v>
      </c>
      <c r="Z472" s="38">
        <v>132585</v>
      </c>
      <c r="AA472" s="38">
        <v>85319</v>
      </c>
      <c r="AB472" s="38">
        <v>269702</v>
      </c>
      <c r="AC472" s="38">
        <v>404402.03129999997</v>
      </c>
      <c r="AD472" s="38">
        <v>91885</v>
      </c>
      <c r="AE472" s="38">
        <v>177920</v>
      </c>
      <c r="AF472" s="38">
        <v>2268972</v>
      </c>
      <c r="AG472" s="38">
        <v>208036</v>
      </c>
      <c r="AH472" s="38">
        <v>60470.003900000003</v>
      </c>
      <c r="AI472" s="38">
        <v>102705</v>
      </c>
      <c r="AJ472" s="38">
        <v>149976</v>
      </c>
      <c r="AK472" s="38">
        <v>90643</v>
      </c>
      <c r="AL472" s="38">
        <v>749616</v>
      </c>
      <c r="AM472" s="38">
        <v>204020.98439999999</v>
      </c>
      <c r="AN472" s="38">
        <v>220610</v>
      </c>
      <c r="AO472" s="38">
        <v>111604.00780000001</v>
      </c>
      <c r="AP472" s="38">
        <v>159306</v>
      </c>
      <c r="AQ472" s="38">
        <v>135136</v>
      </c>
      <c r="AR472" s="38">
        <v>163875</v>
      </c>
      <c r="AS472" s="38">
        <v>244983.01560000001</v>
      </c>
      <c r="AT472" s="38">
        <v>226390</v>
      </c>
      <c r="AU472" s="38">
        <v>197573</v>
      </c>
      <c r="AV472" s="38">
        <v>227736</v>
      </c>
      <c r="AW472" s="38">
        <v>236239.01560000001</v>
      </c>
      <c r="AX472" s="38">
        <v>148173</v>
      </c>
      <c r="AY472" s="38">
        <v>118354</v>
      </c>
      <c r="AZ472" s="38">
        <v>223166</v>
      </c>
      <c r="BA472" s="38">
        <v>94670</v>
      </c>
      <c r="BB472" s="38">
        <v>252838</v>
      </c>
      <c r="BC472" s="38">
        <v>106156</v>
      </c>
      <c r="BD472" s="38">
        <v>92007</v>
      </c>
      <c r="BE472" s="38">
        <v>280545</v>
      </c>
      <c r="BF472" s="38">
        <v>353871</v>
      </c>
      <c r="BG472" s="38">
        <v>193348</v>
      </c>
      <c r="BH472" s="38">
        <v>244318.01560000001</v>
      </c>
      <c r="BI472" s="38">
        <v>214113.01560000001</v>
      </c>
      <c r="BJ472" s="38">
        <v>135049</v>
      </c>
      <c r="BK472" s="38">
        <v>123294</v>
      </c>
      <c r="BL472" s="38">
        <v>453749</v>
      </c>
      <c r="BM472" s="38">
        <v>178095</v>
      </c>
      <c r="BN472" s="38">
        <v>117698.00780000001</v>
      </c>
      <c r="BO472" s="38">
        <v>0.21955665555842299</v>
      </c>
      <c r="BP472" s="38">
        <v>196099</v>
      </c>
      <c r="BQ472" s="38">
        <v>95354</v>
      </c>
      <c r="BR472" s="38">
        <v>117992</v>
      </c>
      <c r="BS472" s="38">
        <v>379934</v>
      </c>
      <c r="BT472" s="38">
        <v>153273</v>
      </c>
      <c r="BU472" s="38">
        <v>299636</v>
      </c>
      <c r="BV472" s="38">
        <v>0.92344213197823599</v>
      </c>
      <c r="BX472" s="38">
        <v>1</v>
      </c>
    </row>
    <row r="473" spans="2:76">
      <c r="B473" s="38" t="s">
        <v>1593</v>
      </c>
      <c r="C473" s="38" t="s">
        <v>143</v>
      </c>
      <c r="D473" s="38" t="s">
        <v>144</v>
      </c>
      <c r="E473" s="38">
        <v>62071</v>
      </c>
      <c r="F473" s="38" t="s">
        <v>145</v>
      </c>
      <c r="G473" s="38">
        <v>100020208</v>
      </c>
      <c r="H473" s="38">
        <v>5130</v>
      </c>
      <c r="I473" s="38">
        <v>412.96642000000003</v>
      </c>
      <c r="K473" s="38">
        <v>9554</v>
      </c>
      <c r="M473" s="43" t="s">
        <v>1594</v>
      </c>
      <c r="N473" s="38">
        <v>49904.996099999997</v>
      </c>
      <c r="O473" s="38">
        <v>0.22563777387662701</v>
      </c>
      <c r="P473" s="38">
        <v>37896</v>
      </c>
      <c r="Q473" s="38">
        <v>53449.996099999997</v>
      </c>
      <c r="R473" s="38">
        <v>50619</v>
      </c>
      <c r="S473" s="38">
        <v>106628</v>
      </c>
      <c r="T473" s="38">
        <v>21572</v>
      </c>
      <c r="U473" s="38">
        <v>28674</v>
      </c>
      <c r="V473" s="38">
        <v>0.22563777387662701</v>
      </c>
      <c r="W473" s="38">
        <v>0.22563777387662701</v>
      </c>
      <c r="X473" s="38">
        <v>54455</v>
      </c>
      <c r="Y473" s="38">
        <v>66558</v>
      </c>
      <c r="Z473" s="38">
        <v>17041</v>
      </c>
      <c r="AA473" s="38">
        <v>38398</v>
      </c>
      <c r="AB473" s="38">
        <v>0.22563777387662701</v>
      </c>
      <c r="AC473" s="38">
        <v>0.22563777387662701</v>
      </c>
      <c r="AD473" s="38">
        <v>29700</v>
      </c>
      <c r="AE473" s="38">
        <v>15903</v>
      </c>
      <c r="AF473" s="38">
        <v>106848</v>
      </c>
      <c r="AG473" s="38">
        <v>31907</v>
      </c>
      <c r="AH473" s="38">
        <v>0.22563777387662701</v>
      </c>
      <c r="AI473" s="38">
        <v>0.22563777387662701</v>
      </c>
      <c r="AJ473" s="38">
        <v>12946</v>
      </c>
      <c r="AK473" s="38">
        <v>0.22563777387662701</v>
      </c>
      <c r="AL473" s="38">
        <v>58918</v>
      </c>
      <c r="AM473" s="38">
        <v>45237</v>
      </c>
      <c r="AN473" s="38">
        <v>39412</v>
      </c>
      <c r="AO473" s="38">
        <v>16688</v>
      </c>
      <c r="AP473" s="38">
        <v>27623</v>
      </c>
      <c r="AQ473" s="38">
        <v>30302.998</v>
      </c>
      <c r="AR473" s="38">
        <v>20639</v>
      </c>
      <c r="AS473" s="38">
        <v>131449</v>
      </c>
      <c r="AT473" s="38">
        <v>0.22563777387662701</v>
      </c>
      <c r="AU473" s="38">
        <v>0.22563777387662701</v>
      </c>
      <c r="AV473" s="38">
        <v>23178</v>
      </c>
      <c r="AW473" s="38">
        <v>50028</v>
      </c>
      <c r="AX473" s="38">
        <v>56026</v>
      </c>
      <c r="AY473" s="38">
        <v>24896.998</v>
      </c>
      <c r="AZ473" s="38">
        <v>0.22563777387662701</v>
      </c>
      <c r="BA473" s="38">
        <v>41733</v>
      </c>
      <c r="BB473" s="38">
        <v>35887</v>
      </c>
      <c r="BC473" s="38">
        <v>0.22563777387662701</v>
      </c>
      <c r="BD473" s="38">
        <v>26898</v>
      </c>
      <c r="BE473" s="38">
        <v>0.22563777387662701</v>
      </c>
      <c r="BF473" s="38">
        <v>0.22563777387662701</v>
      </c>
      <c r="BG473" s="38">
        <v>31731.002</v>
      </c>
      <c r="BH473" s="38">
        <v>52852</v>
      </c>
      <c r="BI473" s="38">
        <v>0.22563777387662701</v>
      </c>
      <c r="BJ473" s="38">
        <v>0.22563777387662701</v>
      </c>
      <c r="BK473" s="38">
        <v>0.22563777387662701</v>
      </c>
      <c r="BL473" s="38">
        <v>81409</v>
      </c>
      <c r="BM473" s="38">
        <v>0.22563777387662701</v>
      </c>
      <c r="BN473" s="38">
        <v>0.22563777387662701</v>
      </c>
      <c r="BO473" s="38">
        <v>0.22563777387662701</v>
      </c>
      <c r="BP473" s="38">
        <v>42965.996099999997</v>
      </c>
      <c r="BQ473" s="38">
        <v>85041</v>
      </c>
      <c r="BR473" s="38">
        <v>0.22563777387662701</v>
      </c>
      <c r="BS473" s="38">
        <v>0.22563777387662701</v>
      </c>
      <c r="BT473" s="38">
        <v>53138.003900000003</v>
      </c>
      <c r="BU473" s="38">
        <v>61953</v>
      </c>
      <c r="BV473" s="38">
        <v>0.400067255657237</v>
      </c>
      <c r="BX473" s="38">
        <v>1</v>
      </c>
    </row>
    <row r="474" spans="2:76">
      <c r="B474" s="38" t="s">
        <v>1595</v>
      </c>
      <c r="C474" s="38" t="s">
        <v>161</v>
      </c>
      <c r="D474" s="38" t="s">
        <v>271</v>
      </c>
      <c r="E474" s="38">
        <v>32553</v>
      </c>
      <c r="F474" s="38" t="s">
        <v>145</v>
      </c>
      <c r="G474" s="38">
        <v>100001510</v>
      </c>
      <c r="H474" s="38">
        <v>2156</v>
      </c>
      <c r="I474" s="38">
        <v>172.9914</v>
      </c>
      <c r="J474" s="38" t="s">
        <v>1596</v>
      </c>
      <c r="K474" s="38">
        <v>74426</v>
      </c>
      <c r="L474" s="43" t="s">
        <v>1597</v>
      </c>
      <c r="M474" s="43" t="s">
        <v>1598</v>
      </c>
      <c r="N474" s="38">
        <v>10310072</v>
      </c>
      <c r="O474" s="38">
        <v>9123991</v>
      </c>
      <c r="P474" s="38">
        <v>3730145</v>
      </c>
      <c r="Q474" s="38">
        <v>6520004</v>
      </c>
      <c r="R474" s="38">
        <v>17790164</v>
      </c>
      <c r="S474" s="38">
        <v>13107432</v>
      </c>
      <c r="T474" s="38">
        <v>3188805</v>
      </c>
      <c r="U474" s="38">
        <v>19078024</v>
      </c>
      <c r="V474" s="38">
        <v>11059687</v>
      </c>
      <c r="W474" s="38">
        <v>24265928</v>
      </c>
      <c r="X474" s="38">
        <v>10610002</v>
      </c>
      <c r="Y474" s="38">
        <v>12665027</v>
      </c>
      <c r="Z474" s="38">
        <v>5824604</v>
      </c>
      <c r="AA474" s="38">
        <v>22883544</v>
      </c>
      <c r="AB474" s="38">
        <v>10185188</v>
      </c>
      <c r="AC474" s="38">
        <v>8856043</v>
      </c>
      <c r="AD474" s="38">
        <v>16866538</v>
      </c>
      <c r="AE474" s="38">
        <v>4318996</v>
      </c>
      <c r="AF474" s="38">
        <v>5183170</v>
      </c>
      <c r="AG474" s="38">
        <v>22459908</v>
      </c>
      <c r="AH474" s="38">
        <v>7607943.5</v>
      </c>
      <c r="AI474" s="38">
        <v>38555492</v>
      </c>
      <c r="AJ474" s="38">
        <v>8448242</v>
      </c>
      <c r="AK474" s="38">
        <v>12520017</v>
      </c>
      <c r="AL474" s="38">
        <v>11299502</v>
      </c>
      <c r="AM474" s="38">
        <v>5531853</v>
      </c>
      <c r="AN474" s="38">
        <v>19057692</v>
      </c>
      <c r="AO474" s="38">
        <v>8270154.5</v>
      </c>
      <c r="AP474" s="38">
        <v>8433408</v>
      </c>
      <c r="AQ474" s="38">
        <v>7813120</v>
      </c>
      <c r="AR474" s="38">
        <v>16377377</v>
      </c>
      <c r="AS474" s="38">
        <v>19388272</v>
      </c>
      <c r="AT474" s="38">
        <v>33302560</v>
      </c>
      <c r="AU474" s="38">
        <v>28856360</v>
      </c>
      <c r="AV474" s="38">
        <v>15847696</v>
      </c>
      <c r="AW474" s="38">
        <v>16543579</v>
      </c>
      <c r="AX474" s="38">
        <v>10775807</v>
      </c>
      <c r="AY474" s="38">
        <v>10179323</v>
      </c>
      <c r="AZ474" s="38">
        <v>47654628</v>
      </c>
      <c r="BA474" s="38">
        <v>8116897</v>
      </c>
      <c r="BB474" s="38">
        <v>7212108</v>
      </c>
      <c r="BC474" s="38">
        <v>11617411</v>
      </c>
      <c r="BD474" s="38">
        <v>35019920</v>
      </c>
      <c r="BE474" s="38">
        <v>16299513</v>
      </c>
      <c r="BF474" s="38">
        <v>20571736</v>
      </c>
      <c r="BG474" s="38">
        <v>12598282</v>
      </c>
      <c r="BH474" s="38">
        <v>15782682</v>
      </c>
      <c r="BI474" s="38">
        <v>8952486</v>
      </c>
      <c r="BJ474" s="38">
        <v>14807819</v>
      </c>
      <c r="BK474" s="38">
        <v>37466160</v>
      </c>
      <c r="BL474" s="38">
        <v>12495018</v>
      </c>
      <c r="BM474" s="38">
        <v>15785243</v>
      </c>
      <c r="BN474" s="38">
        <v>12158618</v>
      </c>
      <c r="BO474" s="38">
        <v>55083352</v>
      </c>
      <c r="BP474" s="38">
        <v>12761473</v>
      </c>
      <c r="BQ474" s="38">
        <v>14007278</v>
      </c>
      <c r="BR474" s="38">
        <v>9335050</v>
      </c>
      <c r="BS474" s="38">
        <v>16743648</v>
      </c>
      <c r="BT474" s="38">
        <v>6168316</v>
      </c>
      <c r="BU474" s="38">
        <v>18003520</v>
      </c>
      <c r="BV474" s="38">
        <v>8.6843712292406297E-3</v>
      </c>
      <c r="BX474" s="38">
        <v>0</v>
      </c>
    </row>
    <row r="475" spans="2:76">
      <c r="B475" s="38" t="s">
        <v>1599</v>
      </c>
      <c r="C475" s="38" t="s">
        <v>577</v>
      </c>
      <c r="D475" s="38" t="s">
        <v>1600</v>
      </c>
      <c r="E475" s="38">
        <v>35126</v>
      </c>
      <c r="F475" s="38" t="s">
        <v>145</v>
      </c>
      <c r="G475" s="38">
        <v>100001417</v>
      </c>
      <c r="H475" s="38">
        <v>2330</v>
      </c>
      <c r="I475" s="38">
        <v>263.10372999999998</v>
      </c>
      <c r="J475" s="38" t="s">
        <v>1601</v>
      </c>
      <c r="K475" s="38">
        <v>92258</v>
      </c>
      <c r="L475" s="43" t="s">
        <v>1602</v>
      </c>
      <c r="M475" s="43" t="s">
        <v>1603</v>
      </c>
      <c r="N475" s="38">
        <v>1311182</v>
      </c>
      <c r="O475" s="38">
        <v>7684118</v>
      </c>
      <c r="P475" s="38">
        <v>2654021</v>
      </c>
      <c r="Q475" s="38">
        <v>2537967</v>
      </c>
      <c r="R475" s="38">
        <v>12274654</v>
      </c>
      <c r="S475" s="38">
        <v>3911145</v>
      </c>
      <c r="T475" s="38">
        <v>2679715</v>
      </c>
      <c r="U475" s="38">
        <v>1460050</v>
      </c>
      <c r="V475" s="38">
        <v>11885826</v>
      </c>
      <c r="W475" s="38">
        <v>4255801</v>
      </c>
      <c r="X475" s="38">
        <v>3915856</v>
      </c>
      <c r="Y475" s="38">
        <v>2061314</v>
      </c>
      <c r="Z475" s="38">
        <v>4674122</v>
      </c>
      <c r="AA475" s="38">
        <v>7520432</v>
      </c>
      <c r="AB475" s="38">
        <v>2158395</v>
      </c>
      <c r="AC475" s="38">
        <v>3487022</v>
      </c>
      <c r="AD475" s="38">
        <v>8144834.5</v>
      </c>
      <c r="AE475" s="38">
        <v>1830478</v>
      </c>
      <c r="AF475" s="38">
        <v>7758940</v>
      </c>
      <c r="AG475" s="38">
        <v>3949869</v>
      </c>
      <c r="AH475" s="38">
        <v>3211707</v>
      </c>
      <c r="AI475" s="38">
        <v>989085.9375</v>
      </c>
      <c r="AJ475" s="38">
        <v>2991290</v>
      </c>
      <c r="AK475" s="38">
        <v>1366986</v>
      </c>
      <c r="AL475" s="38">
        <v>7819053</v>
      </c>
      <c r="AM475" s="38">
        <v>3293839</v>
      </c>
      <c r="AN475" s="38">
        <v>8713865</v>
      </c>
      <c r="AO475" s="38">
        <v>13685309</v>
      </c>
      <c r="AP475" s="38">
        <v>2094157.875</v>
      </c>
      <c r="AQ475" s="38">
        <v>1735977</v>
      </c>
      <c r="AR475" s="38">
        <v>2575751</v>
      </c>
      <c r="AS475" s="38">
        <v>5771612</v>
      </c>
      <c r="AT475" s="38">
        <v>9541823</v>
      </c>
      <c r="AU475" s="38">
        <v>5045852</v>
      </c>
      <c r="AV475" s="38">
        <v>4064630</v>
      </c>
      <c r="AW475" s="38">
        <v>2380086</v>
      </c>
      <c r="AX475" s="38">
        <v>15470628</v>
      </c>
      <c r="AY475" s="38">
        <v>3543045</v>
      </c>
      <c r="AZ475" s="38">
        <v>4252360</v>
      </c>
      <c r="BA475" s="38">
        <v>1167027</v>
      </c>
      <c r="BB475" s="38">
        <v>6832796</v>
      </c>
      <c r="BC475" s="38">
        <v>8324713.5</v>
      </c>
      <c r="BD475" s="38">
        <v>8477777</v>
      </c>
      <c r="BE475" s="38">
        <v>10650904</v>
      </c>
      <c r="BF475" s="38">
        <v>4654681</v>
      </c>
      <c r="BG475" s="38">
        <v>6197779</v>
      </c>
      <c r="BH475" s="38">
        <v>2238079</v>
      </c>
      <c r="BI475" s="38">
        <v>8666360</v>
      </c>
      <c r="BJ475" s="38">
        <v>2395945</v>
      </c>
      <c r="BK475" s="38">
        <v>13443689</v>
      </c>
      <c r="BL475" s="38">
        <v>6684233</v>
      </c>
      <c r="BM475" s="38">
        <v>4678773</v>
      </c>
      <c r="BN475" s="38">
        <v>7012693</v>
      </c>
      <c r="BO475" s="38">
        <v>1856269</v>
      </c>
      <c r="BP475" s="38">
        <v>8015904</v>
      </c>
      <c r="BQ475" s="38">
        <v>3421347</v>
      </c>
      <c r="BR475" s="38">
        <v>3335363</v>
      </c>
      <c r="BS475" s="38">
        <v>2448035</v>
      </c>
      <c r="BT475" s="38">
        <v>4745799</v>
      </c>
      <c r="BU475" s="38">
        <v>2388050</v>
      </c>
      <c r="BV475" s="38">
        <v>0.141277506440492</v>
      </c>
      <c r="BX475" s="38">
        <v>0.99836155106499203</v>
      </c>
    </row>
    <row r="476" spans="2:76">
      <c r="B476" s="38" t="s">
        <v>1604</v>
      </c>
      <c r="C476" s="38" t="s">
        <v>161</v>
      </c>
      <c r="D476" s="38" t="s">
        <v>1416</v>
      </c>
      <c r="E476" s="38">
        <v>64</v>
      </c>
      <c r="F476" s="38" t="s">
        <v>163</v>
      </c>
      <c r="G476" s="38">
        <v>460</v>
      </c>
      <c r="H476" s="38">
        <v>2878</v>
      </c>
      <c r="I476" s="38">
        <v>166.08626000000001</v>
      </c>
      <c r="J476" s="38" t="s">
        <v>1605</v>
      </c>
      <c r="K476" s="38">
        <v>6140</v>
      </c>
      <c r="L476" s="43" t="s">
        <v>1606</v>
      </c>
      <c r="M476" s="43" t="s">
        <v>1607</v>
      </c>
      <c r="N476" s="38">
        <v>132657232</v>
      </c>
      <c r="O476" s="38">
        <v>159219168</v>
      </c>
      <c r="P476" s="38">
        <v>164519808</v>
      </c>
      <c r="Q476" s="38">
        <v>146291024</v>
      </c>
      <c r="R476" s="38">
        <v>135524992</v>
      </c>
      <c r="S476" s="38">
        <v>160125248</v>
      </c>
      <c r="T476" s="38">
        <v>147294048</v>
      </c>
      <c r="U476" s="38">
        <v>124557824</v>
      </c>
      <c r="V476" s="38">
        <v>167030464</v>
      </c>
      <c r="W476" s="38">
        <v>168995808</v>
      </c>
      <c r="X476" s="38">
        <v>121871872</v>
      </c>
      <c r="Y476" s="38">
        <v>141210464</v>
      </c>
      <c r="Z476" s="38">
        <v>150809728</v>
      </c>
      <c r="AA476" s="38">
        <v>161578032</v>
      </c>
      <c r="AB476" s="38">
        <v>152312832</v>
      </c>
      <c r="AC476" s="38">
        <v>168351184</v>
      </c>
      <c r="AD476" s="38">
        <v>154195392</v>
      </c>
      <c r="AE476" s="38">
        <v>145311744</v>
      </c>
      <c r="AF476" s="38">
        <v>131782968</v>
      </c>
      <c r="AG476" s="38">
        <v>123300760</v>
      </c>
      <c r="AH476" s="38">
        <v>159878864</v>
      </c>
      <c r="AI476" s="38">
        <v>141522864</v>
      </c>
      <c r="AJ476" s="38">
        <v>144762496</v>
      </c>
      <c r="AK476" s="38">
        <v>122929232</v>
      </c>
      <c r="AL476" s="38">
        <v>205843904</v>
      </c>
      <c r="AM476" s="38">
        <v>130684568</v>
      </c>
      <c r="AN476" s="38">
        <v>124513432</v>
      </c>
      <c r="AO476" s="38">
        <v>137866240</v>
      </c>
      <c r="AP476" s="38">
        <v>126559056</v>
      </c>
      <c r="AQ476" s="38">
        <v>162758288</v>
      </c>
      <c r="AR476" s="38">
        <v>158256784</v>
      </c>
      <c r="AS476" s="38">
        <v>143990864</v>
      </c>
      <c r="AT476" s="38">
        <v>144458960</v>
      </c>
      <c r="AU476" s="38">
        <v>128138608</v>
      </c>
      <c r="AV476" s="38">
        <v>170947248</v>
      </c>
      <c r="AW476" s="38">
        <v>175855536</v>
      </c>
      <c r="AX476" s="38">
        <v>168218656</v>
      </c>
      <c r="AY476" s="38">
        <v>148416368</v>
      </c>
      <c r="AZ476" s="38">
        <v>159110160</v>
      </c>
      <c r="BA476" s="38">
        <v>122066336</v>
      </c>
      <c r="BB476" s="38">
        <v>148047456</v>
      </c>
      <c r="BC476" s="38">
        <v>150167232</v>
      </c>
      <c r="BD476" s="38">
        <v>153178448</v>
      </c>
      <c r="BE476" s="38">
        <v>149372896</v>
      </c>
      <c r="BF476" s="38">
        <v>145668480</v>
      </c>
      <c r="BG476" s="38">
        <v>136232672</v>
      </c>
      <c r="BH476" s="38">
        <v>150424224</v>
      </c>
      <c r="BI476" s="38">
        <v>113177280</v>
      </c>
      <c r="BJ476" s="38">
        <v>152678992</v>
      </c>
      <c r="BK476" s="38">
        <v>160042656</v>
      </c>
      <c r="BL476" s="38">
        <v>163953808</v>
      </c>
      <c r="BM476" s="38">
        <v>128246480</v>
      </c>
      <c r="BN476" s="38">
        <v>155736144</v>
      </c>
      <c r="BO476" s="38">
        <v>155427200</v>
      </c>
      <c r="BP476" s="38">
        <v>155521760</v>
      </c>
      <c r="BQ476" s="38">
        <v>142211728</v>
      </c>
      <c r="BR476" s="38">
        <v>144570544</v>
      </c>
      <c r="BS476" s="38">
        <v>138709616</v>
      </c>
      <c r="BT476" s="38">
        <v>168085952</v>
      </c>
      <c r="BU476" s="38">
        <v>188949920</v>
      </c>
      <c r="BV476" s="38">
        <v>0.43904643422256701</v>
      </c>
      <c r="BX476" s="38">
        <v>1</v>
      </c>
    </row>
    <row r="477" spans="2:76">
      <c r="B477" s="38" t="s">
        <v>1608</v>
      </c>
      <c r="C477" s="38" t="s">
        <v>577</v>
      </c>
      <c r="D477" s="38" t="s">
        <v>578</v>
      </c>
      <c r="E477" s="38">
        <v>41432</v>
      </c>
      <c r="F477" s="38" t="s">
        <v>145</v>
      </c>
      <c r="G477" s="38">
        <v>100003596</v>
      </c>
      <c r="H477" s="38">
        <v>1621</v>
      </c>
      <c r="I477" s="38">
        <v>293.11428999999998</v>
      </c>
      <c r="J477" s="38" t="s">
        <v>1609</v>
      </c>
      <c r="K477" s="38">
        <v>4422358</v>
      </c>
      <c r="N477" s="38">
        <v>67892</v>
      </c>
      <c r="O477" s="38">
        <v>111038</v>
      </c>
      <c r="P477" s="38">
        <v>93355</v>
      </c>
      <c r="Q477" s="38">
        <v>129938</v>
      </c>
      <c r="R477" s="38">
        <v>124723</v>
      </c>
      <c r="S477" s="38">
        <v>210854</v>
      </c>
      <c r="T477" s="38">
        <v>52868</v>
      </c>
      <c r="U477" s="38">
        <v>73007</v>
      </c>
      <c r="V477" s="38">
        <v>182193</v>
      </c>
      <c r="W477" s="38">
        <v>163403</v>
      </c>
      <c r="X477" s="38">
        <v>156528</v>
      </c>
      <c r="Y477" s="38">
        <v>120029</v>
      </c>
      <c r="Z477" s="38">
        <v>80565</v>
      </c>
      <c r="AA477" s="38">
        <v>118599</v>
      </c>
      <c r="AB477" s="38">
        <v>83207</v>
      </c>
      <c r="AC477" s="38">
        <v>336188</v>
      </c>
      <c r="AD477" s="38">
        <v>217139</v>
      </c>
      <c r="AE477" s="38">
        <v>63911</v>
      </c>
      <c r="AF477" s="38">
        <v>169540</v>
      </c>
      <c r="AG477" s="38">
        <v>118798</v>
      </c>
      <c r="AH477" s="38">
        <v>179904</v>
      </c>
      <c r="AI477" s="38">
        <v>181986</v>
      </c>
      <c r="AJ477" s="38">
        <v>50377</v>
      </c>
      <c r="AK477" s="38">
        <v>104339</v>
      </c>
      <c r="AL477" s="38">
        <v>214857</v>
      </c>
      <c r="AM477" s="38">
        <v>161490</v>
      </c>
      <c r="AN477" s="38">
        <v>136994</v>
      </c>
      <c r="AO477" s="38">
        <v>121675</v>
      </c>
      <c r="AP477" s="38">
        <v>73146</v>
      </c>
      <c r="AQ477" s="38">
        <v>152752</v>
      </c>
      <c r="AR477" s="38">
        <v>47522</v>
      </c>
      <c r="AS477" s="38">
        <v>202532</v>
      </c>
      <c r="AT477" s="38">
        <v>129906</v>
      </c>
      <c r="AU477" s="38">
        <v>102553</v>
      </c>
      <c r="AV477" s="38">
        <v>94024</v>
      </c>
      <c r="AW477" s="38">
        <v>109033</v>
      </c>
      <c r="AX477" s="38">
        <v>147456</v>
      </c>
      <c r="AY477" s="38">
        <v>90551</v>
      </c>
      <c r="AZ477" s="38">
        <v>86405</v>
      </c>
      <c r="BA477" s="38">
        <v>58699</v>
      </c>
      <c r="BB477" s="38">
        <v>62922</v>
      </c>
      <c r="BC477" s="38">
        <v>107451</v>
      </c>
      <c r="BD477" s="38">
        <v>134810</v>
      </c>
      <c r="BE477" s="38">
        <v>135602</v>
      </c>
      <c r="BF477" s="38">
        <v>87233</v>
      </c>
      <c r="BG477" s="38">
        <v>117392</v>
      </c>
      <c r="BH477" s="38">
        <v>143108</v>
      </c>
      <c r="BI477" s="38">
        <v>66252</v>
      </c>
      <c r="BJ477" s="38">
        <v>169477</v>
      </c>
      <c r="BK477" s="38">
        <v>145058</v>
      </c>
      <c r="BL477" s="38">
        <v>205720</v>
      </c>
      <c r="BM477" s="38">
        <v>122119.99219999999</v>
      </c>
      <c r="BN477" s="38">
        <v>190552</v>
      </c>
      <c r="BO477" s="38">
        <v>108715</v>
      </c>
      <c r="BP477" s="38">
        <v>101309</v>
      </c>
      <c r="BQ477" s="38">
        <v>177545</v>
      </c>
      <c r="BR477" s="38">
        <v>62510.996099999997</v>
      </c>
      <c r="BS477" s="38">
        <v>94009</v>
      </c>
      <c r="BT477" s="38">
        <v>65217.003900000003</v>
      </c>
      <c r="BU477" s="38">
        <v>77009</v>
      </c>
      <c r="BV477" s="38">
        <v>0.14700967217817601</v>
      </c>
      <c r="BX477" s="38">
        <v>1</v>
      </c>
    </row>
    <row r="478" spans="2:76">
      <c r="B478" s="38" t="s">
        <v>1610</v>
      </c>
      <c r="C478" s="38" t="s">
        <v>577</v>
      </c>
      <c r="D478" s="38" t="s">
        <v>578</v>
      </c>
      <c r="E478" s="38">
        <v>40192</v>
      </c>
      <c r="F478" s="38" t="s">
        <v>145</v>
      </c>
      <c r="G478" s="38">
        <v>100003200</v>
      </c>
      <c r="H478" s="38">
        <v>4179</v>
      </c>
      <c r="I478" s="38">
        <v>277.15575999999999</v>
      </c>
      <c r="J478" s="38" t="s">
        <v>1611</v>
      </c>
      <c r="K478" s="38">
        <v>4078229</v>
      </c>
      <c r="N478" s="38">
        <v>0.23186031355106901</v>
      </c>
      <c r="O478" s="38">
        <v>24939</v>
      </c>
      <c r="P478" s="38">
        <v>31503</v>
      </c>
      <c r="Q478" s="38">
        <v>75599</v>
      </c>
      <c r="R478" s="38">
        <v>0.23186031355106901</v>
      </c>
      <c r="S478" s="38">
        <v>53559</v>
      </c>
      <c r="T478" s="38">
        <v>19647</v>
      </c>
      <c r="U478" s="38">
        <v>0.23186031355106901</v>
      </c>
      <c r="V478" s="38">
        <v>75605</v>
      </c>
      <c r="W478" s="38">
        <v>66848</v>
      </c>
      <c r="X478" s="38">
        <v>0.23186031355106901</v>
      </c>
      <c r="Y478" s="38">
        <v>0.23186031355106901</v>
      </c>
      <c r="Z478" s="38">
        <v>0.23186031355106901</v>
      </c>
      <c r="AA478" s="38">
        <v>17192</v>
      </c>
      <c r="AB478" s="38">
        <v>24734</v>
      </c>
      <c r="AC478" s="38">
        <v>133378</v>
      </c>
      <c r="AD478" s="38">
        <v>100687</v>
      </c>
      <c r="AE478" s="38">
        <v>0.23186031355106901</v>
      </c>
      <c r="AF478" s="38">
        <v>49695</v>
      </c>
      <c r="AG478" s="38">
        <v>98597</v>
      </c>
      <c r="AH478" s="38">
        <v>61676</v>
      </c>
      <c r="AI478" s="38">
        <v>110547</v>
      </c>
      <c r="AJ478" s="38">
        <v>0.23186031355106901</v>
      </c>
      <c r="AK478" s="38">
        <v>0.23186031355106901</v>
      </c>
      <c r="AL478" s="38">
        <v>72830</v>
      </c>
      <c r="AM478" s="38">
        <v>22490</v>
      </c>
      <c r="AN478" s="38">
        <v>35598</v>
      </c>
      <c r="AO478" s="38">
        <v>0.23186031355106901</v>
      </c>
      <c r="AP478" s="38">
        <v>0.23186031355106901</v>
      </c>
      <c r="AQ478" s="38">
        <v>59451</v>
      </c>
      <c r="AR478" s="38">
        <v>0.23186031355106901</v>
      </c>
      <c r="AS478" s="38">
        <v>57407</v>
      </c>
      <c r="AT478" s="38">
        <v>0.23186031355106901</v>
      </c>
      <c r="AU478" s="38">
        <v>0.23186031355106901</v>
      </c>
      <c r="AV478" s="38">
        <v>0.23186031355106901</v>
      </c>
      <c r="AW478" s="38">
        <v>57671</v>
      </c>
      <c r="AX478" s="38">
        <v>44802</v>
      </c>
      <c r="AY478" s="38">
        <v>0.23186031355106901</v>
      </c>
      <c r="AZ478" s="38">
        <v>0.23186031355106901</v>
      </c>
      <c r="BA478" s="38">
        <v>0.23186031355106901</v>
      </c>
      <c r="BB478" s="38">
        <v>0.23186031355106901</v>
      </c>
      <c r="BC478" s="38">
        <v>0.23186031355106901</v>
      </c>
      <c r="BD478" s="38">
        <v>63591</v>
      </c>
      <c r="BE478" s="38">
        <v>56809</v>
      </c>
      <c r="BF478" s="38">
        <v>42725</v>
      </c>
      <c r="BG478" s="38">
        <v>39977</v>
      </c>
      <c r="BH478" s="38">
        <v>30678</v>
      </c>
      <c r="BI478" s="38">
        <v>30889</v>
      </c>
      <c r="BJ478" s="38">
        <v>0.23186031355106901</v>
      </c>
      <c r="BK478" s="38">
        <v>29462</v>
      </c>
      <c r="BL478" s="38">
        <v>112758.99219999999</v>
      </c>
      <c r="BM478" s="38">
        <v>0.23186031355106901</v>
      </c>
      <c r="BN478" s="38">
        <v>26203</v>
      </c>
      <c r="BO478" s="38">
        <v>27323</v>
      </c>
      <c r="BP478" s="38">
        <v>0.23186031355106901</v>
      </c>
      <c r="BQ478" s="38">
        <v>97076</v>
      </c>
      <c r="BR478" s="38">
        <v>0.23186031355106901</v>
      </c>
      <c r="BS478" s="38">
        <v>51311</v>
      </c>
      <c r="BT478" s="38">
        <v>0.23186031355106901</v>
      </c>
      <c r="BU478" s="38">
        <v>20881</v>
      </c>
      <c r="BV478" s="38">
        <v>0.28607440463962902</v>
      </c>
      <c r="BX478" s="38">
        <v>1</v>
      </c>
    </row>
    <row r="479" spans="2:76">
      <c r="B479" s="38" t="s">
        <v>1612</v>
      </c>
      <c r="C479" s="38" t="s">
        <v>577</v>
      </c>
      <c r="D479" s="38" t="s">
        <v>578</v>
      </c>
      <c r="E479" s="38">
        <v>41436</v>
      </c>
      <c r="F479" s="38" t="s">
        <v>145</v>
      </c>
      <c r="G479" s="38">
        <v>100003591</v>
      </c>
      <c r="H479" s="38">
        <v>3635</v>
      </c>
      <c r="I479" s="38">
        <v>295.11218000000002</v>
      </c>
      <c r="J479" s="38" t="s">
        <v>1613</v>
      </c>
      <c r="K479" s="38">
        <v>7010506</v>
      </c>
      <c r="N479" s="38">
        <v>19537</v>
      </c>
      <c r="O479" s="38">
        <v>32729</v>
      </c>
      <c r="P479" s="38">
        <v>30138.998</v>
      </c>
      <c r="Q479" s="38">
        <v>45170</v>
      </c>
      <c r="R479" s="38">
        <v>23581</v>
      </c>
      <c r="S479" s="38">
        <v>37263</v>
      </c>
      <c r="T479" s="38">
        <v>0.212909851815269</v>
      </c>
      <c r="U479" s="38">
        <v>0.212909851815269</v>
      </c>
      <c r="V479" s="38">
        <v>59715</v>
      </c>
      <c r="W479" s="38">
        <v>52044.003900000003</v>
      </c>
      <c r="X479" s="38">
        <v>38464</v>
      </c>
      <c r="Y479" s="38">
        <v>0.212909851815269</v>
      </c>
      <c r="Z479" s="38">
        <v>0.212909851815269</v>
      </c>
      <c r="AA479" s="38">
        <v>56151</v>
      </c>
      <c r="AB479" s="38">
        <v>18468</v>
      </c>
      <c r="AC479" s="38">
        <v>86501</v>
      </c>
      <c r="AD479" s="38">
        <v>50106.996099999997</v>
      </c>
      <c r="AE479" s="38">
        <v>0.212909851815269</v>
      </c>
      <c r="AF479" s="38">
        <v>74206</v>
      </c>
      <c r="AG479" s="38">
        <v>76003</v>
      </c>
      <c r="AH479" s="38">
        <v>66170</v>
      </c>
      <c r="AI479" s="38">
        <v>91299</v>
      </c>
      <c r="AJ479" s="38">
        <v>17385</v>
      </c>
      <c r="AK479" s="38">
        <v>0.212909851815269</v>
      </c>
      <c r="AL479" s="38">
        <v>30383</v>
      </c>
      <c r="AM479" s="38">
        <v>43385</v>
      </c>
      <c r="AN479" s="38">
        <v>41330</v>
      </c>
      <c r="AO479" s="38">
        <v>60715</v>
      </c>
      <c r="AP479" s="38">
        <v>0.212909851815269</v>
      </c>
      <c r="AQ479" s="38">
        <v>40479</v>
      </c>
      <c r="AR479" s="38">
        <v>0.212909851815269</v>
      </c>
      <c r="AS479" s="38">
        <v>81208</v>
      </c>
      <c r="AT479" s="38">
        <v>46418</v>
      </c>
      <c r="AU479" s="38">
        <v>48423.003900000003</v>
      </c>
      <c r="AV479" s="38">
        <v>29973</v>
      </c>
      <c r="AW479" s="38">
        <v>66812</v>
      </c>
      <c r="AX479" s="38">
        <v>48989</v>
      </c>
      <c r="AY479" s="38">
        <v>0.212909851815269</v>
      </c>
      <c r="AZ479" s="38">
        <v>0.212909851815269</v>
      </c>
      <c r="BA479" s="38">
        <v>0.212909851815269</v>
      </c>
      <c r="BB479" s="38">
        <v>41898</v>
      </c>
      <c r="BC479" s="38">
        <v>42016</v>
      </c>
      <c r="BD479" s="38">
        <v>86891</v>
      </c>
      <c r="BE479" s="38">
        <v>125208</v>
      </c>
      <c r="BF479" s="38">
        <v>63508</v>
      </c>
      <c r="BG479" s="38">
        <v>37024</v>
      </c>
      <c r="BH479" s="38">
        <v>51915.003900000003</v>
      </c>
      <c r="BI479" s="38">
        <v>30059</v>
      </c>
      <c r="BJ479" s="38">
        <v>27354.998</v>
      </c>
      <c r="BK479" s="38">
        <v>63152</v>
      </c>
      <c r="BL479" s="38">
        <v>83877</v>
      </c>
      <c r="BM479" s="38">
        <v>0.212909851815269</v>
      </c>
      <c r="BN479" s="38">
        <v>53610</v>
      </c>
      <c r="BO479" s="38">
        <v>0.212909851815269</v>
      </c>
      <c r="BP479" s="38">
        <v>32312</v>
      </c>
      <c r="BQ479" s="38">
        <v>68817</v>
      </c>
      <c r="BR479" s="38">
        <v>21415</v>
      </c>
      <c r="BS479" s="38">
        <v>50244.996099999997</v>
      </c>
      <c r="BT479" s="38">
        <v>14277</v>
      </c>
      <c r="BU479" s="38">
        <v>16307</v>
      </c>
      <c r="BV479" s="38">
        <v>0.53897425053362902</v>
      </c>
      <c r="BX479" s="38">
        <v>1</v>
      </c>
    </row>
    <row r="480" spans="2:76">
      <c r="B480" s="38" t="s">
        <v>1614</v>
      </c>
      <c r="C480" s="38" t="s">
        <v>577</v>
      </c>
      <c r="D480" s="38" t="s">
        <v>578</v>
      </c>
      <c r="E480" s="38">
        <v>38150</v>
      </c>
      <c r="F480" s="38" t="s">
        <v>145</v>
      </c>
      <c r="G480" s="38">
        <v>100002293</v>
      </c>
      <c r="H480" s="38">
        <v>4292</v>
      </c>
      <c r="I480" s="38">
        <v>311.14010999999999</v>
      </c>
      <c r="J480" s="38" t="s">
        <v>1615</v>
      </c>
      <c r="K480" s="38">
        <v>6993090</v>
      </c>
      <c r="N480" s="38">
        <v>63035</v>
      </c>
      <c r="O480" s="38">
        <v>123025</v>
      </c>
      <c r="P480" s="38">
        <v>111715</v>
      </c>
      <c r="Q480" s="38">
        <v>127256</v>
      </c>
      <c r="R480" s="38">
        <v>109481.99219999999</v>
      </c>
      <c r="S480" s="38">
        <v>146248</v>
      </c>
      <c r="T480" s="38">
        <v>0.19933340161648799</v>
      </c>
      <c r="U480" s="38">
        <v>37528</v>
      </c>
      <c r="V480" s="38">
        <v>141003</v>
      </c>
      <c r="W480" s="38">
        <v>150355</v>
      </c>
      <c r="X480" s="38">
        <v>0.19933340161648799</v>
      </c>
      <c r="Y480" s="38">
        <v>73485</v>
      </c>
      <c r="Z480" s="38">
        <v>74150</v>
      </c>
      <c r="AA480" s="38">
        <v>139174</v>
      </c>
      <c r="AB480" s="38">
        <v>84550</v>
      </c>
      <c r="AC480" s="38">
        <v>355807</v>
      </c>
      <c r="AD480" s="38">
        <v>0.19933340161648799</v>
      </c>
      <c r="AE480" s="38">
        <v>47455</v>
      </c>
      <c r="AF480" s="38">
        <v>149070</v>
      </c>
      <c r="AG480" s="38">
        <v>205312</v>
      </c>
      <c r="AH480" s="38">
        <v>153533</v>
      </c>
      <c r="AI480" s="38">
        <v>0.19933340161648799</v>
      </c>
      <c r="AJ480" s="38">
        <v>48404</v>
      </c>
      <c r="AK480" s="38">
        <v>48025</v>
      </c>
      <c r="AL480" s="38">
        <v>192048</v>
      </c>
      <c r="AM480" s="38">
        <v>104289</v>
      </c>
      <c r="AN480" s="38">
        <v>91850</v>
      </c>
      <c r="AO480" s="38">
        <v>227326</v>
      </c>
      <c r="AP480" s="38">
        <v>46874</v>
      </c>
      <c r="AQ480" s="38">
        <v>148293</v>
      </c>
      <c r="AR480" s="38">
        <v>36016</v>
      </c>
      <c r="AS480" s="38">
        <v>173027</v>
      </c>
      <c r="AT480" s="38">
        <v>0.19933340161648799</v>
      </c>
      <c r="AU480" s="38">
        <v>0.19933340161648799</v>
      </c>
      <c r="AV480" s="38">
        <v>75312</v>
      </c>
      <c r="AW480" s="38">
        <v>97065</v>
      </c>
      <c r="AX480" s="38">
        <v>133988</v>
      </c>
      <c r="AY480" s="38">
        <v>39033</v>
      </c>
      <c r="AZ480" s="38">
        <v>43299</v>
      </c>
      <c r="BA480" s="38">
        <v>54564</v>
      </c>
      <c r="BB480" s="38">
        <v>30573</v>
      </c>
      <c r="BC480" s="38">
        <v>92715</v>
      </c>
      <c r="BD480" s="38">
        <v>169879</v>
      </c>
      <c r="BE480" s="38">
        <v>121616.00780000001</v>
      </c>
      <c r="BF480" s="38">
        <v>108448</v>
      </c>
      <c r="BG480" s="38">
        <v>118421</v>
      </c>
      <c r="BH480" s="38">
        <v>154950</v>
      </c>
      <c r="BI480" s="38">
        <v>0.19933340161648799</v>
      </c>
      <c r="BJ480" s="38">
        <v>100477</v>
      </c>
      <c r="BK480" s="38">
        <v>0.19933340161648799</v>
      </c>
      <c r="BL480" s="38">
        <v>192296</v>
      </c>
      <c r="BM480" s="38">
        <v>0.19933340161648799</v>
      </c>
      <c r="BN480" s="38">
        <v>130936</v>
      </c>
      <c r="BO480" s="38">
        <v>90194</v>
      </c>
      <c r="BP480" s="38">
        <v>83660</v>
      </c>
      <c r="BQ480" s="38">
        <v>0.19933340161648799</v>
      </c>
      <c r="BR480" s="38">
        <v>0.19933340161648799</v>
      </c>
      <c r="BS480" s="38">
        <v>0.19933340161648799</v>
      </c>
      <c r="BT480" s="38">
        <v>73060</v>
      </c>
      <c r="BU480" s="38">
        <v>65604</v>
      </c>
      <c r="BV480" s="38">
        <v>6.3724818633179497E-2</v>
      </c>
      <c r="BX480" s="38">
        <v>0.92080830147460402</v>
      </c>
    </row>
    <row r="481" spans="2:76">
      <c r="B481" s="38" t="s">
        <v>1616</v>
      </c>
      <c r="C481" s="38" t="s">
        <v>161</v>
      </c>
      <c r="D481" s="38" t="s">
        <v>1416</v>
      </c>
      <c r="E481" s="38">
        <v>22130</v>
      </c>
      <c r="F481" s="38" t="s">
        <v>145</v>
      </c>
      <c r="G481" s="38">
        <v>100000774</v>
      </c>
      <c r="H481" s="38">
        <v>2208</v>
      </c>
      <c r="I481" s="38">
        <v>165.05571</v>
      </c>
      <c r="J481" s="38" t="s">
        <v>1617</v>
      </c>
      <c r="K481" s="38">
        <v>3848</v>
      </c>
      <c r="L481" s="43" t="s">
        <v>1618</v>
      </c>
      <c r="M481" s="43" t="s">
        <v>1619</v>
      </c>
      <c r="N481" s="38">
        <v>329947</v>
      </c>
      <c r="O481" s="38">
        <v>420476.96879999997</v>
      </c>
      <c r="P481" s="38">
        <v>198269</v>
      </c>
      <c r="Q481" s="38">
        <v>339144</v>
      </c>
      <c r="R481" s="38">
        <v>286753</v>
      </c>
      <c r="S481" s="38">
        <v>475460</v>
      </c>
      <c r="T481" s="38">
        <v>142737</v>
      </c>
      <c r="U481" s="38">
        <v>178248</v>
      </c>
      <c r="V481" s="38">
        <v>342749</v>
      </c>
      <c r="W481" s="38">
        <v>362096</v>
      </c>
      <c r="X481" s="38">
        <v>363044</v>
      </c>
      <c r="Y481" s="38">
        <v>286967</v>
      </c>
      <c r="Z481" s="38">
        <v>190885.98439999999</v>
      </c>
      <c r="AA481" s="38">
        <v>348128</v>
      </c>
      <c r="AB481" s="38">
        <v>205595.98439999999</v>
      </c>
      <c r="AC481" s="38">
        <v>342915</v>
      </c>
      <c r="AD481" s="38">
        <v>437120</v>
      </c>
      <c r="AE481" s="38">
        <v>228534.01560000001</v>
      </c>
      <c r="AF481" s="38">
        <v>443156</v>
      </c>
      <c r="AG481" s="38">
        <v>278606</v>
      </c>
      <c r="AH481" s="38">
        <v>263366</v>
      </c>
      <c r="AI481" s="38">
        <v>635049</v>
      </c>
      <c r="AJ481" s="38">
        <v>156962</v>
      </c>
      <c r="AK481" s="38">
        <v>292179</v>
      </c>
      <c r="AL481" s="38">
        <v>758993</v>
      </c>
      <c r="AM481" s="38">
        <v>283171</v>
      </c>
      <c r="AN481" s="38">
        <v>369011</v>
      </c>
      <c r="AO481" s="38">
        <v>180080</v>
      </c>
      <c r="AP481" s="38">
        <v>172561</v>
      </c>
      <c r="AQ481" s="38">
        <v>351684</v>
      </c>
      <c r="AR481" s="38">
        <v>164545</v>
      </c>
      <c r="AS481" s="38">
        <v>263916</v>
      </c>
      <c r="AT481" s="38">
        <v>254264.01560000001</v>
      </c>
      <c r="AU481" s="38">
        <v>234124</v>
      </c>
      <c r="AV481" s="38">
        <v>431868</v>
      </c>
      <c r="AW481" s="38">
        <v>514860</v>
      </c>
      <c r="AX481" s="38">
        <v>230952.01560000001</v>
      </c>
      <c r="AY481" s="38">
        <v>309787</v>
      </c>
      <c r="AZ481" s="38">
        <v>326952</v>
      </c>
      <c r="BA481" s="38">
        <v>93522</v>
      </c>
      <c r="BB481" s="38">
        <v>146294</v>
      </c>
      <c r="BC481" s="38">
        <v>395607</v>
      </c>
      <c r="BD481" s="38">
        <v>437518</v>
      </c>
      <c r="BE481" s="38">
        <v>453163</v>
      </c>
      <c r="BF481" s="38">
        <v>514393.96879999997</v>
      </c>
      <c r="BG481" s="38">
        <v>356814</v>
      </c>
      <c r="BH481" s="38">
        <v>341208</v>
      </c>
      <c r="BI481" s="38">
        <v>0.19763634534164001</v>
      </c>
      <c r="BJ481" s="38">
        <v>437623</v>
      </c>
      <c r="BK481" s="38">
        <v>302910</v>
      </c>
      <c r="BL481" s="38">
        <v>454316</v>
      </c>
      <c r="BM481" s="38">
        <v>521082.03129999997</v>
      </c>
      <c r="BN481" s="38">
        <v>470740</v>
      </c>
      <c r="BO481" s="38">
        <v>588668</v>
      </c>
      <c r="BP481" s="38">
        <v>345141</v>
      </c>
      <c r="BQ481" s="38">
        <v>486508</v>
      </c>
      <c r="BR481" s="38">
        <v>418834</v>
      </c>
      <c r="BS481" s="38">
        <v>295470</v>
      </c>
      <c r="BT481" s="38">
        <v>218702</v>
      </c>
      <c r="BU481" s="38">
        <v>266475</v>
      </c>
      <c r="BV481" s="38">
        <v>0.29727168908930701</v>
      </c>
      <c r="BX481" s="38">
        <v>1</v>
      </c>
    </row>
    <row r="482" spans="2:76">
      <c r="B482" s="38" t="s">
        <v>1620</v>
      </c>
      <c r="C482" s="38" t="s">
        <v>161</v>
      </c>
      <c r="D482" s="38" t="s">
        <v>1416</v>
      </c>
      <c r="E482" s="38">
        <v>566</v>
      </c>
      <c r="F482" s="38" t="s">
        <v>211</v>
      </c>
      <c r="G482" s="38">
        <v>241</v>
      </c>
      <c r="H482" s="38">
        <v>845</v>
      </c>
      <c r="I482" s="38">
        <v>163.04006999999999</v>
      </c>
      <c r="J482" s="38" t="s">
        <v>1621</v>
      </c>
      <c r="K482" s="38">
        <v>997</v>
      </c>
      <c r="L482" s="43" t="s">
        <v>1622</v>
      </c>
      <c r="M482" s="43" t="s">
        <v>1623</v>
      </c>
      <c r="N482" s="38">
        <v>271597</v>
      </c>
      <c r="O482" s="38">
        <v>162013</v>
      </c>
      <c r="P482" s="38">
        <v>409324</v>
      </c>
      <c r="Q482" s="38">
        <v>271710</v>
      </c>
      <c r="R482" s="38">
        <v>235206</v>
      </c>
      <c r="S482" s="38">
        <v>374359</v>
      </c>
      <c r="T482" s="38">
        <v>429431</v>
      </c>
      <c r="U482" s="38">
        <v>244427</v>
      </c>
      <c r="V482" s="38">
        <v>350740</v>
      </c>
      <c r="W482" s="38">
        <v>232544</v>
      </c>
      <c r="X482" s="38">
        <v>288476</v>
      </c>
      <c r="Y482" s="38">
        <v>301547</v>
      </c>
      <c r="Z482" s="38">
        <v>370078</v>
      </c>
      <c r="AA482" s="38">
        <v>217849</v>
      </c>
      <c r="AB482" s="38">
        <v>473502</v>
      </c>
      <c r="AC482" s="38">
        <v>339138.96879999997</v>
      </c>
      <c r="AD482" s="38">
        <v>347958</v>
      </c>
      <c r="AE482" s="38">
        <v>337035</v>
      </c>
      <c r="AF482" s="38">
        <v>194344</v>
      </c>
      <c r="AG482" s="38">
        <v>324386</v>
      </c>
      <c r="AH482" s="38">
        <v>434212.96879999997</v>
      </c>
      <c r="AI482" s="38">
        <v>320916</v>
      </c>
      <c r="AJ482" s="38">
        <v>313740</v>
      </c>
      <c r="AK482" s="38">
        <v>367119</v>
      </c>
      <c r="AL482" s="38">
        <v>338945</v>
      </c>
      <c r="AM482" s="38">
        <v>262320</v>
      </c>
      <c r="AN482" s="38">
        <v>300340</v>
      </c>
      <c r="AO482" s="38">
        <v>299160</v>
      </c>
      <c r="AP482" s="38">
        <v>208807</v>
      </c>
      <c r="AQ482" s="38">
        <v>380781.96879999997</v>
      </c>
      <c r="AR482" s="38">
        <v>228743.98439999999</v>
      </c>
      <c r="AS482" s="38">
        <v>240523.01560000001</v>
      </c>
      <c r="AT482" s="38">
        <v>241397</v>
      </c>
      <c r="AU482" s="38">
        <v>312946</v>
      </c>
      <c r="AV482" s="38">
        <v>293321</v>
      </c>
      <c r="AW482" s="38">
        <v>425770.03129999997</v>
      </c>
      <c r="AX482" s="38">
        <v>388451</v>
      </c>
      <c r="AY482" s="38">
        <v>404460</v>
      </c>
      <c r="AZ482" s="38">
        <v>332765</v>
      </c>
      <c r="BA482" s="38">
        <v>246787</v>
      </c>
      <c r="BB482" s="38">
        <v>237556</v>
      </c>
      <c r="BC482" s="38">
        <v>393979</v>
      </c>
      <c r="BD482" s="38">
        <v>210444</v>
      </c>
      <c r="BE482" s="38">
        <v>337108</v>
      </c>
      <c r="BF482" s="38">
        <v>379433</v>
      </c>
      <c r="BG482" s="38">
        <v>303361</v>
      </c>
      <c r="BH482" s="38">
        <v>587637</v>
      </c>
      <c r="BI482" s="38">
        <v>394147.03129999997</v>
      </c>
      <c r="BJ482" s="38">
        <v>338344</v>
      </c>
      <c r="BK482" s="38">
        <v>388542.96879999997</v>
      </c>
      <c r="BL482" s="38">
        <v>282671</v>
      </c>
      <c r="BM482" s="38">
        <v>365145</v>
      </c>
      <c r="BN482" s="38">
        <v>392338</v>
      </c>
      <c r="BO482" s="38">
        <v>543510</v>
      </c>
      <c r="BP482" s="38">
        <v>490433</v>
      </c>
      <c r="BQ482" s="38">
        <v>406647</v>
      </c>
      <c r="BR482" s="38">
        <v>249920</v>
      </c>
      <c r="BS482" s="38">
        <v>371756</v>
      </c>
      <c r="BT482" s="38">
        <v>405214</v>
      </c>
      <c r="BU482" s="38">
        <v>469934</v>
      </c>
      <c r="BV482" s="38">
        <v>6.0376462106968898E-2</v>
      </c>
      <c r="BX482" s="38">
        <v>0.93937738940469695</v>
      </c>
    </row>
    <row r="483" spans="2:76">
      <c r="B483" s="38" t="s">
        <v>1624</v>
      </c>
      <c r="C483" s="38" t="s">
        <v>290</v>
      </c>
      <c r="D483" s="38" t="s">
        <v>1625</v>
      </c>
      <c r="E483" s="38">
        <v>42109</v>
      </c>
      <c r="F483" s="38" t="s">
        <v>163</v>
      </c>
      <c r="G483" s="38">
        <v>461</v>
      </c>
      <c r="H483" s="38">
        <v>576</v>
      </c>
      <c r="I483" s="38">
        <v>98.984179999999995</v>
      </c>
      <c r="J483" s="38" t="s">
        <v>1626</v>
      </c>
      <c r="K483" s="38">
        <v>1061</v>
      </c>
      <c r="L483" s="43" t="s">
        <v>1627</v>
      </c>
      <c r="M483" s="43" t="s">
        <v>1628</v>
      </c>
      <c r="N483" s="38">
        <v>16656556</v>
      </c>
      <c r="O483" s="38">
        <v>17686804</v>
      </c>
      <c r="P483" s="38">
        <v>12663995</v>
      </c>
      <c r="Q483" s="38">
        <v>17840436</v>
      </c>
      <c r="R483" s="38">
        <v>16081189</v>
      </c>
      <c r="S483" s="38">
        <v>15046942</v>
      </c>
      <c r="T483" s="38">
        <v>14857034</v>
      </c>
      <c r="U483" s="38">
        <v>18023692</v>
      </c>
      <c r="V483" s="38">
        <v>16944484</v>
      </c>
      <c r="W483" s="38">
        <v>18565988</v>
      </c>
      <c r="X483" s="38">
        <v>16751624</v>
      </c>
      <c r="Y483" s="38">
        <v>12948872</v>
      </c>
      <c r="Z483" s="38">
        <v>17154214</v>
      </c>
      <c r="AA483" s="38">
        <v>20972192</v>
      </c>
      <c r="AB483" s="38">
        <v>16320675</v>
      </c>
      <c r="AC483" s="38">
        <v>18027904</v>
      </c>
      <c r="AD483" s="38">
        <v>19135056</v>
      </c>
      <c r="AE483" s="38">
        <v>15131581</v>
      </c>
      <c r="AF483" s="38">
        <v>17956792</v>
      </c>
      <c r="AG483" s="38">
        <v>19129622</v>
      </c>
      <c r="AH483" s="38">
        <v>21139680</v>
      </c>
      <c r="AI483" s="38">
        <v>12707341</v>
      </c>
      <c r="AJ483" s="38">
        <v>17434642</v>
      </c>
      <c r="AK483" s="38">
        <v>15171648</v>
      </c>
      <c r="AL483" s="38">
        <v>20021812</v>
      </c>
      <c r="AM483" s="38">
        <v>13059613</v>
      </c>
      <c r="AN483" s="38">
        <v>18378824</v>
      </c>
      <c r="AO483" s="38">
        <v>18061740</v>
      </c>
      <c r="AP483" s="38">
        <v>18472582</v>
      </c>
      <c r="AQ483" s="38">
        <v>21289318</v>
      </c>
      <c r="AR483" s="38">
        <v>17426912</v>
      </c>
      <c r="AS483" s="38">
        <v>18225536</v>
      </c>
      <c r="AT483" s="38">
        <v>23605722</v>
      </c>
      <c r="AU483" s="38">
        <v>13929753</v>
      </c>
      <c r="AV483" s="38">
        <v>13470353</v>
      </c>
      <c r="AW483" s="38">
        <v>13113823</v>
      </c>
      <c r="AX483" s="38">
        <v>19069138</v>
      </c>
      <c r="AY483" s="38">
        <v>12437563</v>
      </c>
      <c r="AZ483" s="38">
        <v>13542900</v>
      </c>
      <c r="BA483" s="38">
        <v>13172276</v>
      </c>
      <c r="BB483" s="38">
        <v>17844724</v>
      </c>
      <c r="BC483" s="38">
        <v>20997980</v>
      </c>
      <c r="BD483" s="38">
        <v>19655040</v>
      </c>
      <c r="BE483" s="38">
        <v>21136020</v>
      </c>
      <c r="BF483" s="38">
        <v>16271491</v>
      </c>
      <c r="BG483" s="38">
        <v>20828036</v>
      </c>
      <c r="BH483" s="38">
        <v>15639514</v>
      </c>
      <c r="BI483" s="38">
        <v>16921688</v>
      </c>
      <c r="BJ483" s="38">
        <v>17428744</v>
      </c>
      <c r="BK483" s="38">
        <v>20647952</v>
      </c>
      <c r="BL483" s="38">
        <v>20620048</v>
      </c>
      <c r="BM483" s="38">
        <v>16809300</v>
      </c>
      <c r="BN483" s="38">
        <v>14658540</v>
      </c>
      <c r="BO483" s="38">
        <v>17908792</v>
      </c>
      <c r="BP483" s="38">
        <v>15869368</v>
      </c>
      <c r="BQ483" s="38">
        <v>16118912</v>
      </c>
      <c r="BR483" s="38">
        <v>14566616</v>
      </c>
      <c r="BS483" s="38">
        <v>20014360</v>
      </c>
      <c r="BT483" s="38">
        <v>19329656</v>
      </c>
      <c r="BU483" s="38">
        <v>14920043</v>
      </c>
      <c r="BV483" s="38">
        <v>0.90283837076667395</v>
      </c>
      <c r="BX483" s="38">
        <v>1</v>
      </c>
    </row>
    <row r="484" spans="2:76">
      <c r="B484" s="38" t="s">
        <v>1629</v>
      </c>
      <c r="C484" s="38" t="s">
        <v>151</v>
      </c>
      <c r="D484" s="38" t="s">
        <v>152</v>
      </c>
      <c r="E484" s="38">
        <v>597</v>
      </c>
      <c r="F484" s="38" t="s">
        <v>145</v>
      </c>
      <c r="G484" s="38">
        <v>463</v>
      </c>
      <c r="H484" s="38">
        <v>587.29999999999995</v>
      </c>
      <c r="I484" s="38">
        <v>166.9751</v>
      </c>
      <c r="J484" s="38" t="s">
        <v>1630</v>
      </c>
      <c r="K484" s="38">
        <v>1005</v>
      </c>
      <c r="L484" s="43" t="s">
        <v>1631</v>
      </c>
      <c r="M484" s="43" t="s">
        <v>1632</v>
      </c>
      <c r="N484" s="38">
        <v>3353547</v>
      </c>
      <c r="O484" s="38">
        <v>2840819</v>
      </c>
      <c r="P484" s="38">
        <v>3627945.75</v>
      </c>
      <c r="Q484" s="38">
        <v>2869305</v>
      </c>
      <c r="R484" s="38">
        <v>3016038</v>
      </c>
      <c r="S484" s="38">
        <v>3450669</v>
      </c>
      <c r="T484" s="38">
        <v>2448715</v>
      </c>
      <c r="U484" s="38">
        <v>3294782</v>
      </c>
      <c r="V484" s="38">
        <v>3742986</v>
      </c>
      <c r="W484" s="38">
        <v>3806514</v>
      </c>
      <c r="X484" s="38">
        <v>3844826</v>
      </c>
      <c r="Y484" s="38">
        <v>3184654</v>
      </c>
      <c r="Z484" s="38">
        <v>3542905.25</v>
      </c>
      <c r="AA484" s="38">
        <v>3404034</v>
      </c>
      <c r="AB484" s="38">
        <v>3673004</v>
      </c>
      <c r="AC484" s="38">
        <v>5170894</v>
      </c>
      <c r="AD484" s="38">
        <v>4062567</v>
      </c>
      <c r="AE484" s="38">
        <v>3559604</v>
      </c>
      <c r="AF484" s="38">
        <v>5053746</v>
      </c>
      <c r="AG484" s="38">
        <v>4070943</v>
      </c>
      <c r="AH484" s="38">
        <v>3113666</v>
      </c>
      <c r="AI484" s="38">
        <v>3571129.25</v>
      </c>
      <c r="AJ484" s="38">
        <v>2403640</v>
      </c>
      <c r="AK484" s="38">
        <v>2632085</v>
      </c>
      <c r="AL484" s="38">
        <v>3346929</v>
      </c>
      <c r="AM484" s="38">
        <v>3078649</v>
      </c>
      <c r="AN484" s="38">
        <v>4188513</v>
      </c>
      <c r="AO484" s="38">
        <v>2434960</v>
      </c>
      <c r="AP484" s="38">
        <v>4237593</v>
      </c>
      <c r="AQ484" s="38">
        <v>3308039</v>
      </c>
      <c r="AR484" s="38">
        <v>3623970</v>
      </c>
      <c r="AS484" s="38">
        <v>2899086</v>
      </c>
      <c r="AT484" s="38">
        <v>2834468</v>
      </c>
      <c r="AU484" s="38">
        <v>2997082</v>
      </c>
      <c r="AV484" s="38">
        <v>4840817</v>
      </c>
      <c r="AW484" s="38">
        <v>4113993.75</v>
      </c>
      <c r="AX484" s="38">
        <v>2685479</v>
      </c>
      <c r="AY484" s="38">
        <v>2596837</v>
      </c>
      <c r="AZ484" s="38">
        <v>3315883</v>
      </c>
      <c r="BA484" s="38">
        <v>2527945</v>
      </c>
      <c r="BB484" s="38">
        <v>3156761</v>
      </c>
      <c r="BC484" s="38">
        <v>4612981</v>
      </c>
      <c r="BD484" s="38">
        <v>3902782</v>
      </c>
      <c r="BE484" s="38">
        <v>2147138</v>
      </c>
      <c r="BF484" s="38">
        <v>5128267</v>
      </c>
      <c r="BG484" s="38">
        <v>3528981.75</v>
      </c>
      <c r="BH484" s="38">
        <v>7041859</v>
      </c>
      <c r="BI484" s="38">
        <v>3515595</v>
      </c>
      <c r="BJ484" s="38">
        <v>2917418</v>
      </c>
      <c r="BK484" s="38">
        <v>2556058</v>
      </c>
      <c r="BL484" s="38">
        <v>3038171</v>
      </c>
      <c r="BM484" s="38">
        <v>3008075</v>
      </c>
      <c r="BN484" s="38">
        <v>2822703</v>
      </c>
      <c r="BO484" s="38">
        <v>4895159</v>
      </c>
      <c r="BP484" s="38">
        <v>2811584</v>
      </c>
      <c r="BQ484" s="38">
        <v>3061490</v>
      </c>
      <c r="BR484" s="38">
        <v>5072904</v>
      </c>
      <c r="BS484" s="38">
        <v>3354650</v>
      </c>
      <c r="BT484" s="38">
        <v>3389305.25</v>
      </c>
      <c r="BU484" s="38">
        <v>4126209</v>
      </c>
      <c r="BV484" s="38">
        <v>0.56922016374152995</v>
      </c>
      <c r="BX484" s="38">
        <v>1</v>
      </c>
    </row>
    <row r="485" spans="2:76">
      <c r="B485" s="38" t="s">
        <v>1633</v>
      </c>
      <c r="C485" s="38" t="s">
        <v>190</v>
      </c>
      <c r="D485" s="38" t="s">
        <v>777</v>
      </c>
      <c r="E485" s="38">
        <v>1600</v>
      </c>
      <c r="F485" s="38" t="s">
        <v>163</v>
      </c>
      <c r="G485" s="38">
        <v>1026</v>
      </c>
      <c r="H485" s="38">
        <v>700</v>
      </c>
      <c r="I485" s="38">
        <v>142.02637999999999</v>
      </c>
      <c r="J485" s="38" t="s">
        <v>1634</v>
      </c>
      <c r="K485" s="38">
        <v>1015</v>
      </c>
      <c r="L485" s="43" t="s">
        <v>1635</v>
      </c>
      <c r="M485" s="43" t="s">
        <v>1636</v>
      </c>
      <c r="N485" s="38">
        <v>3249679</v>
      </c>
      <c r="O485" s="38">
        <v>3149841</v>
      </c>
      <c r="P485" s="38">
        <v>3608406</v>
      </c>
      <c r="Q485" s="38">
        <v>4297336</v>
      </c>
      <c r="R485" s="38">
        <v>3462426</v>
      </c>
      <c r="S485" s="38">
        <v>3999439</v>
      </c>
      <c r="T485" s="38">
        <v>3908524</v>
      </c>
      <c r="U485" s="38">
        <v>3211746</v>
      </c>
      <c r="V485" s="38">
        <v>4032295.75</v>
      </c>
      <c r="W485" s="38">
        <v>4121110.75</v>
      </c>
      <c r="X485" s="38">
        <v>3024787</v>
      </c>
      <c r="Y485" s="38">
        <v>3794602</v>
      </c>
      <c r="Z485" s="38">
        <v>3875042</v>
      </c>
      <c r="AA485" s="38">
        <v>4579107</v>
      </c>
      <c r="AB485" s="38">
        <v>4308192</v>
      </c>
      <c r="AC485" s="38">
        <v>5221166</v>
      </c>
      <c r="AD485" s="38">
        <v>3506785</v>
      </c>
      <c r="AE485" s="38">
        <v>3862481</v>
      </c>
      <c r="AF485" s="38">
        <v>3894167</v>
      </c>
      <c r="AG485" s="38">
        <v>3345445</v>
      </c>
      <c r="AH485" s="38">
        <v>3765270</v>
      </c>
      <c r="AI485" s="38">
        <v>3008406</v>
      </c>
      <c r="AJ485" s="38">
        <v>3672139</v>
      </c>
      <c r="AK485" s="38">
        <v>3996828.75</v>
      </c>
      <c r="AL485" s="38">
        <v>3982257</v>
      </c>
      <c r="AM485" s="38">
        <v>3407728</v>
      </c>
      <c r="AN485" s="38">
        <v>3485692</v>
      </c>
      <c r="AO485" s="38">
        <v>4430034</v>
      </c>
      <c r="AP485" s="38">
        <v>5191425</v>
      </c>
      <c r="AQ485" s="38">
        <v>5157620</v>
      </c>
      <c r="AR485" s="38">
        <v>3819654</v>
      </c>
      <c r="AS485" s="38">
        <v>4150769.75</v>
      </c>
      <c r="AT485" s="38">
        <v>4713581</v>
      </c>
      <c r="AU485" s="38">
        <v>3302614</v>
      </c>
      <c r="AV485" s="38">
        <v>3574096</v>
      </c>
      <c r="AW485" s="38">
        <v>4047264.75</v>
      </c>
      <c r="AX485" s="38">
        <v>3472355</v>
      </c>
      <c r="AY485" s="38">
        <v>2877107</v>
      </c>
      <c r="AZ485" s="38">
        <v>3256854</v>
      </c>
      <c r="BA485" s="38">
        <v>2510858</v>
      </c>
      <c r="BB485" s="38">
        <v>3556937</v>
      </c>
      <c r="BC485" s="38">
        <v>4216861</v>
      </c>
      <c r="BD485" s="38">
        <v>5095454</v>
      </c>
      <c r="BE485" s="38">
        <v>3826878</v>
      </c>
      <c r="BF485" s="38">
        <v>4620925</v>
      </c>
      <c r="BG485" s="38">
        <v>4799396</v>
      </c>
      <c r="BH485" s="38">
        <v>5191446</v>
      </c>
      <c r="BI485" s="38">
        <v>2844085</v>
      </c>
      <c r="BJ485" s="38">
        <v>3589507</v>
      </c>
      <c r="BK485" s="38">
        <v>4453708</v>
      </c>
      <c r="BL485" s="38">
        <v>8087357</v>
      </c>
      <c r="BM485" s="38">
        <v>3901317</v>
      </c>
      <c r="BN485" s="38">
        <v>3521262</v>
      </c>
      <c r="BO485" s="38">
        <v>6320692</v>
      </c>
      <c r="BP485" s="38">
        <v>2602707</v>
      </c>
      <c r="BQ485" s="38">
        <v>4005857.25</v>
      </c>
      <c r="BR485" s="38">
        <v>3487675</v>
      </c>
      <c r="BS485" s="38">
        <v>3489383</v>
      </c>
      <c r="BT485" s="38">
        <v>3639918</v>
      </c>
      <c r="BU485" s="38">
        <v>4144580</v>
      </c>
      <c r="BV485" s="38">
        <v>0.80727495072891498</v>
      </c>
      <c r="BX485" s="38">
        <v>1</v>
      </c>
    </row>
    <row r="486" spans="2:76">
      <c r="B486" s="38" t="s">
        <v>1637</v>
      </c>
      <c r="C486" s="38" t="s">
        <v>161</v>
      </c>
      <c r="D486" s="38" t="s">
        <v>220</v>
      </c>
      <c r="E486" s="38">
        <v>1444</v>
      </c>
      <c r="F486" s="38" t="s">
        <v>163</v>
      </c>
      <c r="G486" s="38">
        <v>1025</v>
      </c>
      <c r="H486" s="38">
        <v>2200</v>
      </c>
      <c r="I486" s="38">
        <v>130.08626000000001</v>
      </c>
      <c r="J486" s="38" t="s">
        <v>1638</v>
      </c>
      <c r="K486" s="38">
        <v>849</v>
      </c>
      <c r="L486" s="43" t="s">
        <v>1639</v>
      </c>
      <c r="M486" s="43" t="s">
        <v>1640</v>
      </c>
      <c r="N486" s="38">
        <v>2723241</v>
      </c>
      <c r="O486" s="38">
        <v>4199865</v>
      </c>
      <c r="P486" s="38">
        <v>2855221</v>
      </c>
      <c r="Q486" s="38">
        <v>4057981</v>
      </c>
      <c r="R486" s="38">
        <v>7652367</v>
      </c>
      <c r="S486" s="38">
        <v>26147156</v>
      </c>
      <c r="T486" s="38">
        <v>6204607</v>
      </c>
      <c r="U486" s="38">
        <v>4587128</v>
      </c>
      <c r="V486" s="38">
        <v>2868944</v>
      </c>
      <c r="W486" s="38">
        <v>1653962</v>
      </c>
      <c r="X486" s="38">
        <v>5703877</v>
      </c>
      <c r="Y486" s="38">
        <v>5839835</v>
      </c>
      <c r="Z486" s="38">
        <v>8799921</v>
      </c>
      <c r="AA486" s="38">
        <v>3878657</v>
      </c>
      <c r="AB486" s="38">
        <v>6677737</v>
      </c>
      <c r="AC486" s="38">
        <v>8552927</v>
      </c>
      <c r="AD486" s="38">
        <v>3543151</v>
      </c>
      <c r="AE486" s="38">
        <v>4440480</v>
      </c>
      <c r="AF486" s="38">
        <v>11449921</v>
      </c>
      <c r="AG486" s="38">
        <v>2809325</v>
      </c>
      <c r="AH486" s="38">
        <v>3157015</v>
      </c>
      <c r="AI486" s="38">
        <v>5984225</v>
      </c>
      <c r="AJ486" s="38">
        <v>3546745</v>
      </c>
      <c r="AK486" s="38">
        <v>2843898</v>
      </c>
      <c r="AL486" s="38">
        <v>14971948</v>
      </c>
      <c r="AM486" s="38">
        <v>6815766</v>
      </c>
      <c r="AN486" s="38">
        <v>9831123</v>
      </c>
      <c r="AO486" s="38">
        <v>2965498</v>
      </c>
      <c r="AP486" s="38">
        <v>2417364</v>
      </c>
      <c r="AQ486" s="38">
        <v>6829874</v>
      </c>
      <c r="AR486" s="38">
        <v>20843618</v>
      </c>
      <c r="AS486" s="38">
        <v>4881945</v>
      </c>
      <c r="AT486" s="38">
        <v>11620892</v>
      </c>
      <c r="AU486" s="38">
        <v>14814898</v>
      </c>
      <c r="AV486" s="38">
        <v>2631992</v>
      </c>
      <c r="AW486" s="38">
        <v>5278469</v>
      </c>
      <c r="AX486" s="38">
        <v>2966830</v>
      </c>
      <c r="AY486" s="38">
        <v>8805162</v>
      </c>
      <c r="AZ486" s="38">
        <v>16107654</v>
      </c>
      <c r="BA486" s="38">
        <v>2172192</v>
      </c>
      <c r="BB486" s="38">
        <v>18997106</v>
      </c>
      <c r="BC486" s="38">
        <v>5510704</v>
      </c>
      <c r="BD486" s="38">
        <v>3447129</v>
      </c>
      <c r="BE486" s="38">
        <v>3650632</v>
      </c>
      <c r="BF486" s="38">
        <v>20636712</v>
      </c>
      <c r="BG486" s="38">
        <v>3312634</v>
      </c>
      <c r="BH486" s="38">
        <v>1570297</v>
      </c>
      <c r="BI486" s="38">
        <v>2760610</v>
      </c>
      <c r="BJ486" s="38">
        <v>8650158</v>
      </c>
      <c r="BK486" s="38">
        <v>3030601</v>
      </c>
      <c r="BL486" s="38">
        <v>2660049</v>
      </c>
      <c r="BM486" s="38">
        <v>52454032</v>
      </c>
      <c r="BN486" s="38">
        <v>3149835</v>
      </c>
      <c r="BO486" s="38">
        <v>10112474</v>
      </c>
      <c r="BP486" s="38">
        <v>2470375</v>
      </c>
      <c r="BQ486" s="38">
        <v>2973596</v>
      </c>
      <c r="BR486" s="38">
        <v>2708306</v>
      </c>
      <c r="BS486" s="38">
        <v>3718412</v>
      </c>
      <c r="BT486" s="38">
        <v>3151363</v>
      </c>
      <c r="BU486" s="38">
        <v>6143832</v>
      </c>
      <c r="BV486" s="38">
        <v>0.87663490031399505</v>
      </c>
      <c r="BX486" s="38">
        <v>1</v>
      </c>
    </row>
    <row r="487" spans="2:76">
      <c r="B487" s="38" t="s">
        <v>1641</v>
      </c>
      <c r="C487" s="38" t="s">
        <v>143</v>
      </c>
      <c r="D487" s="38" t="s">
        <v>210</v>
      </c>
      <c r="E487" s="38">
        <v>33935</v>
      </c>
      <c r="F487" s="38" t="s">
        <v>233</v>
      </c>
      <c r="G487" s="38">
        <v>100001267</v>
      </c>
      <c r="H487" s="38">
        <v>1168</v>
      </c>
      <c r="I487" s="38">
        <v>286.14377000000002</v>
      </c>
      <c r="J487" s="38" t="s">
        <v>1642</v>
      </c>
      <c r="K487" s="38">
        <v>638024</v>
      </c>
      <c r="L487" s="43" t="s">
        <v>1643</v>
      </c>
      <c r="M487" s="43" t="s">
        <v>1644</v>
      </c>
      <c r="N487" s="38">
        <v>10213441</v>
      </c>
      <c r="O487" s="38">
        <v>1879141</v>
      </c>
      <c r="P487" s="38">
        <v>2817949.75</v>
      </c>
      <c r="Q487" s="38">
        <v>1148496</v>
      </c>
      <c r="R487" s="38">
        <v>4578482</v>
      </c>
      <c r="S487" s="38">
        <v>1052864</v>
      </c>
      <c r="T487" s="38">
        <v>4189291</v>
      </c>
      <c r="U487" s="38">
        <v>2253006</v>
      </c>
      <c r="V487" s="38">
        <v>2019201.875</v>
      </c>
      <c r="W487" s="38">
        <v>1759653</v>
      </c>
      <c r="X487" s="38">
        <v>222189</v>
      </c>
      <c r="Y487" s="38">
        <v>570497</v>
      </c>
      <c r="Z487" s="38">
        <v>2352421</v>
      </c>
      <c r="AA487" s="38">
        <v>405403</v>
      </c>
      <c r="AB487" s="38">
        <v>5212497</v>
      </c>
      <c r="AC487" s="38">
        <v>562360</v>
      </c>
      <c r="AD487" s="38">
        <v>685193</v>
      </c>
      <c r="AE487" s="38">
        <v>1333060</v>
      </c>
      <c r="AF487" s="38">
        <v>665002</v>
      </c>
      <c r="AG487" s="38">
        <v>1564556.875</v>
      </c>
      <c r="AH487" s="38">
        <v>2342868</v>
      </c>
      <c r="AI487" s="38">
        <v>2410153</v>
      </c>
      <c r="AJ487" s="38">
        <v>2321968</v>
      </c>
      <c r="AK487" s="38">
        <v>1350395</v>
      </c>
      <c r="AL487" s="38">
        <v>323719</v>
      </c>
      <c r="AM487" s="38">
        <v>1040186</v>
      </c>
      <c r="AN487" s="38">
        <v>1412320</v>
      </c>
      <c r="AO487" s="38">
        <v>1382092</v>
      </c>
      <c r="AP487" s="38">
        <v>3353181</v>
      </c>
      <c r="AQ487" s="38">
        <v>11498782</v>
      </c>
      <c r="AR487" s="38">
        <v>274095</v>
      </c>
      <c r="AS487" s="38">
        <v>988651</v>
      </c>
      <c r="AT487" s="38">
        <v>153115</v>
      </c>
      <c r="AU487" s="38">
        <v>1442584</v>
      </c>
      <c r="AV487" s="38">
        <v>4343429</v>
      </c>
      <c r="AW487" s="38">
        <v>4264699</v>
      </c>
      <c r="AX487" s="38">
        <v>1332509</v>
      </c>
      <c r="AY487" s="38">
        <v>2025281</v>
      </c>
      <c r="AZ487" s="38">
        <v>1055161</v>
      </c>
      <c r="BA487" s="38">
        <v>227572.98439999999</v>
      </c>
      <c r="BB487" s="38">
        <v>4594332</v>
      </c>
      <c r="BC487" s="38">
        <v>1386934.125</v>
      </c>
      <c r="BD487" s="38">
        <v>8789133</v>
      </c>
      <c r="BE487" s="38">
        <v>964562</v>
      </c>
      <c r="BF487" s="38">
        <v>1031801</v>
      </c>
      <c r="BG487" s="38">
        <v>1565836</v>
      </c>
      <c r="BH487" s="38">
        <v>378126</v>
      </c>
      <c r="BI487" s="38">
        <v>3996898</v>
      </c>
      <c r="BJ487" s="38">
        <v>1091022</v>
      </c>
      <c r="BK487" s="38">
        <v>508062</v>
      </c>
      <c r="BL487" s="38">
        <v>395369</v>
      </c>
      <c r="BM487" s="38">
        <v>837862.0625</v>
      </c>
      <c r="BN487" s="38">
        <v>1101513</v>
      </c>
      <c r="BO487" s="38">
        <v>509123</v>
      </c>
      <c r="BP487" s="38">
        <v>227736</v>
      </c>
      <c r="BQ487" s="38">
        <v>555341</v>
      </c>
      <c r="BR487" s="38">
        <v>1440715.875</v>
      </c>
      <c r="BS487" s="38">
        <v>5727663</v>
      </c>
      <c r="BT487" s="38">
        <v>1649656</v>
      </c>
      <c r="BU487" s="38">
        <v>575561</v>
      </c>
      <c r="BV487" s="38">
        <v>9.0490360906143999E-2</v>
      </c>
      <c r="BX487" s="38">
        <v>0.94210813762971102</v>
      </c>
    </row>
    <row r="488" spans="2:76">
      <c r="B488" s="38" t="s">
        <v>1645</v>
      </c>
      <c r="C488" s="38" t="s">
        <v>190</v>
      </c>
      <c r="D488" s="38" t="s">
        <v>510</v>
      </c>
      <c r="E488" s="38">
        <v>40708</v>
      </c>
      <c r="F488" s="38" t="s">
        <v>145</v>
      </c>
      <c r="G488" s="38">
        <v>100003470</v>
      </c>
      <c r="H488" s="38">
        <v>5145</v>
      </c>
      <c r="I488" s="38">
        <v>495.29633999999999</v>
      </c>
      <c r="J488" s="38" t="s">
        <v>1646</v>
      </c>
      <c r="K488" s="38">
        <v>123796</v>
      </c>
      <c r="M488" s="43" t="s">
        <v>1647</v>
      </c>
      <c r="N488" s="38">
        <v>91396</v>
      </c>
      <c r="O488" s="38">
        <v>123790.99219999999</v>
      </c>
      <c r="P488" s="38">
        <v>20734</v>
      </c>
      <c r="Q488" s="38">
        <v>104748</v>
      </c>
      <c r="R488" s="38">
        <v>226137</v>
      </c>
      <c r="S488" s="38">
        <v>0.109247997693322</v>
      </c>
      <c r="T488" s="38">
        <v>255730</v>
      </c>
      <c r="U488" s="38">
        <v>122748.99219999999</v>
      </c>
      <c r="V488" s="38">
        <v>454653</v>
      </c>
      <c r="W488" s="38">
        <v>131985</v>
      </c>
      <c r="X488" s="38">
        <v>25551</v>
      </c>
      <c r="Y488" s="38">
        <v>485541</v>
      </c>
      <c r="Z488" s="38">
        <v>14121</v>
      </c>
      <c r="AA488" s="38">
        <v>64633</v>
      </c>
      <c r="AB488" s="38">
        <v>0.109247997693322</v>
      </c>
      <c r="AC488" s="38">
        <v>0.109247997693322</v>
      </c>
      <c r="AD488" s="38">
        <v>835383</v>
      </c>
      <c r="AE488" s="38">
        <v>34576</v>
      </c>
      <c r="AF488" s="38">
        <v>0.109247997693322</v>
      </c>
      <c r="AG488" s="38">
        <v>27395</v>
      </c>
      <c r="AH488" s="38">
        <v>372088</v>
      </c>
      <c r="AI488" s="38">
        <v>26160</v>
      </c>
      <c r="AJ488" s="38">
        <v>322052</v>
      </c>
      <c r="AK488" s="38">
        <v>0.109247997693322</v>
      </c>
      <c r="AL488" s="38">
        <v>175723</v>
      </c>
      <c r="AM488" s="38">
        <v>51780.003900000003</v>
      </c>
      <c r="AN488" s="38">
        <v>0.109247997693322</v>
      </c>
      <c r="AO488" s="38">
        <v>385286</v>
      </c>
      <c r="AP488" s="38">
        <v>0.109247997693322</v>
      </c>
      <c r="AQ488" s="38">
        <v>711362</v>
      </c>
      <c r="AR488" s="38">
        <v>188082</v>
      </c>
      <c r="AS488" s="38">
        <v>143606</v>
      </c>
      <c r="AT488" s="38">
        <v>36592</v>
      </c>
      <c r="AU488" s="38">
        <v>0.109247997693322</v>
      </c>
      <c r="AV488" s="38">
        <v>0.109247997693322</v>
      </c>
      <c r="AW488" s="38">
        <v>39176</v>
      </c>
      <c r="AX488" s="38">
        <v>356371</v>
      </c>
      <c r="AY488" s="38">
        <v>38664</v>
      </c>
      <c r="AZ488" s="38">
        <v>0.109247997693322</v>
      </c>
      <c r="BA488" s="38">
        <v>47188.003900000003</v>
      </c>
      <c r="BB488" s="38">
        <v>26209</v>
      </c>
      <c r="BC488" s="38">
        <v>60098</v>
      </c>
      <c r="BD488" s="38">
        <v>100930</v>
      </c>
      <c r="BE488" s="38">
        <v>49401.003900000003</v>
      </c>
      <c r="BF488" s="38">
        <v>90623</v>
      </c>
      <c r="BG488" s="38">
        <v>65795</v>
      </c>
      <c r="BH488" s="38">
        <v>235241</v>
      </c>
      <c r="BI488" s="38">
        <v>77979</v>
      </c>
      <c r="BJ488" s="38">
        <v>604911</v>
      </c>
      <c r="BK488" s="38">
        <v>153754</v>
      </c>
      <c r="BL488" s="38">
        <v>57190</v>
      </c>
      <c r="BM488" s="38">
        <v>441031</v>
      </c>
      <c r="BN488" s="38">
        <v>521730</v>
      </c>
      <c r="BO488" s="38">
        <v>0.109247997693322</v>
      </c>
      <c r="BP488" s="38">
        <v>27859</v>
      </c>
      <c r="BQ488" s="38">
        <v>40498</v>
      </c>
      <c r="BR488" s="38">
        <v>41679</v>
      </c>
      <c r="BS488" s="38">
        <v>0.109247997693322</v>
      </c>
      <c r="BT488" s="38">
        <v>28921</v>
      </c>
      <c r="BU488" s="38">
        <v>25502.998</v>
      </c>
      <c r="BV488" s="38">
        <v>0.77792288174696</v>
      </c>
      <c r="BX488" s="38">
        <v>1</v>
      </c>
    </row>
    <row r="489" spans="2:76">
      <c r="B489" s="38" t="s">
        <v>1648</v>
      </c>
      <c r="C489" s="38" t="s">
        <v>190</v>
      </c>
      <c r="D489" s="38" t="s">
        <v>301</v>
      </c>
      <c r="E489" s="38">
        <v>32562</v>
      </c>
      <c r="F489" s="38" t="s">
        <v>145</v>
      </c>
      <c r="G489" s="38">
        <v>100001993</v>
      </c>
      <c r="H489" s="38">
        <v>3868</v>
      </c>
      <c r="I489" s="38">
        <v>238.07747000000001</v>
      </c>
      <c r="N489" s="38">
        <v>5857170</v>
      </c>
      <c r="O489" s="38">
        <v>1763077.125</v>
      </c>
      <c r="P489" s="38">
        <v>1263237</v>
      </c>
      <c r="Q489" s="38">
        <v>11682796</v>
      </c>
      <c r="R489" s="38">
        <v>2813287</v>
      </c>
      <c r="S489" s="38">
        <v>4991836</v>
      </c>
      <c r="T489" s="38">
        <v>1350544</v>
      </c>
      <c r="U489" s="38">
        <v>3227141</v>
      </c>
      <c r="V489" s="38">
        <v>7928005</v>
      </c>
      <c r="W489" s="38">
        <v>7649188</v>
      </c>
      <c r="X489" s="38">
        <v>5909986</v>
      </c>
      <c r="Y489" s="38">
        <v>4810939</v>
      </c>
      <c r="Z489" s="38">
        <v>1664287</v>
      </c>
      <c r="AA489" s="38">
        <v>6173570</v>
      </c>
      <c r="AB489" s="38">
        <v>1182188</v>
      </c>
      <c r="AC489" s="38">
        <v>14157271</v>
      </c>
      <c r="AD489" s="38">
        <v>6154640</v>
      </c>
      <c r="AE489" s="38">
        <v>1862906</v>
      </c>
      <c r="AF489" s="38">
        <v>2247507</v>
      </c>
      <c r="AG489" s="38">
        <v>6604026.5</v>
      </c>
      <c r="AH489" s="38">
        <v>13144513</v>
      </c>
      <c r="AI489" s="38">
        <v>9868848</v>
      </c>
      <c r="AJ489" s="38">
        <v>1076208</v>
      </c>
      <c r="AK489" s="38">
        <v>1766555.125</v>
      </c>
      <c r="AL489" s="38">
        <v>5569634</v>
      </c>
      <c r="AM489" s="38">
        <v>12729945</v>
      </c>
      <c r="AN489" s="38">
        <v>3601260</v>
      </c>
      <c r="AO489" s="38">
        <v>821837.9375</v>
      </c>
      <c r="AP489" s="38">
        <v>887087.9375</v>
      </c>
      <c r="AQ489" s="38">
        <v>12858796</v>
      </c>
      <c r="AR489" s="38">
        <v>2637069</v>
      </c>
      <c r="AS489" s="38">
        <v>3232948</v>
      </c>
      <c r="AT489" s="38">
        <v>3799466.75</v>
      </c>
      <c r="AU489" s="38">
        <v>3182516</v>
      </c>
      <c r="AV489" s="38">
        <v>5482514</v>
      </c>
      <c r="AW489" s="38">
        <v>1729963</v>
      </c>
      <c r="AX489" s="38">
        <v>1984752.125</v>
      </c>
      <c r="AY489" s="38">
        <v>659009</v>
      </c>
      <c r="AZ489" s="38">
        <v>1542429</v>
      </c>
      <c r="BA489" s="38">
        <v>2028141.125</v>
      </c>
      <c r="BB489" s="38">
        <v>4664087</v>
      </c>
      <c r="BC489" s="38">
        <v>6620526.5</v>
      </c>
      <c r="BD489" s="38">
        <v>4658743</v>
      </c>
      <c r="BE489" s="38">
        <v>2446152</v>
      </c>
      <c r="BF489" s="38">
        <v>11638724</v>
      </c>
      <c r="BG489" s="38">
        <v>3106395</v>
      </c>
      <c r="BH489" s="38">
        <v>2257858</v>
      </c>
      <c r="BI489" s="38">
        <v>3632939</v>
      </c>
      <c r="BJ489" s="38">
        <v>5087038</v>
      </c>
      <c r="BK489" s="38">
        <v>1558832</v>
      </c>
      <c r="BL489" s="38">
        <v>3090461</v>
      </c>
      <c r="BM489" s="38">
        <v>9229381</v>
      </c>
      <c r="BN489" s="38">
        <v>4577375</v>
      </c>
      <c r="BO489" s="38">
        <v>14392203</v>
      </c>
      <c r="BP489" s="38">
        <v>2812791</v>
      </c>
      <c r="BQ489" s="38">
        <v>3043998</v>
      </c>
      <c r="BR489" s="38">
        <v>1817638.875</v>
      </c>
      <c r="BS489" s="38">
        <v>4227080</v>
      </c>
      <c r="BT489" s="38">
        <v>861460</v>
      </c>
      <c r="BU489" s="38">
        <v>2525478</v>
      </c>
      <c r="BV489" s="38">
        <v>0.31830422747222797</v>
      </c>
      <c r="BX489" s="38">
        <v>0.98525395958492601</v>
      </c>
    </row>
    <row r="490" spans="2:76">
      <c r="B490" s="38" t="s">
        <v>1649</v>
      </c>
      <c r="C490" s="38" t="s">
        <v>190</v>
      </c>
      <c r="D490" s="38" t="s">
        <v>301</v>
      </c>
      <c r="E490" s="38">
        <v>32619</v>
      </c>
      <c r="F490" s="38" t="s">
        <v>145</v>
      </c>
      <c r="G490" s="38">
        <v>100002067</v>
      </c>
      <c r="H490" s="38">
        <v>5000</v>
      </c>
      <c r="I490" s="38">
        <v>397.20540999999997</v>
      </c>
      <c r="J490" s="38" t="s">
        <v>1650</v>
      </c>
      <c r="N490" s="38">
        <v>1343902</v>
      </c>
      <c r="O490" s="38">
        <v>401691</v>
      </c>
      <c r="P490" s="38">
        <v>351157</v>
      </c>
      <c r="Q490" s="38">
        <v>1829001.875</v>
      </c>
      <c r="R490" s="38">
        <v>800715</v>
      </c>
      <c r="S490" s="38">
        <v>808054</v>
      </c>
      <c r="T490" s="38">
        <v>446748.96879999997</v>
      </c>
      <c r="U490" s="38">
        <v>1614270</v>
      </c>
      <c r="V490" s="38">
        <v>1423551</v>
      </c>
      <c r="W490" s="38">
        <v>1792253.875</v>
      </c>
      <c r="X490" s="38">
        <v>485085</v>
      </c>
      <c r="Y490" s="38">
        <v>1841334.875</v>
      </c>
      <c r="Z490" s="38">
        <v>201253</v>
      </c>
      <c r="AA490" s="38">
        <v>1375660</v>
      </c>
      <c r="AB490" s="38">
        <v>304655</v>
      </c>
      <c r="AC490" s="38">
        <v>824635</v>
      </c>
      <c r="AD490" s="38">
        <v>1162843</v>
      </c>
      <c r="AE490" s="38">
        <v>627788</v>
      </c>
      <c r="AF490" s="38">
        <v>270494</v>
      </c>
      <c r="AG490" s="38">
        <v>1521652</v>
      </c>
      <c r="AH490" s="38">
        <v>4286735</v>
      </c>
      <c r="AI490" s="38">
        <v>1605546</v>
      </c>
      <c r="AJ490" s="38">
        <v>543815</v>
      </c>
      <c r="AK490" s="38">
        <v>627907</v>
      </c>
      <c r="AL490" s="38">
        <v>1712308</v>
      </c>
      <c r="AM490" s="38">
        <v>1082855</v>
      </c>
      <c r="AN490" s="38">
        <v>740384</v>
      </c>
      <c r="AO490" s="38">
        <v>356290</v>
      </c>
      <c r="AP490" s="38">
        <v>314025</v>
      </c>
      <c r="AQ490" s="38">
        <v>3929432</v>
      </c>
      <c r="AR490" s="38">
        <v>1800060.125</v>
      </c>
      <c r="AS490" s="38">
        <v>890814</v>
      </c>
      <c r="AT490" s="38">
        <v>827720</v>
      </c>
      <c r="AU490" s="38">
        <v>660148</v>
      </c>
      <c r="AV490" s="38">
        <v>699912</v>
      </c>
      <c r="AW490" s="38">
        <v>385322</v>
      </c>
      <c r="AX490" s="38">
        <v>1287207</v>
      </c>
      <c r="AY490" s="38">
        <v>405317</v>
      </c>
      <c r="AZ490" s="38">
        <v>441026</v>
      </c>
      <c r="BA490" s="38">
        <v>2040018.875</v>
      </c>
      <c r="BB490" s="38">
        <v>885279</v>
      </c>
      <c r="BC490" s="38">
        <v>2086452</v>
      </c>
      <c r="BD490" s="38">
        <v>1007073.9375</v>
      </c>
      <c r="BE490" s="38">
        <v>862206</v>
      </c>
      <c r="BF490" s="38">
        <v>2034311</v>
      </c>
      <c r="BG490" s="38">
        <v>700955</v>
      </c>
      <c r="BH490" s="38">
        <v>827520</v>
      </c>
      <c r="BI490" s="38">
        <v>789813</v>
      </c>
      <c r="BJ490" s="38">
        <v>1072825</v>
      </c>
      <c r="BK490" s="38">
        <v>442966.96879999997</v>
      </c>
      <c r="BL490" s="38">
        <v>843455</v>
      </c>
      <c r="BM490" s="38">
        <v>1315085</v>
      </c>
      <c r="BN490" s="38">
        <v>704751</v>
      </c>
      <c r="BO490" s="38">
        <v>1550834</v>
      </c>
      <c r="BP490" s="38">
        <v>915368</v>
      </c>
      <c r="BQ490" s="38">
        <v>516631.96879999997</v>
      </c>
      <c r="BR490" s="38">
        <v>283548</v>
      </c>
      <c r="BS490" s="38">
        <v>993848</v>
      </c>
      <c r="BT490" s="38">
        <v>376337</v>
      </c>
      <c r="BU490" s="38">
        <v>372557</v>
      </c>
      <c r="BV490" s="38">
        <v>0.87663490031399505</v>
      </c>
      <c r="BX490" s="38">
        <v>1</v>
      </c>
    </row>
    <row r="491" spans="2:76">
      <c r="B491" s="38" t="s">
        <v>1651</v>
      </c>
      <c r="C491" s="38" t="s">
        <v>190</v>
      </c>
      <c r="D491" s="38" t="s">
        <v>301</v>
      </c>
      <c r="E491" s="38">
        <v>38170</v>
      </c>
      <c r="F491" s="38" t="s">
        <v>145</v>
      </c>
      <c r="G491" s="38">
        <v>100002129</v>
      </c>
      <c r="H491" s="38">
        <v>5100</v>
      </c>
      <c r="I491" s="38">
        <v>395.18975999999998</v>
      </c>
      <c r="J491" s="38" t="s">
        <v>1650</v>
      </c>
      <c r="K491" s="38">
        <v>105074</v>
      </c>
      <c r="M491" s="43" t="s">
        <v>1652</v>
      </c>
      <c r="N491" s="38">
        <v>142208</v>
      </c>
      <c r="O491" s="38">
        <v>0.20279822484430199</v>
      </c>
      <c r="P491" s="38">
        <v>0.20279822484430199</v>
      </c>
      <c r="Q491" s="38">
        <v>168389</v>
      </c>
      <c r="R491" s="38">
        <v>0.20279822484430199</v>
      </c>
      <c r="S491" s="38">
        <v>0.20279822484430199</v>
      </c>
      <c r="T491" s="38">
        <v>78061</v>
      </c>
      <c r="U491" s="38">
        <v>297393</v>
      </c>
      <c r="V491" s="38">
        <v>123311</v>
      </c>
      <c r="W491" s="38">
        <v>132793</v>
      </c>
      <c r="X491" s="38">
        <v>0.20279822484430199</v>
      </c>
      <c r="Y491" s="38">
        <v>116723</v>
      </c>
      <c r="Z491" s="38">
        <v>0.20279822484430199</v>
      </c>
      <c r="AA491" s="38">
        <v>60749</v>
      </c>
      <c r="AB491" s="38">
        <v>0.20279822484430199</v>
      </c>
      <c r="AC491" s="38">
        <v>0.20279822484430199</v>
      </c>
      <c r="AD491" s="38">
        <v>105129</v>
      </c>
      <c r="AE491" s="38">
        <v>0.20279822484430199</v>
      </c>
      <c r="AF491" s="38">
        <v>0.20279822484430199</v>
      </c>
      <c r="AG491" s="38">
        <v>0.20279822484430199</v>
      </c>
      <c r="AH491" s="38">
        <v>399989</v>
      </c>
      <c r="AI491" s="38">
        <v>0.20279822484430199</v>
      </c>
      <c r="AJ491" s="38">
        <v>0.20279822484430199</v>
      </c>
      <c r="AK491" s="38">
        <v>44265</v>
      </c>
      <c r="AL491" s="38">
        <v>0.20279822484430199</v>
      </c>
      <c r="AM491" s="38">
        <v>67916</v>
      </c>
      <c r="AN491" s="38">
        <v>54361</v>
      </c>
      <c r="AO491" s="38">
        <v>0.20279822484430199</v>
      </c>
      <c r="AP491" s="38">
        <v>0.20279822484430199</v>
      </c>
      <c r="AQ491" s="38">
        <v>393944</v>
      </c>
      <c r="AR491" s="38">
        <v>137493</v>
      </c>
      <c r="AS491" s="38">
        <v>62658</v>
      </c>
      <c r="AT491" s="38">
        <v>66695</v>
      </c>
      <c r="AU491" s="38">
        <v>0.20279822484430199</v>
      </c>
      <c r="AV491" s="38">
        <v>0.20279822484430199</v>
      </c>
      <c r="AW491" s="38">
        <v>0.20279822484430199</v>
      </c>
      <c r="AX491" s="38">
        <v>0.20279822484430199</v>
      </c>
      <c r="AY491" s="38">
        <v>0.20279822484430199</v>
      </c>
      <c r="AZ491" s="38">
        <v>0.20279822484430199</v>
      </c>
      <c r="BA491" s="38">
        <v>0.20279822484430199</v>
      </c>
      <c r="BB491" s="38">
        <v>0.20279822484430199</v>
      </c>
      <c r="BC491" s="38">
        <v>84955</v>
      </c>
      <c r="BD491" s="38">
        <v>0.20279822484430199</v>
      </c>
      <c r="BE491" s="38">
        <v>0.20279822484430199</v>
      </c>
      <c r="BF491" s="38">
        <v>173039</v>
      </c>
      <c r="BG491" s="38">
        <v>0.20279822484430199</v>
      </c>
      <c r="BH491" s="38">
        <v>0.20279822484430199</v>
      </c>
      <c r="BI491" s="38">
        <v>0.20279822484430199</v>
      </c>
      <c r="BJ491" s="38">
        <v>0.20279822484430199</v>
      </c>
      <c r="BK491" s="38">
        <v>0.20279822484430199</v>
      </c>
      <c r="BL491" s="38">
        <v>0.20279822484430199</v>
      </c>
      <c r="BM491" s="38">
        <v>0.20279822484430199</v>
      </c>
      <c r="BN491" s="38">
        <v>0.20279822484430199</v>
      </c>
      <c r="BO491" s="38">
        <v>167895</v>
      </c>
      <c r="BP491" s="38">
        <v>0.20279822484430199</v>
      </c>
      <c r="BQ491" s="38">
        <v>0.20279822484430199</v>
      </c>
      <c r="BR491" s="38">
        <v>0.20279822484430199</v>
      </c>
      <c r="BS491" s="38">
        <v>0.20279822484430199</v>
      </c>
      <c r="BT491" s="38">
        <v>0.20279822484430199</v>
      </c>
      <c r="BU491" s="38">
        <v>0.20279822484430199</v>
      </c>
      <c r="BV491" s="38">
        <v>3.3706834679953897E-2</v>
      </c>
      <c r="BX491" s="38">
        <v>0.38612779901693101</v>
      </c>
    </row>
    <row r="492" spans="2:76">
      <c r="B492" s="38" t="s">
        <v>1653</v>
      </c>
      <c r="C492" s="38" t="s">
        <v>161</v>
      </c>
      <c r="D492" s="38" t="s">
        <v>294</v>
      </c>
      <c r="E492" s="38">
        <v>35127</v>
      </c>
      <c r="F492" s="38" t="s">
        <v>163</v>
      </c>
      <c r="G492" s="38">
        <v>100001167</v>
      </c>
      <c r="H492" s="38">
        <v>2128</v>
      </c>
      <c r="I492" s="38">
        <v>229.11829</v>
      </c>
      <c r="J492" s="38" t="s">
        <v>1654</v>
      </c>
      <c r="K492" s="38">
        <v>11673055</v>
      </c>
      <c r="M492" s="43" t="s">
        <v>1655</v>
      </c>
      <c r="N492" s="38">
        <v>543419</v>
      </c>
      <c r="O492" s="38">
        <v>962889</v>
      </c>
      <c r="P492" s="38">
        <v>518943</v>
      </c>
      <c r="Q492" s="38">
        <v>395241.03129999997</v>
      </c>
      <c r="R492" s="38">
        <v>811927</v>
      </c>
      <c r="S492" s="38">
        <v>752444</v>
      </c>
      <c r="T492" s="38">
        <v>7.0993520831129406E-2</v>
      </c>
      <c r="U492" s="38">
        <v>1138194</v>
      </c>
      <c r="V492" s="38">
        <v>476312</v>
      </c>
      <c r="W492" s="38">
        <v>733544</v>
      </c>
      <c r="X492" s="38">
        <v>391142</v>
      </c>
      <c r="Y492" s="38">
        <v>550923</v>
      </c>
      <c r="Z492" s="38">
        <v>597395</v>
      </c>
      <c r="AA492" s="38">
        <v>352032</v>
      </c>
      <c r="AB492" s="38">
        <v>537273</v>
      </c>
      <c r="AC492" s="38">
        <v>325612</v>
      </c>
      <c r="AD492" s="38">
        <v>436489</v>
      </c>
      <c r="AE492" s="38">
        <v>118750</v>
      </c>
      <c r="AF492" s="38">
        <v>392535</v>
      </c>
      <c r="AG492" s="38">
        <v>534519</v>
      </c>
      <c r="AH492" s="38">
        <v>434772</v>
      </c>
      <c r="AI492" s="38">
        <v>7.0993520831129406E-2</v>
      </c>
      <c r="AJ492" s="38">
        <v>382335</v>
      </c>
      <c r="AK492" s="38">
        <v>736504</v>
      </c>
      <c r="AL492" s="38">
        <v>498210</v>
      </c>
      <c r="AM492" s="38">
        <v>7.0993520831129406E-2</v>
      </c>
      <c r="AN492" s="38">
        <v>59002.003900000003</v>
      </c>
      <c r="AO492" s="38">
        <v>587793</v>
      </c>
      <c r="AP492" s="38">
        <v>486173.96879999997</v>
      </c>
      <c r="AQ492" s="38">
        <v>782584</v>
      </c>
      <c r="AR492" s="38">
        <v>620087</v>
      </c>
      <c r="AS492" s="38">
        <v>479056</v>
      </c>
      <c r="AT492" s="38">
        <v>1022860</v>
      </c>
      <c r="AU492" s="38">
        <v>7.0993520831129406E-2</v>
      </c>
      <c r="AV492" s="38">
        <v>7.0993520831129406E-2</v>
      </c>
      <c r="AW492" s="38">
        <v>7.0993520831129406E-2</v>
      </c>
      <c r="AX492" s="38">
        <v>768252</v>
      </c>
      <c r="AY492" s="38">
        <v>592706</v>
      </c>
      <c r="AZ492" s="38">
        <v>1368875</v>
      </c>
      <c r="BA492" s="38">
        <v>683443</v>
      </c>
      <c r="BB492" s="38">
        <v>549548</v>
      </c>
      <c r="BC492" s="38">
        <v>988626</v>
      </c>
      <c r="BD492" s="38">
        <v>1758611</v>
      </c>
      <c r="BE492" s="38">
        <v>961298</v>
      </c>
      <c r="BF492" s="38">
        <v>837536</v>
      </c>
      <c r="BG492" s="38">
        <v>1029753</v>
      </c>
      <c r="BH492" s="38">
        <v>620746</v>
      </c>
      <c r="BI492" s="38">
        <v>325919.03129999997</v>
      </c>
      <c r="BJ492" s="38">
        <v>365096</v>
      </c>
      <c r="BK492" s="38">
        <v>2680801.75</v>
      </c>
      <c r="BL492" s="38">
        <v>567976</v>
      </c>
      <c r="BM492" s="38">
        <v>997171.0625</v>
      </c>
      <c r="BN492" s="38">
        <v>316417.03129999997</v>
      </c>
      <c r="BO492" s="38">
        <v>292740</v>
      </c>
      <c r="BP492" s="38">
        <v>590301</v>
      </c>
      <c r="BQ492" s="38">
        <v>66883</v>
      </c>
      <c r="BR492" s="38">
        <v>213121</v>
      </c>
      <c r="BS492" s="38">
        <v>1335188</v>
      </c>
      <c r="BT492" s="38">
        <v>591467</v>
      </c>
      <c r="BU492" s="38">
        <v>669908</v>
      </c>
      <c r="BV492" s="38">
        <v>8.3519653931934904E-2</v>
      </c>
      <c r="BX492" s="38">
        <v>0.91152375750955805</v>
      </c>
    </row>
    <row r="493" spans="2:76">
      <c r="B493" s="38" t="s">
        <v>1656</v>
      </c>
      <c r="C493" s="38" t="s">
        <v>161</v>
      </c>
      <c r="D493" s="38" t="s">
        <v>294</v>
      </c>
      <c r="E493" s="38">
        <v>1898</v>
      </c>
      <c r="F493" s="38" t="s">
        <v>163</v>
      </c>
      <c r="G493" s="38">
        <v>480</v>
      </c>
      <c r="H493" s="38">
        <v>1603</v>
      </c>
      <c r="I493" s="38">
        <v>116.07061</v>
      </c>
      <c r="J493" s="38" t="s">
        <v>1657</v>
      </c>
      <c r="K493" s="38">
        <v>145742</v>
      </c>
      <c r="L493" s="43" t="s">
        <v>1658</v>
      </c>
      <c r="M493" s="43" t="s">
        <v>1659</v>
      </c>
      <c r="N493" s="38">
        <v>242434352</v>
      </c>
      <c r="O493" s="38">
        <v>275171232</v>
      </c>
      <c r="P493" s="38">
        <v>304705760</v>
      </c>
      <c r="Q493" s="38">
        <v>214762416</v>
      </c>
      <c r="R493" s="38">
        <v>249515392</v>
      </c>
      <c r="S493" s="38">
        <v>228664864</v>
      </c>
      <c r="T493" s="38">
        <v>231816704</v>
      </c>
      <c r="U493" s="38">
        <v>244122256</v>
      </c>
      <c r="V493" s="38">
        <v>263418144</v>
      </c>
      <c r="W493" s="38">
        <v>310397440</v>
      </c>
      <c r="X493" s="38">
        <v>310040544</v>
      </c>
      <c r="Y493" s="38">
        <v>198157728</v>
      </c>
      <c r="Z493" s="38">
        <v>285966592</v>
      </c>
      <c r="AA493" s="38">
        <v>274257088</v>
      </c>
      <c r="AB493" s="38">
        <v>263396880</v>
      </c>
      <c r="AC493" s="38">
        <v>204038192</v>
      </c>
      <c r="AD493" s="38">
        <v>150664160</v>
      </c>
      <c r="AE493" s="38">
        <v>288683840</v>
      </c>
      <c r="AF493" s="38">
        <v>168620080</v>
      </c>
      <c r="AG493" s="38">
        <v>257929088</v>
      </c>
      <c r="AH493" s="38">
        <v>346658816</v>
      </c>
      <c r="AI493" s="38">
        <v>259144816</v>
      </c>
      <c r="AJ493" s="38">
        <v>213732064</v>
      </c>
      <c r="AK493" s="38">
        <v>204083024</v>
      </c>
      <c r="AL493" s="38">
        <v>262619968</v>
      </c>
      <c r="AM493" s="38">
        <v>209211312</v>
      </c>
      <c r="AN493" s="38">
        <v>194880464</v>
      </c>
      <c r="AO493" s="38">
        <v>169853024</v>
      </c>
      <c r="AP493" s="38">
        <v>299365184</v>
      </c>
      <c r="AQ493" s="38">
        <v>205787936</v>
      </c>
      <c r="AR493" s="38">
        <v>253241760</v>
      </c>
      <c r="AS493" s="38">
        <v>232426880</v>
      </c>
      <c r="AT493" s="38">
        <v>458358368</v>
      </c>
      <c r="AU493" s="38">
        <v>318825760</v>
      </c>
      <c r="AV493" s="38">
        <v>391705248</v>
      </c>
      <c r="AW493" s="38">
        <v>236089840</v>
      </c>
      <c r="AX493" s="38">
        <v>212292016</v>
      </c>
      <c r="AY493" s="38">
        <v>310337888</v>
      </c>
      <c r="AZ493" s="38">
        <v>316087232</v>
      </c>
      <c r="BA493" s="38">
        <v>235559520</v>
      </c>
      <c r="BB493" s="38">
        <v>234983808</v>
      </c>
      <c r="BC493" s="38">
        <v>246586320</v>
      </c>
      <c r="BD493" s="38">
        <v>306367840</v>
      </c>
      <c r="BE493" s="38">
        <v>318642880</v>
      </c>
      <c r="BF493" s="38">
        <v>312777504</v>
      </c>
      <c r="BG493" s="38">
        <v>217229664</v>
      </c>
      <c r="BH493" s="38">
        <v>264486336</v>
      </c>
      <c r="BI493" s="38">
        <v>229874272</v>
      </c>
      <c r="BJ493" s="38">
        <v>242977824</v>
      </c>
      <c r="BK493" s="38">
        <v>368030496</v>
      </c>
      <c r="BL493" s="38">
        <v>308048032</v>
      </c>
      <c r="BM493" s="38">
        <v>239396272</v>
      </c>
      <c r="BN493" s="38">
        <v>300230656</v>
      </c>
      <c r="BO493" s="38">
        <v>307258752</v>
      </c>
      <c r="BP493" s="38">
        <v>267056864</v>
      </c>
      <c r="BQ493" s="38">
        <v>272073472</v>
      </c>
      <c r="BR493" s="38">
        <v>212668208</v>
      </c>
      <c r="BS493" s="38">
        <v>206309840</v>
      </c>
      <c r="BT493" s="38">
        <v>285849440</v>
      </c>
      <c r="BU493" s="38">
        <v>279644352</v>
      </c>
      <c r="BV493" s="38">
        <v>1.91123967598286E-2</v>
      </c>
      <c r="BX493" s="38">
        <v>0</v>
      </c>
    </row>
    <row r="494" spans="2:76">
      <c r="B494" s="38" t="s">
        <v>1660</v>
      </c>
      <c r="C494" s="38" t="s">
        <v>577</v>
      </c>
      <c r="D494" s="38" t="s">
        <v>578</v>
      </c>
      <c r="E494" s="38">
        <v>40705</v>
      </c>
      <c r="F494" s="38" t="s">
        <v>163</v>
      </c>
      <c r="G494" s="38">
        <v>100003668</v>
      </c>
      <c r="H494" s="38">
        <v>2290</v>
      </c>
      <c r="I494" s="38">
        <v>187.10772</v>
      </c>
      <c r="J494" s="38" t="s">
        <v>1661</v>
      </c>
      <c r="K494" s="38">
        <v>418041</v>
      </c>
      <c r="M494" s="43" t="s">
        <v>1662</v>
      </c>
      <c r="N494" s="38">
        <v>0.34627019074705201</v>
      </c>
      <c r="O494" s="38">
        <v>0.34627019074705201</v>
      </c>
      <c r="P494" s="38">
        <v>110376</v>
      </c>
      <c r="Q494" s="38">
        <v>68425</v>
      </c>
      <c r="R494" s="38">
        <v>67659</v>
      </c>
      <c r="S494" s="38">
        <v>67282</v>
      </c>
      <c r="T494" s="38">
        <v>42673</v>
      </c>
      <c r="U494" s="38">
        <v>0.34627019074705201</v>
      </c>
      <c r="V494" s="38">
        <v>115772</v>
      </c>
      <c r="W494" s="38">
        <v>138002</v>
      </c>
      <c r="X494" s="38">
        <v>40323</v>
      </c>
      <c r="Y494" s="38">
        <v>37536</v>
      </c>
      <c r="Z494" s="38">
        <v>55790</v>
      </c>
      <c r="AA494" s="38">
        <v>47130</v>
      </c>
      <c r="AB494" s="38">
        <v>62769</v>
      </c>
      <c r="AC494" s="38">
        <v>151888</v>
      </c>
      <c r="AD494" s="38">
        <v>33134</v>
      </c>
      <c r="AE494" s="38">
        <v>85923</v>
      </c>
      <c r="AF494" s="38">
        <v>82545</v>
      </c>
      <c r="AG494" s="38">
        <v>126074</v>
      </c>
      <c r="AH494" s="38">
        <v>110978</v>
      </c>
      <c r="AI494" s="38">
        <v>81665</v>
      </c>
      <c r="AJ494" s="38">
        <v>59068</v>
      </c>
      <c r="AK494" s="38">
        <v>42885</v>
      </c>
      <c r="AL494" s="38">
        <v>64495</v>
      </c>
      <c r="AM494" s="38">
        <v>118453</v>
      </c>
      <c r="AN494" s="38">
        <v>74501</v>
      </c>
      <c r="AO494" s="38">
        <v>128017</v>
      </c>
      <c r="AP494" s="38">
        <v>52521</v>
      </c>
      <c r="AQ494" s="38">
        <v>94549</v>
      </c>
      <c r="AR494" s="38">
        <v>0.34627019074705201</v>
      </c>
      <c r="AS494" s="38">
        <v>54740</v>
      </c>
      <c r="AT494" s="38">
        <v>36699</v>
      </c>
      <c r="AU494" s="38">
        <v>63603</v>
      </c>
      <c r="AV494" s="38">
        <v>56519</v>
      </c>
      <c r="AW494" s="38">
        <v>137737</v>
      </c>
      <c r="AX494" s="38">
        <v>49296</v>
      </c>
      <c r="AY494" s="38">
        <v>66382</v>
      </c>
      <c r="AZ494" s="38">
        <v>41770</v>
      </c>
      <c r="BA494" s="38">
        <v>56312</v>
      </c>
      <c r="BB494" s="38">
        <v>85432</v>
      </c>
      <c r="BC494" s="38">
        <v>56865.996099999997</v>
      </c>
      <c r="BD494" s="38">
        <v>0.34627019074705201</v>
      </c>
      <c r="BE494" s="38">
        <v>0.34627019074705201</v>
      </c>
      <c r="BF494" s="38">
        <v>78084</v>
      </c>
      <c r="BG494" s="38">
        <v>34686</v>
      </c>
      <c r="BH494" s="38">
        <v>98736</v>
      </c>
      <c r="BI494" s="38">
        <v>0.34627019074705201</v>
      </c>
      <c r="BJ494" s="38">
        <v>75064</v>
      </c>
      <c r="BK494" s="38">
        <v>101312</v>
      </c>
      <c r="BL494" s="38">
        <v>150220</v>
      </c>
      <c r="BM494" s="38">
        <v>38834</v>
      </c>
      <c r="BN494" s="38">
        <v>97850</v>
      </c>
      <c r="BO494" s="38">
        <v>56218</v>
      </c>
      <c r="BP494" s="38">
        <v>0.34627019074705201</v>
      </c>
      <c r="BQ494" s="38">
        <v>61071</v>
      </c>
      <c r="BR494" s="38">
        <v>94468</v>
      </c>
      <c r="BS494" s="38">
        <v>54837</v>
      </c>
      <c r="BT494" s="38">
        <v>78477</v>
      </c>
      <c r="BU494" s="38">
        <v>103783</v>
      </c>
      <c r="BV494" s="38">
        <v>0.284622418701235</v>
      </c>
      <c r="BX494" s="38">
        <v>1</v>
      </c>
    </row>
    <row r="495" spans="2:76">
      <c r="B495" s="38" t="s">
        <v>1663</v>
      </c>
      <c r="C495" s="38" t="s">
        <v>577</v>
      </c>
      <c r="D495" s="38" t="s">
        <v>578</v>
      </c>
      <c r="E495" s="38">
        <v>41381</v>
      </c>
      <c r="F495" s="38" t="s">
        <v>163</v>
      </c>
      <c r="G495" s="38">
        <v>100003673</v>
      </c>
      <c r="H495" s="38">
        <v>2190</v>
      </c>
      <c r="I495" s="38">
        <v>245.11320000000001</v>
      </c>
      <c r="J495" s="38" t="s">
        <v>1664</v>
      </c>
      <c r="K495" s="38">
        <v>3563697</v>
      </c>
      <c r="N495" s="38">
        <v>52580</v>
      </c>
      <c r="O495" s="38">
        <v>169808</v>
      </c>
      <c r="P495" s="38">
        <v>152184</v>
      </c>
      <c r="Q495" s="38">
        <v>104454</v>
      </c>
      <c r="R495" s="38">
        <v>73568</v>
      </c>
      <c r="S495" s="38">
        <v>75297</v>
      </c>
      <c r="T495" s="38">
        <v>132093</v>
      </c>
      <c r="U495" s="38">
        <v>179643</v>
      </c>
      <c r="V495" s="38">
        <v>62495.003900000003</v>
      </c>
      <c r="W495" s="38">
        <v>74320</v>
      </c>
      <c r="X495" s="38">
        <v>94219</v>
      </c>
      <c r="Y495" s="38">
        <v>88780</v>
      </c>
      <c r="Z495" s="38">
        <v>73340</v>
      </c>
      <c r="AA495" s="38">
        <v>129288</v>
      </c>
      <c r="AB495" s="38">
        <v>96182</v>
      </c>
      <c r="AC495" s="38">
        <v>206446</v>
      </c>
      <c r="AD495" s="38">
        <v>64045.003900000003</v>
      </c>
      <c r="AE495" s="38">
        <v>118434</v>
      </c>
      <c r="AF495" s="38">
        <v>215696</v>
      </c>
      <c r="AG495" s="38">
        <v>195670</v>
      </c>
      <c r="AH495" s="38">
        <v>98699</v>
      </c>
      <c r="AI495" s="38">
        <v>160592</v>
      </c>
      <c r="AJ495" s="38">
        <v>186808</v>
      </c>
      <c r="AK495" s="38">
        <v>54696</v>
      </c>
      <c r="AL495" s="38">
        <v>92357</v>
      </c>
      <c r="AM495" s="38">
        <v>74117</v>
      </c>
      <c r="AN495" s="38">
        <v>196315</v>
      </c>
      <c r="AO495" s="38">
        <v>58407</v>
      </c>
      <c r="AP495" s="38">
        <v>134749</v>
      </c>
      <c r="AQ495" s="38">
        <v>152918</v>
      </c>
      <c r="AR495" s="38">
        <v>133227</v>
      </c>
      <c r="AS495" s="38">
        <v>276906</v>
      </c>
      <c r="AT495" s="38">
        <v>0.21255629842467599</v>
      </c>
      <c r="AU495" s="38">
        <v>59455</v>
      </c>
      <c r="AV495" s="38">
        <v>59399</v>
      </c>
      <c r="AW495" s="38">
        <v>128550.99219999999</v>
      </c>
      <c r="AX495" s="38">
        <v>143362</v>
      </c>
      <c r="AY495" s="38">
        <v>96215</v>
      </c>
      <c r="AZ495" s="38">
        <v>71451</v>
      </c>
      <c r="BA495" s="38">
        <v>95951</v>
      </c>
      <c r="BB495" s="38">
        <v>127038</v>
      </c>
      <c r="BC495" s="38">
        <v>157753</v>
      </c>
      <c r="BD495" s="38">
        <v>61009</v>
      </c>
      <c r="BE495" s="38">
        <v>139344</v>
      </c>
      <c r="BF495" s="38">
        <v>108819</v>
      </c>
      <c r="BG495" s="38">
        <v>65804</v>
      </c>
      <c r="BH495" s="38">
        <v>162347</v>
      </c>
      <c r="BI495" s="38">
        <v>68568</v>
      </c>
      <c r="BJ495" s="38">
        <v>104188</v>
      </c>
      <c r="BK495" s="38">
        <v>203345</v>
      </c>
      <c r="BL495" s="38">
        <v>141576</v>
      </c>
      <c r="BM495" s="38">
        <v>36891</v>
      </c>
      <c r="BN495" s="38">
        <v>104917</v>
      </c>
      <c r="BO495" s="38">
        <v>44486</v>
      </c>
      <c r="BP495" s="38">
        <v>194545</v>
      </c>
      <c r="BQ495" s="38">
        <v>153736</v>
      </c>
      <c r="BR495" s="38">
        <v>145182</v>
      </c>
      <c r="BS495" s="38">
        <v>133051</v>
      </c>
      <c r="BT495" s="38">
        <v>176130</v>
      </c>
      <c r="BU495" s="38">
        <v>181818</v>
      </c>
      <c r="BV495" s="38">
        <v>1</v>
      </c>
      <c r="BX495" s="38">
        <v>1</v>
      </c>
    </row>
    <row r="496" spans="2:76">
      <c r="B496" s="38" t="s">
        <v>1665</v>
      </c>
      <c r="C496" s="38" t="s">
        <v>577</v>
      </c>
      <c r="D496" s="38" t="s">
        <v>578</v>
      </c>
      <c r="E496" s="38">
        <v>40731</v>
      </c>
      <c r="F496" s="38" t="s">
        <v>163</v>
      </c>
      <c r="G496" s="38">
        <v>100003678</v>
      </c>
      <c r="H496" s="38">
        <v>2555</v>
      </c>
      <c r="I496" s="38">
        <v>213.12336999999999</v>
      </c>
      <c r="J496" s="38" t="s">
        <v>1666</v>
      </c>
      <c r="K496" s="38">
        <v>11622593</v>
      </c>
      <c r="M496" s="43" t="s">
        <v>1667</v>
      </c>
      <c r="N496" s="38">
        <v>239891</v>
      </c>
      <c r="O496" s="38">
        <v>324324</v>
      </c>
      <c r="P496" s="38">
        <v>417843.03129999997</v>
      </c>
      <c r="Q496" s="38">
        <v>556393</v>
      </c>
      <c r="R496" s="38">
        <v>306897</v>
      </c>
      <c r="S496" s="38">
        <v>481285.96879999997</v>
      </c>
      <c r="T496" s="38">
        <v>390411</v>
      </c>
      <c r="U496" s="38">
        <v>386931.96879999997</v>
      </c>
      <c r="V496" s="38">
        <v>624718</v>
      </c>
      <c r="W496" s="38">
        <v>720276</v>
      </c>
      <c r="X496" s="38">
        <v>569974</v>
      </c>
      <c r="Y496" s="38">
        <v>377862</v>
      </c>
      <c r="Z496" s="38">
        <v>333702</v>
      </c>
      <c r="AA496" s="38">
        <v>298758</v>
      </c>
      <c r="AB496" s="38">
        <v>671113</v>
      </c>
      <c r="AC496" s="38">
        <v>639572</v>
      </c>
      <c r="AD496" s="38">
        <v>368455</v>
      </c>
      <c r="AE496" s="38">
        <v>436523</v>
      </c>
      <c r="AF496" s="38">
        <v>396741.03129999997</v>
      </c>
      <c r="AG496" s="38">
        <v>313854</v>
      </c>
      <c r="AH496" s="38">
        <v>441029</v>
      </c>
      <c r="AI496" s="38">
        <v>393804</v>
      </c>
      <c r="AJ496" s="38">
        <v>451874</v>
      </c>
      <c r="AK496" s="38">
        <v>327701</v>
      </c>
      <c r="AL496" s="38">
        <v>492360</v>
      </c>
      <c r="AM496" s="38">
        <v>355767</v>
      </c>
      <c r="AN496" s="38">
        <v>634718</v>
      </c>
      <c r="AO496" s="38">
        <v>224796.98439999999</v>
      </c>
      <c r="AP496" s="38">
        <v>346760</v>
      </c>
      <c r="AQ496" s="38">
        <v>237984</v>
      </c>
      <c r="AR496" s="38">
        <v>289928</v>
      </c>
      <c r="AS496" s="38">
        <v>348895</v>
      </c>
      <c r="AT496" s="38">
        <v>520746</v>
      </c>
      <c r="AU496" s="38">
        <v>293370</v>
      </c>
      <c r="AV496" s="38">
        <v>579164</v>
      </c>
      <c r="AW496" s="38">
        <v>327082</v>
      </c>
      <c r="AX496" s="38">
        <v>333720</v>
      </c>
      <c r="AY496" s="38">
        <v>412521.96879999997</v>
      </c>
      <c r="AZ496" s="38">
        <v>492576</v>
      </c>
      <c r="BA496" s="38">
        <v>318485</v>
      </c>
      <c r="BB496" s="38">
        <v>481853</v>
      </c>
      <c r="BC496" s="38">
        <v>322337</v>
      </c>
      <c r="BD496" s="38">
        <v>452514</v>
      </c>
      <c r="BE496" s="38">
        <v>249405.98439999999</v>
      </c>
      <c r="BF496" s="38">
        <v>463224</v>
      </c>
      <c r="BG496" s="38">
        <v>304665</v>
      </c>
      <c r="BH496" s="38">
        <v>452569.96879999997</v>
      </c>
      <c r="BI496" s="38">
        <v>266378</v>
      </c>
      <c r="BJ496" s="38">
        <v>419360.96879999997</v>
      </c>
      <c r="BK496" s="38">
        <v>487932</v>
      </c>
      <c r="BL496" s="38">
        <v>327638</v>
      </c>
      <c r="BM496" s="38">
        <v>259750</v>
      </c>
      <c r="BN496" s="38">
        <v>550858</v>
      </c>
      <c r="BO496" s="38">
        <v>176601</v>
      </c>
      <c r="BP496" s="38">
        <v>363790</v>
      </c>
      <c r="BQ496" s="38">
        <v>347578</v>
      </c>
      <c r="BR496" s="38">
        <v>379008</v>
      </c>
      <c r="BS496" s="38">
        <v>228009.98439999999</v>
      </c>
      <c r="BT496" s="38">
        <v>339361</v>
      </c>
      <c r="BU496" s="38">
        <v>487312.96879999997</v>
      </c>
      <c r="BV496" s="38">
        <v>0.113953040076766</v>
      </c>
      <c r="BX496" s="38">
        <v>1</v>
      </c>
    </row>
    <row r="497" spans="2:76">
      <c r="B497" s="38" t="s">
        <v>1668</v>
      </c>
      <c r="C497" s="38" t="s">
        <v>577</v>
      </c>
      <c r="D497" s="38" t="s">
        <v>578</v>
      </c>
      <c r="E497" s="38">
        <v>40720</v>
      </c>
      <c r="F497" s="38" t="s">
        <v>163</v>
      </c>
      <c r="G497" s="38">
        <v>100003682</v>
      </c>
      <c r="H497" s="38">
        <v>2781</v>
      </c>
      <c r="I497" s="38">
        <v>215.13901999999999</v>
      </c>
      <c r="J497" s="38" t="s">
        <v>1669</v>
      </c>
      <c r="K497" s="38">
        <v>152307</v>
      </c>
      <c r="N497" s="38">
        <v>0.25151788206805498</v>
      </c>
      <c r="O497" s="38">
        <v>56316</v>
      </c>
      <c r="P497" s="38">
        <v>90619.007800000007</v>
      </c>
      <c r="Q497" s="38">
        <v>60118</v>
      </c>
      <c r="R497" s="38">
        <v>56938</v>
      </c>
      <c r="S497" s="38">
        <v>72485</v>
      </c>
      <c r="T497" s="38">
        <v>79743</v>
      </c>
      <c r="U497" s="38">
        <v>44151</v>
      </c>
      <c r="V497" s="38">
        <v>103763</v>
      </c>
      <c r="W497" s="38">
        <v>93032</v>
      </c>
      <c r="X497" s="38">
        <v>53972</v>
      </c>
      <c r="Y497" s="38">
        <v>64099</v>
      </c>
      <c r="Z497" s="38">
        <v>70356</v>
      </c>
      <c r="AA497" s="38">
        <v>26662</v>
      </c>
      <c r="AB497" s="38">
        <v>80768</v>
      </c>
      <c r="AC497" s="38">
        <v>118750</v>
      </c>
      <c r="AD497" s="38">
        <v>86057</v>
      </c>
      <c r="AE497" s="38">
        <v>51921</v>
      </c>
      <c r="AF497" s="38">
        <v>69715</v>
      </c>
      <c r="AG497" s="38">
        <v>92783.007800000007</v>
      </c>
      <c r="AH497" s="38">
        <v>141283</v>
      </c>
      <c r="AI497" s="38">
        <v>105038</v>
      </c>
      <c r="AJ497" s="38">
        <v>49087</v>
      </c>
      <c r="AK497" s="38">
        <v>55998.003900000003</v>
      </c>
      <c r="AL497" s="38">
        <v>58444</v>
      </c>
      <c r="AM497" s="38">
        <v>112949</v>
      </c>
      <c r="AN497" s="38">
        <v>83521</v>
      </c>
      <c r="AO497" s="38">
        <v>115333</v>
      </c>
      <c r="AP497" s="38">
        <v>65210.996099999997</v>
      </c>
      <c r="AQ497" s="38">
        <v>121395</v>
      </c>
      <c r="AR497" s="38">
        <v>55882</v>
      </c>
      <c r="AS497" s="38">
        <v>104583</v>
      </c>
      <c r="AT497" s="38">
        <v>41190</v>
      </c>
      <c r="AU497" s="38">
        <v>61408.003900000003</v>
      </c>
      <c r="AV497" s="38">
        <v>89047</v>
      </c>
      <c r="AW497" s="38">
        <v>93712</v>
      </c>
      <c r="AX497" s="38">
        <v>104920</v>
      </c>
      <c r="AY497" s="38">
        <v>71635</v>
      </c>
      <c r="AZ497" s="38">
        <v>57420</v>
      </c>
      <c r="BA497" s="38">
        <v>72606</v>
      </c>
      <c r="BB497" s="38">
        <v>70494</v>
      </c>
      <c r="BC497" s="38">
        <v>71464</v>
      </c>
      <c r="BD497" s="38">
        <v>74962</v>
      </c>
      <c r="BE497" s="38">
        <v>69965</v>
      </c>
      <c r="BF497" s="38">
        <v>52349</v>
      </c>
      <c r="BG497" s="38">
        <v>31221</v>
      </c>
      <c r="BH497" s="38">
        <v>49557</v>
      </c>
      <c r="BI497" s="38">
        <v>75270</v>
      </c>
      <c r="BJ497" s="38">
        <v>46089</v>
      </c>
      <c r="BK497" s="38">
        <v>85578</v>
      </c>
      <c r="BL497" s="38">
        <v>111705</v>
      </c>
      <c r="BM497" s="38">
        <v>0.25151788206805498</v>
      </c>
      <c r="BN497" s="38">
        <v>106087</v>
      </c>
      <c r="BO497" s="38">
        <v>93532</v>
      </c>
      <c r="BP497" s="38">
        <v>101971</v>
      </c>
      <c r="BQ497" s="38">
        <v>110508</v>
      </c>
      <c r="BR497" s="38">
        <v>78927.007800000007</v>
      </c>
      <c r="BS497" s="38">
        <v>59708</v>
      </c>
      <c r="BT497" s="38">
        <v>101142</v>
      </c>
      <c r="BU497" s="38">
        <v>120505.99219999999</v>
      </c>
      <c r="BV497" s="38">
        <v>0.93946409812406195</v>
      </c>
      <c r="BX497" s="38">
        <v>1</v>
      </c>
    </row>
    <row r="498" spans="2:76">
      <c r="B498" s="38" t="s">
        <v>1670</v>
      </c>
      <c r="C498" s="38" t="s">
        <v>190</v>
      </c>
      <c r="D498" s="38" t="s">
        <v>712</v>
      </c>
      <c r="E498" s="38">
        <v>32452</v>
      </c>
      <c r="F498" s="38" t="s">
        <v>163</v>
      </c>
      <c r="G498" s="38">
        <v>100001162</v>
      </c>
      <c r="H498" s="38">
        <v>2590</v>
      </c>
      <c r="I498" s="38">
        <v>218.13869</v>
      </c>
      <c r="J498" s="38" t="s">
        <v>1671</v>
      </c>
      <c r="K498" s="38">
        <v>107738</v>
      </c>
      <c r="L498" s="43" t="s">
        <v>1672</v>
      </c>
      <c r="M498" s="43" t="s">
        <v>1673</v>
      </c>
      <c r="N498" s="38">
        <v>10786170</v>
      </c>
      <c r="O498" s="38">
        <v>7501284</v>
      </c>
      <c r="P498" s="38">
        <v>10026667</v>
      </c>
      <c r="Q498" s="38">
        <v>6979723</v>
      </c>
      <c r="R498" s="38">
        <v>11912513</v>
      </c>
      <c r="S498" s="38">
        <v>8367200</v>
      </c>
      <c r="T498" s="38">
        <v>7252950</v>
      </c>
      <c r="U498" s="38">
        <v>6316748</v>
      </c>
      <c r="V498" s="38">
        <v>12191987</v>
      </c>
      <c r="W498" s="38">
        <v>15470678</v>
      </c>
      <c r="X498" s="38">
        <v>10570584</v>
      </c>
      <c r="Y498" s="38">
        <v>8541193</v>
      </c>
      <c r="Z498" s="38">
        <v>12381385</v>
      </c>
      <c r="AA498" s="38">
        <v>5785024</v>
      </c>
      <c r="AB498" s="38">
        <v>10463836</v>
      </c>
      <c r="AC498" s="38">
        <v>15156896</v>
      </c>
      <c r="AD498" s="38">
        <v>4998611</v>
      </c>
      <c r="AE498" s="38">
        <v>6596089</v>
      </c>
      <c r="AF498" s="38">
        <v>9611639</v>
      </c>
      <c r="AG498" s="38">
        <v>8465272</v>
      </c>
      <c r="AH498" s="38">
        <v>9311228</v>
      </c>
      <c r="AI498" s="38">
        <v>13076437</v>
      </c>
      <c r="AJ498" s="38">
        <v>8904057</v>
      </c>
      <c r="AK498" s="38">
        <v>7420602</v>
      </c>
      <c r="AL498" s="38">
        <v>7822792</v>
      </c>
      <c r="AM498" s="38">
        <v>5831667.5</v>
      </c>
      <c r="AN498" s="38">
        <v>7104336</v>
      </c>
      <c r="AO498" s="38">
        <v>5347305</v>
      </c>
      <c r="AP498" s="38">
        <v>10870401</v>
      </c>
      <c r="AQ498" s="38">
        <v>12780510</v>
      </c>
      <c r="AR498" s="38">
        <v>11762640</v>
      </c>
      <c r="AS498" s="38">
        <v>10458127</v>
      </c>
      <c r="AT498" s="38">
        <v>6495823</v>
      </c>
      <c r="AU498" s="38">
        <v>5868023</v>
      </c>
      <c r="AV498" s="38">
        <v>15929951</v>
      </c>
      <c r="AW498" s="38">
        <v>7518813</v>
      </c>
      <c r="AX498" s="38">
        <v>4839083</v>
      </c>
      <c r="AY498" s="38">
        <v>7848644</v>
      </c>
      <c r="AZ498" s="38">
        <v>11189430</v>
      </c>
      <c r="BA498" s="38">
        <v>4097683</v>
      </c>
      <c r="BB498" s="38">
        <v>5729817</v>
      </c>
      <c r="BC498" s="38">
        <v>12892611</v>
      </c>
      <c r="BD498" s="38">
        <v>16625029</v>
      </c>
      <c r="BE498" s="38">
        <v>5349431.5</v>
      </c>
      <c r="BF498" s="38">
        <v>8471921</v>
      </c>
      <c r="BG498" s="38">
        <v>7464982</v>
      </c>
      <c r="BH498" s="38">
        <v>8225042</v>
      </c>
      <c r="BI498" s="38">
        <v>10219299</v>
      </c>
      <c r="BJ498" s="38">
        <v>20696296</v>
      </c>
      <c r="BK498" s="38">
        <v>9157279</v>
      </c>
      <c r="BL498" s="38">
        <v>8725986</v>
      </c>
      <c r="BM498" s="38">
        <v>9996166</v>
      </c>
      <c r="BN498" s="38">
        <v>6641900</v>
      </c>
      <c r="BO498" s="38">
        <v>11087671</v>
      </c>
      <c r="BP498" s="38">
        <v>11231985</v>
      </c>
      <c r="BQ498" s="38">
        <v>6879027</v>
      </c>
      <c r="BR498" s="38">
        <v>9884497</v>
      </c>
      <c r="BS498" s="38">
        <v>11112497</v>
      </c>
      <c r="BT498" s="38">
        <v>5694369</v>
      </c>
      <c r="BU498" s="38">
        <v>18325236</v>
      </c>
      <c r="BV498" s="38">
        <v>0.97051605130028096</v>
      </c>
      <c r="BX498" s="38">
        <v>1</v>
      </c>
    </row>
    <row r="499" spans="2:76">
      <c r="B499" s="38" t="s">
        <v>1674</v>
      </c>
      <c r="C499" s="38" t="s">
        <v>190</v>
      </c>
      <c r="D499" s="38" t="s">
        <v>712</v>
      </c>
      <c r="E499" s="38">
        <v>31932</v>
      </c>
      <c r="F499" s="38" t="s">
        <v>211</v>
      </c>
      <c r="G499" s="38">
        <v>100001150</v>
      </c>
      <c r="H499" s="38">
        <v>1502.5</v>
      </c>
      <c r="I499" s="38">
        <v>130.05096</v>
      </c>
      <c r="J499" s="38" t="s">
        <v>1675</v>
      </c>
      <c r="K499" s="38">
        <v>98681</v>
      </c>
      <c r="M499" s="43" t="s">
        <v>1676</v>
      </c>
      <c r="N499" s="38">
        <v>142831</v>
      </c>
      <c r="O499" s="38">
        <v>0.203151778234895</v>
      </c>
      <c r="P499" s="38">
        <v>120073</v>
      </c>
      <c r="Q499" s="38">
        <v>0.203151778234895</v>
      </c>
      <c r="R499" s="38">
        <v>54778</v>
      </c>
      <c r="S499" s="38">
        <v>172323</v>
      </c>
      <c r="T499" s="38">
        <v>0.203151778234895</v>
      </c>
      <c r="U499" s="38">
        <v>443289</v>
      </c>
      <c r="V499" s="38">
        <v>0.203151778234895</v>
      </c>
      <c r="W499" s="38">
        <v>185643</v>
      </c>
      <c r="X499" s="38">
        <v>0.203151778234895</v>
      </c>
      <c r="Y499" s="38">
        <v>0.203151778234895</v>
      </c>
      <c r="Z499" s="38">
        <v>0.203151778234895</v>
      </c>
      <c r="AA499" s="38">
        <v>0.203151778234895</v>
      </c>
      <c r="AB499" s="38">
        <v>81027</v>
      </c>
      <c r="AC499" s="38">
        <v>0.203151778234895</v>
      </c>
      <c r="AD499" s="38">
        <v>287629</v>
      </c>
      <c r="AE499" s="38">
        <v>0.203151778234895</v>
      </c>
      <c r="AF499" s="38">
        <v>0.203151778234895</v>
      </c>
      <c r="AG499" s="38">
        <v>376346</v>
      </c>
      <c r="AH499" s="38">
        <v>60653</v>
      </c>
      <c r="AI499" s="38">
        <v>0.203151778234895</v>
      </c>
      <c r="AJ499" s="38">
        <v>181837.01560000001</v>
      </c>
      <c r="AK499" s="38">
        <v>112256</v>
      </c>
      <c r="AL499" s="38">
        <v>0.203151778234895</v>
      </c>
      <c r="AM499" s="38">
        <v>0.203151778234895</v>
      </c>
      <c r="AN499" s="38">
        <v>87079</v>
      </c>
      <c r="AO499" s="38">
        <v>210476</v>
      </c>
      <c r="AP499" s="38">
        <v>63266</v>
      </c>
      <c r="AQ499" s="38">
        <v>165970</v>
      </c>
      <c r="AR499" s="38">
        <v>165686</v>
      </c>
      <c r="AS499" s="38">
        <v>313479</v>
      </c>
      <c r="AT499" s="38">
        <v>854987</v>
      </c>
      <c r="AU499" s="38">
        <v>219966</v>
      </c>
      <c r="AV499" s="38">
        <v>95367.992199999993</v>
      </c>
      <c r="AW499" s="38">
        <v>279183</v>
      </c>
      <c r="AX499" s="38">
        <v>109933</v>
      </c>
      <c r="AY499" s="38">
        <v>197668</v>
      </c>
      <c r="AZ499" s="38">
        <v>496051</v>
      </c>
      <c r="BA499" s="38">
        <v>49855</v>
      </c>
      <c r="BB499" s="38">
        <v>93991</v>
      </c>
      <c r="BC499" s="38">
        <v>390557</v>
      </c>
      <c r="BD499" s="38">
        <v>326586</v>
      </c>
      <c r="BE499" s="38">
        <v>0.203151778234895</v>
      </c>
      <c r="BF499" s="38">
        <v>408022</v>
      </c>
      <c r="BG499" s="38">
        <v>174764.01560000001</v>
      </c>
      <c r="BH499" s="38">
        <v>357316</v>
      </c>
      <c r="BI499" s="38">
        <v>123811</v>
      </c>
      <c r="BJ499" s="38">
        <v>0.203151778234895</v>
      </c>
      <c r="BK499" s="38">
        <v>386575</v>
      </c>
      <c r="BL499" s="38">
        <v>137522</v>
      </c>
      <c r="BM499" s="38">
        <v>110586</v>
      </c>
      <c r="BN499" s="38">
        <v>0.203151778234895</v>
      </c>
      <c r="BO499" s="38">
        <v>0.203151778234895</v>
      </c>
      <c r="BP499" s="38">
        <v>120321</v>
      </c>
      <c r="BQ499" s="38">
        <v>142555</v>
      </c>
      <c r="BR499" s="38">
        <v>0.203151778234895</v>
      </c>
      <c r="BS499" s="38">
        <v>199714</v>
      </c>
      <c r="BT499" s="38">
        <v>323814</v>
      </c>
      <c r="BU499" s="38">
        <v>0.203151778234895</v>
      </c>
      <c r="BV499" s="38">
        <v>8.7476851430777908E-3</v>
      </c>
      <c r="BX499" s="38">
        <v>0</v>
      </c>
    </row>
    <row r="500" spans="2:76">
      <c r="B500" s="38" t="s">
        <v>1677</v>
      </c>
      <c r="C500" s="38" t="s">
        <v>172</v>
      </c>
      <c r="D500" s="38" t="s">
        <v>701</v>
      </c>
      <c r="E500" s="38">
        <v>39321</v>
      </c>
      <c r="F500" s="38" t="s">
        <v>233</v>
      </c>
      <c r="G500" s="38">
        <v>100000292</v>
      </c>
      <c r="H500" s="38">
        <v>1417</v>
      </c>
      <c r="I500" s="38">
        <v>563.26529000000005</v>
      </c>
      <c r="J500" s="38" t="s">
        <v>1678</v>
      </c>
      <c r="K500" s="38">
        <v>4971</v>
      </c>
      <c r="L500" s="43" t="s">
        <v>1679</v>
      </c>
      <c r="M500" s="43" t="s">
        <v>1680</v>
      </c>
      <c r="N500" s="38">
        <v>206858</v>
      </c>
      <c r="O500" s="38">
        <v>242130</v>
      </c>
      <c r="P500" s="38">
        <v>2252779</v>
      </c>
      <c r="Q500" s="38">
        <v>329390</v>
      </c>
      <c r="R500" s="38">
        <v>744086</v>
      </c>
      <c r="S500" s="38">
        <v>487734</v>
      </c>
      <c r="T500" s="38">
        <v>1045762</v>
      </c>
      <c r="U500" s="38">
        <v>322722</v>
      </c>
      <c r="V500" s="38">
        <v>597374</v>
      </c>
      <c r="W500" s="38">
        <v>850141</v>
      </c>
      <c r="X500" s="38">
        <v>645476</v>
      </c>
      <c r="Y500" s="38">
        <v>571527</v>
      </c>
      <c r="Z500" s="38">
        <v>1654532</v>
      </c>
      <c r="AA500" s="38">
        <v>1138490</v>
      </c>
      <c r="AB500" s="38">
        <v>537020</v>
      </c>
      <c r="AC500" s="38">
        <v>1991148.875</v>
      </c>
      <c r="AD500" s="38">
        <v>606321</v>
      </c>
      <c r="AE500" s="38">
        <v>1046027</v>
      </c>
      <c r="AF500" s="38">
        <v>676564</v>
      </c>
      <c r="AG500" s="38">
        <v>484012</v>
      </c>
      <c r="AH500" s="38">
        <v>472886.96879999997</v>
      </c>
      <c r="AI500" s="38">
        <v>646991</v>
      </c>
      <c r="AJ500" s="38">
        <v>344611</v>
      </c>
      <c r="AK500" s="38">
        <v>349847</v>
      </c>
      <c r="AL500" s="38">
        <v>439084</v>
      </c>
      <c r="AM500" s="38">
        <v>776510</v>
      </c>
      <c r="AN500" s="38">
        <v>3055141</v>
      </c>
      <c r="AO500" s="38">
        <v>327191.96879999997</v>
      </c>
      <c r="AP500" s="38">
        <v>1192340</v>
      </c>
      <c r="AQ500" s="38">
        <v>1369760</v>
      </c>
      <c r="AR500" s="38">
        <v>1082028</v>
      </c>
      <c r="AS500" s="38">
        <v>702309</v>
      </c>
      <c r="AT500" s="38">
        <v>863926</v>
      </c>
      <c r="AU500" s="38">
        <v>487324</v>
      </c>
      <c r="AV500" s="38">
        <v>803204</v>
      </c>
      <c r="AW500" s="38">
        <v>1186526</v>
      </c>
      <c r="AX500" s="38">
        <v>273577</v>
      </c>
      <c r="AY500" s="38">
        <v>743631</v>
      </c>
      <c r="AZ500" s="38">
        <v>379088</v>
      </c>
      <c r="BA500" s="38">
        <v>527871</v>
      </c>
      <c r="BB500" s="38">
        <v>1089767</v>
      </c>
      <c r="BC500" s="38">
        <v>668132.9375</v>
      </c>
      <c r="BD500" s="38">
        <v>846368</v>
      </c>
      <c r="BE500" s="38">
        <v>519402</v>
      </c>
      <c r="BF500" s="38">
        <v>654212</v>
      </c>
      <c r="BG500" s="38">
        <v>395550</v>
      </c>
      <c r="BH500" s="38">
        <v>1089802</v>
      </c>
      <c r="BI500" s="38">
        <v>136161</v>
      </c>
      <c r="BJ500" s="38">
        <v>683033</v>
      </c>
      <c r="BK500" s="38">
        <v>827297</v>
      </c>
      <c r="BL500" s="38">
        <v>453827</v>
      </c>
      <c r="BM500" s="38">
        <v>936916</v>
      </c>
      <c r="BN500" s="38">
        <v>685373</v>
      </c>
      <c r="BO500" s="38">
        <v>14618437</v>
      </c>
      <c r="BP500" s="38">
        <v>476631</v>
      </c>
      <c r="BQ500" s="38">
        <v>799009</v>
      </c>
      <c r="BR500" s="38">
        <v>365876</v>
      </c>
      <c r="BS500" s="38">
        <v>399201</v>
      </c>
      <c r="BT500" s="38">
        <v>572959</v>
      </c>
      <c r="BU500" s="38">
        <v>1638411</v>
      </c>
      <c r="BV500" s="38">
        <v>0.78445976894954705</v>
      </c>
      <c r="BX500" s="38">
        <v>1</v>
      </c>
    </row>
    <row r="501" spans="2:76">
      <c r="B501" s="38" t="s">
        <v>1681</v>
      </c>
      <c r="C501" s="38" t="s">
        <v>199</v>
      </c>
      <c r="D501" s="38" t="s">
        <v>200</v>
      </c>
      <c r="E501" s="38">
        <v>33442</v>
      </c>
      <c r="F501" s="38" t="s">
        <v>145</v>
      </c>
      <c r="G501" s="38">
        <v>821</v>
      </c>
      <c r="H501" s="38">
        <v>1100</v>
      </c>
      <c r="I501" s="38">
        <v>243.06226000000001</v>
      </c>
      <c r="J501" s="38" t="s">
        <v>1682</v>
      </c>
      <c r="K501" s="38">
        <v>15047</v>
      </c>
      <c r="L501" s="43" t="s">
        <v>1683</v>
      </c>
      <c r="M501" s="43" t="s">
        <v>1684</v>
      </c>
      <c r="N501" s="38">
        <v>2748038</v>
      </c>
      <c r="O501" s="38">
        <v>3019308</v>
      </c>
      <c r="P501" s="38">
        <v>2553382</v>
      </c>
      <c r="Q501" s="38">
        <v>3258898</v>
      </c>
      <c r="R501" s="38">
        <v>3932030.75</v>
      </c>
      <c r="S501" s="38">
        <v>3795742</v>
      </c>
      <c r="T501" s="38">
        <v>2110640</v>
      </c>
      <c r="U501" s="38">
        <v>2161508</v>
      </c>
      <c r="V501" s="38">
        <v>3692588.75</v>
      </c>
      <c r="W501" s="38">
        <v>3994101.25</v>
      </c>
      <c r="X501" s="38">
        <v>4741299</v>
      </c>
      <c r="Y501" s="38">
        <v>2776139</v>
      </c>
      <c r="Z501" s="38">
        <v>2153348</v>
      </c>
      <c r="AA501" s="38">
        <v>2890973</v>
      </c>
      <c r="AB501" s="38">
        <v>2399729</v>
      </c>
      <c r="AC501" s="38">
        <v>2807475</v>
      </c>
      <c r="AD501" s="38">
        <v>4679140</v>
      </c>
      <c r="AE501" s="38">
        <v>1983037</v>
      </c>
      <c r="AF501" s="38">
        <v>3933745.25</v>
      </c>
      <c r="AG501" s="38">
        <v>4209368</v>
      </c>
      <c r="AH501" s="38">
        <v>3785952</v>
      </c>
      <c r="AI501" s="38">
        <v>2685097</v>
      </c>
      <c r="AJ501" s="38">
        <v>1820659</v>
      </c>
      <c r="AK501" s="38">
        <v>4197655</v>
      </c>
      <c r="AL501" s="38">
        <v>5137655</v>
      </c>
      <c r="AM501" s="38">
        <v>3483581</v>
      </c>
      <c r="AN501" s="38">
        <v>3437635</v>
      </c>
      <c r="AO501" s="38">
        <v>3158130</v>
      </c>
      <c r="AP501" s="38">
        <v>2749257</v>
      </c>
      <c r="AQ501" s="38">
        <v>4233737</v>
      </c>
      <c r="AR501" s="38">
        <v>2411487</v>
      </c>
      <c r="AS501" s="38">
        <v>3151681</v>
      </c>
      <c r="AT501" s="38">
        <v>3993161.75</v>
      </c>
      <c r="AU501" s="38">
        <v>4229726</v>
      </c>
      <c r="AV501" s="38">
        <v>3716834</v>
      </c>
      <c r="AW501" s="38">
        <v>4481237</v>
      </c>
      <c r="AX501" s="38">
        <v>3743449</v>
      </c>
      <c r="AY501" s="38">
        <v>3061137</v>
      </c>
      <c r="AZ501" s="38">
        <v>3701727</v>
      </c>
      <c r="BA501" s="38">
        <v>1860548.125</v>
      </c>
      <c r="BB501" s="38">
        <v>3237267</v>
      </c>
      <c r="BC501" s="38">
        <v>3597228.25</v>
      </c>
      <c r="BD501" s="38">
        <v>3986692</v>
      </c>
      <c r="BE501" s="38">
        <v>3473868</v>
      </c>
      <c r="BF501" s="38">
        <v>5272205</v>
      </c>
      <c r="BG501" s="38">
        <v>3814085.25</v>
      </c>
      <c r="BH501" s="38">
        <v>3580059</v>
      </c>
      <c r="BI501" s="38">
        <v>3075004</v>
      </c>
      <c r="BJ501" s="38">
        <v>4603973</v>
      </c>
      <c r="BK501" s="38">
        <v>3797568</v>
      </c>
      <c r="BL501" s="38">
        <v>4690185</v>
      </c>
      <c r="BM501" s="38">
        <v>5074380</v>
      </c>
      <c r="BN501" s="38">
        <v>4836237</v>
      </c>
      <c r="BO501" s="38">
        <v>5405246</v>
      </c>
      <c r="BP501" s="38">
        <v>4409873</v>
      </c>
      <c r="BQ501" s="38">
        <v>4620494</v>
      </c>
      <c r="BR501" s="38">
        <v>3073145</v>
      </c>
      <c r="BS501" s="38">
        <v>3497693</v>
      </c>
      <c r="BT501" s="38">
        <v>2681403</v>
      </c>
      <c r="BU501" s="38">
        <v>1907335</v>
      </c>
      <c r="BV501" s="38">
        <v>4.1966044018654898E-2</v>
      </c>
      <c r="BX501" s="38">
        <v>0.63462588749317295</v>
      </c>
    </row>
    <row r="502" spans="2:76">
      <c r="B502" s="38" t="s">
        <v>1685</v>
      </c>
      <c r="C502" s="38" t="s">
        <v>172</v>
      </c>
      <c r="D502" s="38" t="s">
        <v>1686</v>
      </c>
      <c r="E502" s="38">
        <v>31555</v>
      </c>
      <c r="F502" s="38" t="s">
        <v>145</v>
      </c>
      <c r="G502" s="38">
        <v>100001121</v>
      </c>
      <c r="H502" s="38">
        <v>2185</v>
      </c>
      <c r="I502" s="38">
        <v>182.04588000000001</v>
      </c>
      <c r="J502" s="38" t="s">
        <v>1687</v>
      </c>
      <c r="K502" s="38">
        <v>6723</v>
      </c>
      <c r="L502" s="43" t="s">
        <v>1688</v>
      </c>
      <c r="M502" s="43" t="s">
        <v>1689</v>
      </c>
      <c r="N502" s="38">
        <v>615316</v>
      </c>
      <c r="O502" s="38">
        <v>885145</v>
      </c>
      <c r="P502" s="38">
        <v>356622</v>
      </c>
      <c r="Q502" s="38">
        <v>415437</v>
      </c>
      <c r="R502" s="38">
        <v>848623</v>
      </c>
      <c r="S502" s="38">
        <v>841307</v>
      </c>
      <c r="T502" s="38">
        <v>284010</v>
      </c>
      <c r="U502" s="38">
        <v>1035028</v>
      </c>
      <c r="V502" s="38">
        <v>857342</v>
      </c>
      <c r="W502" s="38">
        <v>695297</v>
      </c>
      <c r="X502" s="38">
        <v>829023</v>
      </c>
      <c r="Y502" s="38">
        <v>401287</v>
      </c>
      <c r="Z502" s="38">
        <v>402606</v>
      </c>
      <c r="AA502" s="38">
        <v>668142</v>
      </c>
      <c r="AB502" s="38">
        <v>363446</v>
      </c>
      <c r="AC502" s="38">
        <v>537493</v>
      </c>
      <c r="AD502" s="38">
        <v>1512533</v>
      </c>
      <c r="AE502" s="38">
        <v>228931</v>
      </c>
      <c r="AF502" s="38">
        <v>561571</v>
      </c>
      <c r="AG502" s="38">
        <v>726358</v>
      </c>
      <c r="AH502" s="38">
        <v>505332</v>
      </c>
      <c r="AI502" s="38">
        <v>712142</v>
      </c>
      <c r="AJ502" s="38">
        <v>283945</v>
      </c>
      <c r="AK502" s="38">
        <v>511032</v>
      </c>
      <c r="AL502" s="38">
        <v>867311</v>
      </c>
      <c r="AM502" s="38">
        <v>802356</v>
      </c>
      <c r="AN502" s="38">
        <v>756901</v>
      </c>
      <c r="AO502" s="38">
        <v>475619</v>
      </c>
      <c r="AP502" s="38">
        <v>235358.01560000001</v>
      </c>
      <c r="AQ502" s="38">
        <v>568489</v>
      </c>
      <c r="AR502" s="38">
        <v>1014429.0625</v>
      </c>
      <c r="AS502" s="38">
        <v>908375</v>
      </c>
      <c r="AT502" s="38">
        <v>1240672</v>
      </c>
      <c r="AU502" s="38">
        <v>848354.0625</v>
      </c>
      <c r="AV502" s="38">
        <v>602300</v>
      </c>
      <c r="AW502" s="38">
        <v>872765</v>
      </c>
      <c r="AX502" s="38">
        <v>384880</v>
      </c>
      <c r="AY502" s="38">
        <v>1060103</v>
      </c>
      <c r="AZ502" s="38">
        <v>582740</v>
      </c>
      <c r="BA502" s="38">
        <v>777437.9375</v>
      </c>
      <c r="BB502" s="38">
        <v>243614</v>
      </c>
      <c r="BC502" s="38">
        <v>995891</v>
      </c>
      <c r="BD502" s="38">
        <v>925951</v>
      </c>
      <c r="BE502" s="38">
        <v>676212</v>
      </c>
      <c r="BF502" s="38">
        <v>655456</v>
      </c>
      <c r="BG502" s="38">
        <v>2546830</v>
      </c>
      <c r="BH502" s="38">
        <v>329346</v>
      </c>
      <c r="BI502" s="38">
        <v>447632</v>
      </c>
      <c r="BJ502" s="38">
        <v>1468300</v>
      </c>
      <c r="BK502" s="38">
        <v>1254106</v>
      </c>
      <c r="BL502" s="38">
        <v>840323.9375</v>
      </c>
      <c r="BM502" s="38">
        <v>727511</v>
      </c>
      <c r="BN502" s="38">
        <v>1137526</v>
      </c>
      <c r="BO502" s="38">
        <v>1390472</v>
      </c>
      <c r="BP502" s="38">
        <v>321000</v>
      </c>
      <c r="BQ502" s="38">
        <v>807612</v>
      </c>
      <c r="BR502" s="38">
        <v>483039</v>
      </c>
      <c r="BS502" s="38">
        <v>681995</v>
      </c>
      <c r="BT502" s="38">
        <v>748686</v>
      </c>
      <c r="BU502" s="38">
        <v>318508</v>
      </c>
      <c r="BV502" s="38">
        <v>3.6438855913451099E-2</v>
      </c>
      <c r="BX502" s="38">
        <v>0.33478973238667398</v>
      </c>
    </row>
    <row r="503" spans="2:76">
      <c r="B503" s="38" t="s">
        <v>1690</v>
      </c>
      <c r="C503" s="38" t="s">
        <v>161</v>
      </c>
      <c r="D503" s="38" t="s">
        <v>608</v>
      </c>
      <c r="E503" s="38">
        <v>46225</v>
      </c>
      <c r="F503" s="38" t="s">
        <v>163</v>
      </c>
      <c r="G503" s="38">
        <v>100001540</v>
      </c>
      <c r="H503" s="38">
        <v>1900</v>
      </c>
      <c r="I503" s="38">
        <v>129.06585999999999</v>
      </c>
      <c r="J503" s="38" t="s">
        <v>1691</v>
      </c>
      <c r="K503" s="38">
        <v>134508</v>
      </c>
      <c r="N503" s="38">
        <v>10615527</v>
      </c>
      <c r="O503" s="38">
        <v>6994050</v>
      </c>
      <c r="P503" s="38">
        <v>5780930</v>
      </c>
      <c r="Q503" s="38">
        <v>12262002</v>
      </c>
      <c r="R503" s="38">
        <v>6552627</v>
      </c>
      <c r="S503" s="38">
        <v>9072950</v>
      </c>
      <c r="T503" s="38">
        <v>13136849</v>
      </c>
      <c r="U503" s="38">
        <v>8645953</v>
      </c>
      <c r="V503" s="38">
        <v>5858522</v>
      </c>
      <c r="W503" s="38">
        <v>5691051</v>
      </c>
      <c r="X503" s="38">
        <v>39615076</v>
      </c>
      <c r="Y503" s="38">
        <v>7098005</v>
      </c>
      <c r="Z503" s="38">
        <v>8515225</v>
      </c>
      <c r="AA503" s="38">
        <v>2774456</v>
      </c>
      <c r="AB503" s="38">
        <v>26210988</v>
      </c>
      <c r="AC503" s="38">
        <v>5616618</v>
      </c>
      <c r="AD503" s="38">
        <v>8194565.5</v>
      </c>
      <c r="AE503" s="38">
        <v>13659987</v>
      </c>
      <c r="AF503" s="38">
        <v>14816325</v>
      </c>
      <c r="AG503" s="38">
        <v>5310124</v>
      </c>
      <c r="AH503" s="38">
        <v>5288983</v>
      </c>
      <c r="AI503" s="38">
        <v>6622813</v>
      </c>
      <c r="AJ503" s="38">
        <v>4116533</v>
      </c>
      <c r="AK503" s="38">
        <v>12269605</v>
      </c>
      <c r="AL503" s="38">
        <v>16705660</v>
      </c>
      <c r="AM503" s="38">
        <v>13962073</v>
      </c>
      <c r="AN503" s="38">
        <v>13941729</v>
      </c>
      <c r="AO503" s="38">
        <v>5291037</v>
      </c>
      <c r="AP503" s="38">
        <v>6039608</v>
      </c>
      <c r="AQ503" s="38">
        <v>6475162</v>
      </c>
      <c r="AR503" s="38">
        <v>9282830</v>
      </c>
      <c r="AS503" s="38">
        <v>10466838</v>
      </c>
      <c r="AT503" s="38">
        <v>5673474</v>
      </c>
      <c r="AU503" s="38">
        <v>13558398</v>
      </c>
      <c r="AV503" s="38">
        <v>6827693</v>
      </c>
      <c r="AW503" s="38">
        <v>7651759.5</v>
      </c>
      <c r="AX503" s="38">
        <v>7036880</v>
      </c>
      <c r="AY503" s="38">
        <v>10011805</v>
      </c>
      <c r="AZ503" s="38">
        <v>6259441</v>
      </c>
      <c r="BA503" s="38">
        <v>5187256</v>
      </c>
      <c r="BB503" s="38">
        <v>6249349</v>
      </c>
      <c r="BC503" s="38">
        <v>5310803</v>
      </c>
      <c r="BD503" s="38">
        <v>4129981.25</v>
      </c>
      <c r="BE503" s="38">
        <v>21213468</v>
      </c>
      <c r="BF503" s="38">
        <v>8032784</v>
      </c>
      <c r="BG503" s="38">
        <v>7503072</v>
      </c>
      <c r="BH503" s="38">
        <v>6276553</v>
      </c>
      <c r="BI503" s="38">
        <v>8018833</v>
      </c>
      <c r="BJ503" s="38">
        <v>5900936</v>
      </c>
      <c r="BK503" s="38">
        <v>4867170</v>
      </c>
      <c r="BL503" s="38">
        <v>28946612</v>
      </c>
      <c r="BM503" s="38">
        <v>11540288</v>
      </c>
      <c r="BN503" s="38">
        <v>8457465</v>
      </c>
      <c r="BO503" s="38">
        <v>10920674</v>
      </c>
      <c r="BP503" s="38">
        <v>20915706</v>
      </c>
      <c r="BQ503" s="38">
        <v>6757489</v>
      </c>
      <c r="BR503" s="38">
        <v>4881957</v>
      </c>
      <c r="BS503" s="38">
        <v>8256222</v>
      </c>
      <c r="BT503" s="38">
        <v>7335203</v>
      </c>
      <c r="BU503" s="38">
        <v>4359230</v>
      </c>
      <c r="BV503" s="38">
        <v>0.57929421058198105</v>
      </c>
      <c r="BX503" s="38">
        <v>1</v>
      </c>
    </row>
    <row r="504" spans="2:76">
      <c r="B504" s="38" t="s">
        <v>1692</v>
      </c>
      <c r="C504" s="38" t="s">
        <v>577</v>
      </c>
      <c r="D504" s="38" t="s">
        <v>1693</v>
      </c>
      <c r="E504" s="38">
        <v>31522</v>
      </c>
      <c r="F504" s="38" t="s">
        <v>145</v>
      </c>
      <c r="G504" s="38">
        <v>100001127</v>
      </c>
      <c r="H504" s="38">
        <v>828.2</v>
      </c>
      <c r="I504" s="38">
        <v>185.05678</v>
      </c>
      <c r="J504" s="38" t="s">
        <v>1694</v>
      </c>
      <c r="K504" s="38">
        <v>152981</v>
      </c>
      <c r="N504" s="38">
        <v>131093</v>
      </c>
      <c r="O504" s="38">
        <v>105334</v>
      </c>
      <c r="P504" s="38">
        <v>185308</v>
      </c>
      <c r="Q504" s="38">
        <v>101996</v>
      </c>
      <c r="R504" s="38">
        <v>105975</v>
      </c>
      <c r="S504" s="38">
        <v>8.5913473914165497E-2</v>
      </c>
      <c r="T504" s="38">
        <v>82800</v>
      </c>
      <c r="U504" s="38">
        <v>100110</v>
      </c>
      <c r="V504" s="38">
        <v>123441.00780000001</v>
      </c>
      <c r="W504" s="38">
        <v>8.5913473914165497E-2</v>
      </c>
      <c r="X504" s="38">
        <v>162929</v>
      </c>
      <c r="Y504" s="38">
        <v>134333</v>
      </c>
      <c r="Z504" s="38">
        <v>8.5913473914165497E-2</v>
      </c>
      <c r="AA504" s="38">
        <v>8.5913473914165497E-2</v>
      </c>
      <c r="AB504" s="38">
        <v>8.5913473914165497E-2</v>
      </c>
      <c r="AC504" s="38">
        <v>12795</v>
      </c>
      <c r="AD504" s="38">
        <v>8.5913473914165497E-2</v>
      </c>
      <c r="AE504" s="38">
        <v>8.5913473914165497E-2</v>
      </c>
      <c r="AF504" s="38">
        <v>8.5913473914165497E-2</v>
      </c>
      <c r="AG504" s="38">
        <v>8.5913473914165497E-2</v>
      </c>
      <c r="AH504" s="38">
        <v>8.5913473914165497E-2</v>
      </c>
      <c r="AI504" s="38">
        <v>8.5913473914165497E-2</v>
      </c>
      <c r="AJ504" s="38">
        <v>8.5913473914165497E-2</v>
      </c>
      <c r="AK504" s="38">
        <v>8.5913473914165497E-2</v>
      </c>
      <c r="AL504" s="38">
        <v>8.5913473914165497E-2</v>
      </c>
      <c r="AM504" s="38">
        <v>8.5913473914165497E-2</v>
      </c>
      <c r="AN504" s="38">
        <v>8.5913473914165497E-2</v>
      </c>
      <c r="AO504" s="38">
        <v>8.5913473914165497E-2</v>
      </c>
      <c r="AP504" s="38">
        <v>8.5913473914165497E-2</v>
      </c>
      <c r="AQ504" s="38">
        <v>8.5913473914165497E-2</v>
      </c>
      <c r="AR504" s="38">
        <v>79451</v>
      </c>
      <c r="AS504" s="38">
        <v>179939</v>
      </c>
      <c r="AT504" s="38">
        <v>185406</v>
      </c>
      <c r="AU504" s="38">
        <v>8.5913473914165497E-2</v>
      </c>
      <c r="AV504" s="38">
        <v>8.5913473914165497E-2</v>
      </c>
      <c r="AW504" s="38">
        <v>8.5913473914165497E-2</v>
      </c>
      <c r="AX504" s="38">
        <v>8.5913473914165497E-2</v>
      </c>
      <c r="AY504" s="38">
        <v>8.5913473914165497E-2</v>
      </c>
      <c r="AZ504" s="38">
        <v>8.5913473914165497E-2</v>
      </c>
      <c r="BA504" s="38">
        <v>8.5913473914165497E-2</v>
      </c>
      <c r="BB504" s="38">
        <v>8.5913473914165497E-2</v>
      </c>
      <c r="BC504" s="38">
        <v>8.5913473914165497E-2</v>
      </c>
      <c r="BD504" s="38">
        <v>8.5913473914165497E-2</v>
      </c>
      <c r="BE504" s="38">
        <v>8.5913473914165497E-2</v>
      </c>
      <c r="BF504" s="38">
        <v>20312</v>
      </c>
      <c r="BG504" s="38">
        <v>8.5913473914165497E-2</v>
      </c>
      <c r="BH504" s="38">
        <v>8.5913473914165497E-2</v>
      </c>
      <c r="BI504" s="38">
        <v>8.5913473914165497E-2</v>
      </c>
      <c r="BJ504" s="38">
        <v>8.5913473914165497E-2</v>
      </c>
      <c r="BK504" s="38">
        <v>8.5913473914165497E-2</v>
      </c>
      <c r="BL504" s="38">
        <v>8.5913473914165497E-2</v>
      </c>
      <c r="BM504" s="38">
        <v>8.5913473914165497E-2</v>
      </c>
      <c r="BN504" s="38">
        <v>39356</v>
      </c>
      <c r="BO504" s="38">
        <v>8.5913473914165497E-2</v>
      </c>
      <c r="BP504" s="38">
        <v>8.5913473914165497E-2</v>
      </c>
      <c r="BQ504" s="38">
        <v>8.5913473914165497E-2</v>
      </c>
      <c r="BR504" s="38">
        <v>8.5913473914165497E-2</v>
      </c>
      <c r="BS504" s="38">
        <v>8.5913473914165497E-2</v>
      </c>
      <c r="BT504" s="38">
        <v>8.5913473914165497E-2</v>
      </c>
      <c r="BU504" s="38">
        <v>8.5913473914165497E-2</v>
      </c>
      <c r="BV504" s="38">
        <v>7.7287163030990896E-2</v>
      </c>
      <c r="BX504" s="38">
        <v>0.91316220644456603</v>
      </c>
    </row>
    <row r="505" spans="2:76">
      <c r="B505" s="38" t="s">
        <v>1695</v>
      </c>
      <c r="C505" s="38" t="s">
        <v>577</v>
      </c>
      <c r="D505" s="38" t="s">
        <v>1693</v>
      </c>
      <c r="E505" s="38">
        <v>32394</v>
      </c>
      <c r="F505" s="38" t="s">
        <v>145</v>
      </c>
      <c r="G505" s="38">
        <v>100001132</v>
      </c>
      <c r="H505" s="38">
        <v>1755</v>
      </c>
      <c r="I505" s="38">
        <v>227.10373000000001</v>
      </c>
      <c r="J505" s="38" t="s">
        <v>1696</v>
      </c>
      <c r="K505" s="38">
        <v>152416</v>
      </c>
      <c r="N505" s="38">
        <v>20717</v>
      </c>
      <c r="O505" s="38">
        <v>23987</v>
      </c>
      <c r="P505" s="38">
        <v>17729</v>
      </c>
      <c r="Q505" s="38">
        <v>0.384807510321719</v>
      </c>
      <c r="R505" s="38">
        <v>0.384807510321719</v>
      </c>
      <c r="S505" s="38">
        <v>0.384807510321719</v>
      </c>
      <c r="T505" s="38">
        <v>0.384807510321719</v>
      </c>
      <c r="U505" s="38">
        <v>0.384807510321719</v>
      </c>
      <c r="V505" s="38">
        <v>26765</v>
      </c>
      <c r="W505" s="38">
        <v>20667</v>
      </c>
      <c r="X505" s="38">
        <v>26697</v>
      </c>
      <c r="Y505" s="38">
        <v>0.384807510321719</v>
      </c>
      <c r="Z505" s="38">
        <v>0.384807510321719</v>
      </c>
      <c r="AA505" s="38">
        <v>0.384807510321719</v>
      </c>
      <c r="AB505" s="38">
        <v>0.384807510321719</v>
      </c>
      <c r="AC505" s="38">
        <v>34579</v>
      </c>
      <c r="AD505" s="38">
        <v>38143</v>
      </c>
      <c r="AE505" s="38">
        <v>0.384807510321719</v>
      </c>
      <c r="AF505" s="38">
        <v>34422</v>
      </c>
      <c r="AG505" s="38">
        <v>0.384807510321719</v>
      </c>
      <c r="AH505" s="38">
        <v>22262</v>
      </c>
      <c r="AI505" s="38">
        <v>18060</v>
      </c>
      <c r="AJ505" s="38">
        <v>0.384807510321719</v>
      </c>
      <c r="AK505" s="38">
        <v>0.384807510321719</v>
      </c>
      <c r="AL505" s="38">
        <v>38338</v>
      </c>
      <c r="AM505" s="38">
        <v>14390.001</v>
      </c>
      <c r="AN505" s="38">
        <v>20929</v>
      </c>
      <c r="AO505" s="38">
        <v>0.384807510321719</v>
      </c>
      <c r="AP505" s="38">
        <v>17108</v>
      </c>
      <c r="AQ505" s="38">
        <v>30177.998</v>
      </c>
      <c r="AR505" s="38">
        <v>0.384807510321719</v>
      </c>
      <c r="AS505" s="38">
        <v>24648</v>
      </c>
      <c r="AT505" s="38">
        <v>26191</v>
      </c>
      <c r="AU505" s="38">
        <v>37771</v>
      </c>
      <c r="AV505" s="38">
        <v>0.384807510321719</v>
      </c>
      <c r="AW505" s="38">
        <v>0.384807510321719</v>
      </c>
      <c r="AX505" s="38">
        <v>18303</v>
      </c>
      <c r="AY505" s="38">
        <v>0.384807510321719</v>
      </c>
      <c r="AZ505" s="38">
        <v>15433</v>
      </c>
      <c r="BA505" s="38">
        <v>0.384807510321719</v>
      </c>
      <c r="BB505" s="38">
        <v>0.384807510321719</v>
      </c>
      <c r="BC505" s="38">
        <v>17331</v>
      </c>
      <c r="BD505" s="38">
        <v>0.384807510321719</v>
      </c>
      <c r="BE505" s="38">
        <v>32672.998</v>
      </c>
      <c r="BF505" s="38">
        <v>36624</v>
      </c>
      <c r="BG505" s="38">
        <v>0.384807510321719</v>
      </c>
      <c r="BH505" s="38">
        <v>21673</v>
      </c>
      <c r="BI505" s="38">
        <v>0.384807510321719</v>
      </c>
      <c r="BJ505" s="38">
        <v>31869.998</v>
      </c>
      <c r="BK505" s="38">
        <v>24822</v>
      </c>
      <c r="BL505" s="38">
        <v>30596</v>
      </c>
      <c r="BM505" s="38">
        <v>0.384807510321719</v>
      </c>
      <c r="BN505" s="38">
        <v>0.384807510321719</v>
      </c>
      <c r="BO505" s="38">
        <v>41206</v>
      </c>
      <c r="BP505" s="38">
        <v>0.384807510321719</v>
      </c>
      <c r="BQ505" s="38">
        <v>44714</v>
      </c>
      <c r="BR505" s="38">
        <v>26972</v>
      </c>
      <c r="BS505" s="38">
        <v>30743.002</v>
      </c>
      <c r="BT505" s="38">
        <v>20476</v>
      </c>
      <c r="BU505" s="38">
        <v>0.384807510321719</v>
      </c>
      <c r="BV505" s="38">
        <v>0.50986452388998305</v>
      </c>
      <c r="BX505" s="38">
        <v>1</v>
      </c>
    </row>
    <row r="506" spans="2:76">
      <c r="B506" s="38" t="s">
        <v>1697</v>
      </c>
      <c r="C506" s="38" t="s">
        <v>143</v>
      </c>
      <c r="D506" s="38" t="s">
        <v>210</v>
      </c>
      <c r="E506" s="38">
        <v>48428</v>
      </c>
      <c r="F506" s="38" t="s">
        <v>163</v>
      </c>
      <c r="G506" s="38">
        <v>100001767</v>
      </c>
      <c r="H506" s="38">
        <v>2750</v>
      </c>
      <c r="I506" s="38">
        <v>255.13394</v>
      </c>
      <c r="J506" s="38" t="s">
        <v>1698</v>
      </c>
      <c r="K506" s="38">
        <v>122228</v>
      </c>
      <c r="M506" s="43" t="s">
        <v>1699</v>
      </c>
      <c r="N506" s="38">
        <v>65907</v>
      </c>
      <c r="O506" s="38">
        <v>82762</v>
      </c>
      <c r="P506" s="38">
        <v>0.31254119728445401</v>
      </c>
      <c r="Q506" s="38">
        <v>41181</v>
      </c>
      <c r="R506" s="38">
        <v>0.31254119728445401</v>
      </c>
      <c r="S506" s="38">
        <v>23605</v>
      </c>
      <c r="T506" s="38">
        <v>87097</v>
      </c>
      <c r="U506" s="38">
        <v>0.31254119728445401</v>
      </c>
      <c r="V506" s="38">
        <v>52569.996099999997</v>
      </c>
      <c r="W506" s="38">
        <v>73187</v>
      </c>
      <c r="X506" s="38">
        <v>33619</v>
      </c>
      <c r="Y506" s="38">
        <v>0.31254119728445401</v>
      </c>
      <c r="Z506" s="38">
        <v>0.31254119728445401</v>
      </c>
      <c r="AA506" s="38">
        <v>21494.998</v>
      </c>
      <c r="AB506" s="38">
        <v>73983</v>
      </c>
      <c r="AC506" s="38">
        <v>40526</v>
      </c>
      <c r="AD506" s="38">
        <v>43380</v>
      </c>
      <c r="AE506" s="38">
        <v>0.31254119728445401</v>
      </c>
      <c r="AF506" s="38">
        <v>0.31254119728445401</v>
      </c>
      <c r="AG506" s="38">
        <v>0.31254119728445401</v>
      </c>
      <c r="AH506" s="38">
        <v>28052</v>
      </c>
      <c r="AI506" s="38">
        <v>37749</v>
      </c>
      <c r="AJ506" s="38">
        <v>0.31254119728445401</v>
      </c>
      <c r="AK506" s="38">
        <v>100542</v>
      </c>
      <c r="AL506" s="38">
        <v>38280</v>
      </c>
      <c r="AM506" s="38">
        <v>18496</v>
      </c>
      <c r="AN506" s="38">
        <v>35146</v>
      </c>
      <c r="AO506" s="38">
        <v>0.31254119728445401</v>
      </c>
      <c r="AP506" s="38">
        <v>0.31254119728445401</v>
      </c>
      <c r="AQ506" s="38">
        <v>35302</v>
      </c>
      <c r="AR506" s="38">
        <v>36507</v>
      </c>
      <c r="AS506" s="38">
        <v>0.31254119728445401</v>
      </c>
      <c r="AT506" s="38">
        <v>172759</v>
      </c>
      <c r="AU506" s="38">
        <v>41868</v>
      </c>
      <c r="AV506" s="38">
        <v>40542</v>
      </c>
      <c r="AW506" s="38">
        <v>88093</v>
      </c>
      <c r="AX506" s="38">
        <v>69177</v>
      </c>
      <c r="AY506" s="38">
        <v>0.31254119728445401</v>
      </c>
      <c r="AZ506" s="38">
        <v>42140</v>
      </c>
      <c r="BA506" s="38">
        <v>27576</v>
      </c>
      <c r="BB506" s="38">
        <v>70827</v>
      </c>
      <c r="BC506" s="38">
        <v>0.31254119728445401</v>
      </c>
      <c r="BD506" s="38">
        <v>101285</v>
      </c>
      <c r="BE506" s="38">
        <v>0.31254119728445401</v>
      </c>
      <c r="BF506" s="38">
        <v>51577</v>
      </c>
      <c r="BG506" s="38">
        <v>23734</v>
      </c>
      <c r="BH506" s="38">
        <v>42848</v>
      </c>
      <c r="BI506" s="38">
        <v>33578</v>
      </c>
      <c r="BJ506" s="38">
        <v>18658</v>
      </c>
      <c r="BK506" s="38">
        <v>58932</v>
      </c>
      <c r="BL506" s="38">
        <v>69510</v>
      </c>
      <c r="BM506" s="38">
        <v>46128</v>
      </c>
      <c r="BN506" s="38">
        <v>0.31254119728445401</v>
      </c>
      <c r="BO506" s="38">
        <v>0.31254119728445401</v>
      </c>
      <c r="BP506" s="38">
        <v>0.31254119728445401</v>
      </c>
      <c r="BQ506" s="38">
        <v>0.31254119728445401</v>
      </c>
      <c r="BR506" s="38">
        <v>41820</v>
      </c>
      <c r="BS506" s="38">
        <v>39605</v>
      </c>
      <c r="BT506" s="38">
        <v>33795</v>
      </c>
      <c r="BU506" s="38">
        <v>0.31254119728445401</v>
      </c>
      <c r="BV506" s="38">
        <v>0.44228749897481601</v>
      </c>
      <c r="BX506" s="38">
        <v>1</v>
      </c>
    </row>
    <row r="507" spans="2:76">
      <c r="B507" s="38" t="s">
        <v>1700</v>
      </c>
      <c r="C507" s="38" t="s">
        <v>151</v>
      </c>
      <c r="D507" s="38" t="s">
        <v>152</v>
      </c>
      <c r="E507" s="38">
        <v>48990</v>
      </c>
      <c r="F507" s="38" t="s">
        <v>211</v>
      </c>
      <c r="G507" s="38">
        <v>823</v>
      </c>
      <c r="H507" s="38">
        <v>1083</v>
      </c>
      <c r="I507" s="38">
        <v>87.008769999999998</v>
      </c>
      <c r="J507" s="38" t="s">
        <v>1701</v>
      </c>
      <c r="K507" s="38">
        <v>1060</v>
      </c>
      <c r="L507" s="43" t="s">
        <v>1702</v>
      </c>
      <c r="M507" s="43" t="s">
        <v>1703</v>
      </c>
      <c r="N507" s="38">
        <v>3806541</v>
      </c>
      <c r="O507" s="38">
        <v>3722862</v>
      </c>
      <c r="P507" s="38">
        <v>3216293</v>
      </c>
      <c r="Q507" s="38">
        <v>3973690</v>
      </c>
      <c r="R507" s="38">
        <v>3169668</v>
      </c>
      <c r="S507" s="38">
        <v>3074282</v>
      </c>
      <c r="T507" s="38">
        <v>4854786</v>
      </c>
      <c r="U507" s="38">
        <v>6391361</v>
      </c>
      <c r="V507" s="38">
        <v>5062220</v>
      </c>
      <c r="W507" s="38">
        <v>5026669</v>
      </c>
      <c r="X507" s="38">
        <v>4336411</v>
      </c>
      <c r="Y507" s="38">
        <v>5521557</v>
      </c>
      <c r="Z507" s="38">
        <v>4206012</v>
      </c>
      <c r="AA507" s="38">
        <v>4946964</v>
      </c>
      <c r="AB507" s="38">
        <v>1998423</v>
      </c>
      <c r="AC507" s="38">
        <v>6037890</v>
      </c>
      <c r="AD507" s="38">
        <v>2166892</v>
      </c>
      <c r="AE507" s="38">
        <v>4607745</v>
      </c>
      <c r="AF507" s="38">
        <v>3629301</v>
      </c>
      <c r="AG507" s="38">
        <v>2319646</v>
      </c>
      <c r="AH507" s="38">
        <v>4401529</v>
      </c>
      <c r="AI507" s="38">
        <v>7775700</v>
      </c>
      <c r="AJ507" s="38">
        <v>4106466</v>
      </c>
      <c r="AK507" s="38">
        <v>4499162</v>
      </c>
      <c r="AL507" s="38">
        <v>3776661</v>
      </c>
      <c r="AM507" s="38">
        <v>7490904</v>
      </c>
      <c r="AN507" s="38">
        <v>4028061</v>
      </c>
      <c r="AO507" s="38">
        <v>4837905</v>
      </c>
      <c r="AP507" s="38">
        <v>3120443</v>
      </c>
      <c r="AQ507" s="38">
        <v>2766765</v>
      </c>
      <c r="AR507" s="38">
        <v>1450820</v>
      </c>
      <c r="AS507" s="38">
        <v>3010329</v>
      </c>
      <c r="AT507" s="38">
        <v>4151205</v>
      </c>
      <c r="AU507" s="38">
        <v>4866590</v>
      </c>
      <c r="AV507" s="38">
        <v>3728320</v>
      </c>
      <c r="AW507" s="38">
        <v>3798491</v>
      </c>
      <c r="AX507" s="38">
        <v>3716054</v>
      </c>
      <c r="AY507" s="38">
        <v>5764063</v>
      </c>
      <c r="AZ507" s="38">
        <v>3952776</v>
      </c>
      <c r="BA507" s="38">
        <v>5545813</v>
      </c>
      <c r="BB507" s="38">
        <v>5645867</v>
      </c>
      <c r="BC507" s="38">
        <v>1838057</v>
      </c>
      <c r="BD507" s="38">
        <v>1614609</v>
      </c>
      <c r="BE507" s="38">
        <v>7023028</v>
      </c>
      <c r="BF507" s="38">
        <v>2969328</v>
      </c>
      <c r="BG507" s="38">
        <v>3444388</v>
      </c>
      <c r="BH507" s="38">
        <v>2597475</v>
      </c>
      <c r="BI507" s="38">
        <v>4126894</v>
      </c>
      <c r="BJ507" s="38">
        <v>7886258</v>
      </c>
      <c r="BK507" s="38">
        <v>4611825</v>
      </c>
      <c r="BL507" s="38">
        <v>5489926</v>
      </c>
      <c r="BM507" s="38">
        <v>5538039</v>
      </c>
      <c r="BN507" s="38">
        <v>5378305</v>
      </c>
      <c r="BO507" s="38">
        <v>5793921</v>
      </c>
      <c r="BP507" s="38">
        <v>4778864</v>
      </c>
      <c r="BQ507" s="38">
        <v>4890576</v>
      </c>
      <c r="BR507" s="38">
        <v>4675045</v>
      </c>
      <c r="BS507" s="38">
        <v>2785607</v>
      </c>
      <c r="BT507" s="38">
        <v>3184044</v>
      </c>
      <c r="BU507" s="38">
        <v>9636346</v>
      </c>
      <c r="BV507" s="38">
        <v>0.68886322462077798</v>
      </c>
      <c r="BX507" s="38">
        <v>1</v>
      </c>
    </row>
    <row r="508" spans="2:76">
      <c r="B508" s="38" t="s">
        <v>1704</v>
      </c>
      <c r="C508" s="38" t="s">
        <v>143</v>
      </c>
      <c r="D508" s="38" t="s">
        <v>210</v>
      </c>
      <c r="E508" s="38">
        <v>18335</v>
      </c>
      <c r="F508" s="38" t="s">
        <v>211</v>
      </c>
      <c r="G508" s="38">
        <v>100000442</v>
      </c>
      <c r="H508" s="38">
        <v>2432.9</v>
      </c>
      <c r="I508" s="38">
        <v>191.05610999999999</v>
      </c>
      <c r="J508" s="38" t="s">
        <v>1705</v>
      </c>
      <c r="K508" s="38">
        <v>6508</v>
      </c>
      <c r="L508" s="43" t="s">
        <v>1706</v>
      </c>
      <c r="M508" s="43" t="s">
        <v>1707</v>
      </c>
      <c r="N508" s="38">
        <v>6450352</v>
      </c>
      <c r="O508" s="38">
        <v>6.5760930650348897E-3</v>
      </c>
      <c r="P508" s="38">
        <v>6.5760930650348897E-3</v>
      </c>
      <c r="Q508" s="38">
        <v>6.5760930650348897E-3</v>
      </c>
      <c r="R508" s="38">
        <v>1773332</v>
      </c>
      <c r="S508" s="38">
        <v>3738871</v>
      </c>
      <c r="T508" s="38">
        <v>62870572</v>
      </c>
      <c r="U508" s="38">
        <v>3006690</v>
      </c>
      <c r="V508" s="38">
        <v>1681416</v>
      </c>
      <c r="W508" s="38">
        <v>7365035</v>
      </c>
      <c r="X508" s="38">
        <v>23026216</v>
      </c>
      <c r="Y508" s="38">
        <v>18904056</v>
      </c>
      <c r="Z508" s="38">
        <v>1727574.875</v>
      </c>
      <c r="AA508" s="38">
        <v>695011</v>
      </c>
      <c r="AB508" s="38">
        <v>5994786</v>
      </c>
      <c r="AC508" s="38">
        <v>6.5760930650348897E-3</v>
      </c>
      <c r="AD508" s="38">
        <v>1220986</v>
      </c>
      <c r="AE508" s="38">
        <v>164966</v>
      </c>
      <c r="AF508" s="38">
        <v>36959240</v>
      </c>
      <c r="AG508" s="38">
        <v>682408</v>
      </c>
      <c r="AH508" s="38">
        <v>12917242</v>
      </c>
      <c r="AI508" s="38">
        <v>9072253</v>
      </c>
      <c r="AJ508" s="38">
        <v>7452592</v>
      </c>
      <c r="AK508" s="38">
        <v>22360372</v>
      </c>
      <c r="AL508" s="38">
        <v>6.5760930650348897E-3</v>
      </c>
      <c r="AM508" s="38">
        <v>20532370</v>
      </c>
      <c r="AN508" s="38">
        <v>20427160</v>
      </c>
      <c r="AO508" s="38">
        <v>6.5760930650348897E-3</v>
      </c>
      <c r="AP508" s="38">
        <v>84477</v>
      </c>
      <c r="AQ508" s="38">
        <v>3135916.75</v>
      </c>
      <c r="AR508" s="38">
        <v>6.5760930650348897E-3</v>
      </c>
      <c r="AS508" s="38">
        <v>25106576</v>
      </c>
      <c r="AT508" s="38">
        <v>493586</v>
      </c>
      <c r="AU508" s="38">
        <v>34973280</v>
      </c>
      <c r="AV508" s="38">
        <v>607181</v>
      </c>
      <c r="AW508" s="38">
        <v>32747726</v>
      </c>
      <c r="AX508" s="38">
        <v>6.5760930650348897E-3</v>
      </c>
      <c r="AY508" s="38">
        <v>28588412</v>
      </c>
      <c r="AZ508" s="38">
        <v>22857888</v>
      </c>
      <c r="BA508" s="38">
        <v>636725</v>
      </c>
      <c r="BB508" s="38">
        <v>19044244</v>
      </c>
      <c r="BC508" s="38">
        <v>16498162</v>
      </c>
      <c r="BD508" s="38">
        <v>11449845</v>
      </c>
      <c r="BE508" s="38">
        <v>6.5760930650348897E-3</v>
      </c>
      <c r="BF508" s="38">
        <v>8643415</v>
      </c>
      <c r="BG508" s="38">
        <v>9398065</v>
      </c>
      <c r="BH508" s="38">
        <v>26343594</v>
      </c>
      <c r="BI508" s="38">
        <v>34902056</v>
      </c>
      <c r="BJ508" s="38">
        <v>7437811</v>
      </c>
      <c r="BK508" s="38">
        <v>6.5760930650348897E-3</v>
      </c>
      <c r="BL508" s="38">
        <v>3172892</v>
      </c>
      <c r="BM508" s="38">
        <v>290822</v>
      </c>
      <c r="BN508" s="38">
        <v>6.5760930650348897E-3</v>
      </c>
      <c r="BO508" s="38">
        <v>14905039</v>
      </c>
      <c r="BP508" s="38">
        <v>6.5760930650348897E-3</v>
      </c>
      <c r="BQ508" s="38">
        <v>203394</v>
      </c>
      <c r="BR508" s="38">
        <v>69156608</v>
      </c>
      <c r="BS508" s="38">
        <v>43700760</v>
      </c>
      <c r="BT508" s="38">
        <v>19769350</v>
      </c>
      <c r="BU508" s="38">
        <v>17803844</v>
      </c>
      <c r="BV508" s="38">
        <v>0.23797637773701</v>
      </c>
      <c r="BX508" s="38">
        <v>1</v>
      </c>
    </row>
    <row r="509" spans="2:76">
      <c r="B509" s="38" t="s">
        <v>1708</v>
      </c>
      <c r="C509" s="38" t="s">
        <v>172</v>
      </c>
      <c r="D509" s="38" t="s">
        <v>173</v>
      </c>
      <c r="E509" s="38">
        <v>1899</v>
      </c>
      <c r="F509" s="38" t="s">
        <v>211</v>
      </c>
      <c r="G509" s="38">
        <v>182</v>
      </c>
      <c r="H509" s="38">
        <v>3000</v>
      </c>
      <c r="I509" s="38">
        <v>166.01458</v>
      </c>
      <c r="J509" s="38" t="s">
        <v>1709</v>
      </c>
      <c r="K509" s="38">
        <v>1066</v>
      </c>
      <c r="L509" s="43" t="s">
        <v>1710</v>
      </c>
      <c r="M509" s="43" t="s">
        <v>1711</v>
      </c>
      <c r="N509" s="38">
        <v>394463</v>
      </c>
      <c r="O509" s="38">
        <v>406386</v>
      </c>
      <c r="P509" s="38">
        <v>1696286</v>
      </c>
      <c r="Q509" s="38">
        <v>594100</v>
      </c>
      <c r="R509" s="38">
        <v>666101</v>
      </c>
      <c r="S509" s="38">
        <v>510916</v>
      </c>
      <c r="T509" s="38">
        <v>1322631</v>
      </c>
      <c r="U509" s="38">
        <v>475180</v>
      </c>
      <c r="V509" s="38">
        <v>447402</v>
      </c>
      <c r="W509" s="38">
        <v>722643</v>
      </c>
      <c r="X509" s="38">
        <v>645822</v>
      </c>
      <c r="Y509" s="38">
        <v>444794</v>
      </c>
      <c r="Z509" s="38">
        <v>425508</v>
      </c>
      <c r="AA509" s="38">
        <v>551468</v>
      </c>
      <c r="AB509" s="38">
        <v>1011266.0625</v>
      </c>
      <c r="AC509" s="38">
        <v>514390</v>
      </c>
      <c r="AD509" s="38">
        <v>461471</v>
      </c>
      <c r="AE509" s="38">
        <v>327357</v>
      </c>
      <c r="AF509" s="38">
        <v>321538</v>
      </c>
      <c r="AG509" s="38">
        <v>413709</v>
      </c>
      <c r="AH509" s="38">
        <v>316323</v>
      </c>
      <c r="AI509" s="38">
        <v>349281</v>
      </c>
      <c r="AJ509" s="38">
        <v>469487.03129999997</v>
      </c>
      <c r="AK509" s="38">
        <v>520649.96879999997</v>
      </c>
      <c r="AL509" s="38">
        <v>382874</v>
      </c>
      <c r="AM509" s="38">
        <v>377431</v>
      </c>
      <c r="AN509" s="38">
        <v>371728</v>
      </c>
      <c r="AO509" s="38">
        <v>369477</v>
      </c>
      <c r="AP509" s="38">
        <v>481497.96879999997</v>
      </c>
      <c r="AQ509" s="38">
        <v>368606</v>
      </c>
      <c r="AR509" s="38">
        <v>1639550</v>
      </c>
      <c r="AS509" s="38">
        <v>565351</v>
      </c>
      <c r="AT509" s="38">
        <v>749705</v>
      </c>
      <c r="AU509" s="38">
        <v>362033</v>
      </c>
      <c r="AV509" s="38">
        <v>230923</v>
      </c>
      <c r="AW509" s="38">
        <v>535870</v>
      </c>
      <c r="AX509" s="38">
        <v>261487</v>
      </c>
      <c r="AY509" s="38">
        <v>318873</v>
      </c>
      <c r="AZ509" s="38">
        <v>425868</v>
      </c>
      <c r="BA509" s="38">
        <v>325552</v>
      </c>
      <c r="BB509" s="38">
        <v>465138.03129999997</v>
      </c>
      <c r="BC509" s="38">
        <v>481885</v>
      </c>
      <c r="BD509" s="38">
        <v>448655</v>
      </c>
      <c r="BE509" s="38">
        <v>915989</v>
      </c>
      <c r="BF509" s="38">
        <v>500798.96879999997</v>
      </c>
      <c r="BG509" s="38">
        <v>344066</v>
      </c>
      <c r="BH509" s="38">
        <v>225355</v>
      </c>
      <c r="BI509" s="38">
        <v>360887</v>
      </c>
      <c r="BJ509" s="38">
        <v>372091</v>
      </c>
      <c r="BK509" s="38">
        <v>1139718</v>
      </c>
      <c r="BL509" s="38">
        <v>446433</v>
      </c>
      <c r="BM509" s="38">
        <v>240664.98439999999</v>
      </c>
      <c r="BN509" s="38">
        <v>327066</v>
      </c>
      <c r="BO509" s="38">
        <v>565064</v>
      </c>
      <c r="BP509" s="38">
        <v>549259</v>
      </c>
      <c r="BQ509" s="38">
        <v>554739</v>
      </c>
      <c r="BR509" s="38">
        <v>415975</v>
      </c>
      <c r="BS509" s="38">
        <v>552960</v>
      </c>
      <c r="BT509" s="38">
        <v>4456758</v>
      </c>
      <c r="BU509" s="38">
        <v>461830</v>
      </c>
      <c r="BV509" s="38">
        <v>0.70617148828123</v>
      </c>
      <c r="BX509" s="38">
        <v>1</v>
      </c>
    </row>
    <row r="510" spans="2:76">
      <c r="B510" s="38" t="s">
        <v>1712</v>
      </c>
      <c r="C510" s="38" t="s">
        <v>172</v>
      </c>
      <c r="D510" s="38" t="s">
        <v>682</v>
      </c>
      <c r="E510" s="38">
        <v>40807</v>
      </c>
      <c r="F510" s="38" t="s">
        <v>233</v>
      </c>
      <c r="G510" s="38">
        <v>100004088</v>
      </c>
      <c r="H510" s="38">
        <v>1666</v>
      </c>
      <c r="I510" s="38">
        <v>285.22129999999999</v>
      </c>
      <c r="K510" s="38">
        <v>638015</v>
      </c>
      <c r="L510" s="43" t="s">
        <v>1713</v>
      </c>
      <c r="M510" s="43" t="s">
        <v>1714</v>
      </c>
      <c r="N510" s="38">
        <v>47182</v>
      </c>
      <c r="O510" s="38">
        <v>0.35553328958059599</v>
      </c>
      <c r="P510" s="38">
        <v>0.35553328958059599</v>
      </c>
      <c r="Q510" s="38">
        <v>95439</v>
      </c>
      <c r="R510" s="38">
        <v>51728</v>
      </c>
      <c r="S510" s="38">
        <v>65394.996099999997</v>
      </c>
      <c r="T510" s="38">
        <v>0.35553328958059599</v>
      </c>
      <c r="U510" s="38">
        <v>46748</v>
      </c>
      <c r="V510" s="38">
        <v>60188</v>
      </c>
      <c r="W510" s="38">
        <v>0.35553328958059599</v>
      </c>
      <c r="X510" s="38">
        <v>91207</v>
      </c>
      <c r="Y510" s="38">
        <v>0.35553328958059599</v>
      </c>
      <c r="Z510" s="38">
        <v>65646</v>
      </c>
      <c r="AA510" s="38">
        <v>82213</v>
      </c>
      <c r="AB510" s="38">
        <v>0.35553328958059599</v>
      </c>
      <c r="AC510" s="38">
        <v>0.35553328958059599</v>
      </c>
      <c r="AD510" s="38">
        <v>65041.003900000003</v>
      </c>
      <c r="AE510" s="38">
        <v>0.35553328958059599</v>
      </c>
      <c r="AF510" s="38">
        <v>47054</v>
      </c>
      <c r="AG510" s="38">
        <v>59779</v>
      </c>
      <c r="AH510" s="38">
        <v>36358</v>
      </c>
      <c r="AI510" s="38">
        <v>49710</v>
      </c>
      <c r="AJ510" s="38">
        <v>0.35553328958059599</v>
      </c>
      <c r="AK510" s="38">
        <v>0.35553328958059599</v>
      </c>
      <c r="AL510" s="38">
        <v>49748</v>
      </c>
      <c r="AM510" s="38">
        <v>0.35553328958059599</v>
      </c>
      <c r="AN510" s="38">
        <v>120380</v>
      </c>
      <c r="AO510" s="38">
        <v>95922</v>
      </c>
      <c r="AP510" s="38">
        <v>78796</v>
      </c>
      <c r="AQ510" s="38">
        <v>67451</v>
      </c>
      <c r="AR510" s="38">
        <v>87874</v>
      </c>
      <c r="AS510" s="38">
        <v>50311</v>
      </c>
      <c r="AT510" s="38">
        <v>60810</v>
      </c>
      <c r="AU510" s="38">
        <v>43919</v>
      </c>
      <c r="AV510" s="38">
        <v>35665</v>
      </c>
      <c r="AW510" s="38">
        <v>77588</v>
      </c>
      <c r="AX510" s="38">
        <v>62176</v>
      </c>
      <c r="AY510" s="38">
        <v>45832</v>
      </c>
      <c r="AZ510" s="38">
        <v>73107</v>
      </c>
      <c r="BA510" s="38">
        <v>0.35553328958059599</v>
      </c>
      <c r="BB510" s="38">
        <v>75882</v>
      </c>
      <c r="BC510" s="38">
        <v>32532.002</v>
      </c>
      <c r="BD510" s="38">
        <v>72162</v>
      </c>
      <c r="BE510" s="38">
        <v>69060</v>
      </c>
      <c r="BF510" s="38">
        <v>57585</v>
      </c>
      <c r="BG510" s="38">
        <v>0.35553328958059599</v>
      </c>
      <c r="BH510" s="38">
        <v>58607</v>
      </c>
      <c r="BI510" s="38">
        <v>86884</v>
      </c>
      <c r="BJ510" s="38">
        <v>64704</v>
      </c>
      <c r="BK510" s="38">
        <v>67960</v>
      </c>
      <c r="BL510" s="38">
        <v>73846</v>
      </c>
      <c r="BM510" s="38">
        <v>82537</v>
      </c>
      <c r="BN510" s="38">
        <v>0.35553328958059599</v>
      </c>
      <c r="BO510" s="38">
        <v>134686</v>
      </c>
      <c r="BP510" s="38">
        <v>57659</v>
      </c>
      <c r="BQ510" s="38">
        <v>33085</v>
      </c>
      <c r="BR510" s="38">
        <v>48693</v>
      </c>
      <c r="BS510" s="38">
        <v>53377</v>
      </c>
      <c r="BT510" s="38">
        <v>73124</v>
      </c>
      <c r="BU510" s="38">
        <v>107316</v>
      </c>
      <c r="BV510" s="38">
        <v>8.4358558300128103E-2</v>
      </c>
      <c r="BX510" s="38">
        <v>0.91370835608956902</v>
      </c>
    </row>
    <row r="511" spans="2:76">
      <c r="B511" s="38" t="s">
        <v>1715</v>
      </c>
      <c r="C511" s="38" t="s">
        <v>172</v>
      </c>
      <c r="D511" s="38" t="s">
        <v>682</v>
      </c>
      <c r="E511" s="38">
        <v>1806</v>
      </c>
      <c r="F511" s="38" t="s">
        <v>233</v>
      </c>
      <c r="G511" s="38">
        <v>498</v>
      </c>
      <c r="H511" s="38">
        <v>1636</v>
      </c>
      <c r="I511" s="38">
        <v>269.22638999999998</v>
      </c>
      <c r="J511" s="38" t="s">
        <v>1716</v>
      </c>
      <c r="K511" s="38">
        <v>445354</v>
      </c>
      <c r="L511" s="43" t="s">
        <v>1717</v>
      </c>
      <c r="M511" s="43" t="s">
        <v>1718</v>
      </c>
      <c r="N511" s="38">
        <v>633758</v>
      </c>
      <c r="O511" s="38">
        <v>384683</v>
      </c>
      <c r="P511" s="38">
        <v>431919</v>
      </c>
      <c r="Q511" s="38">
        <v>966034</v>
      </c>
      <c r="R511" s="38">
        <v>482960</v>
      </c>
      <c r="S511" s="38">
        <v>647052</v>
      </c>
      <c r="T511" s="38">
        <v>672381</v>
      </c>
      <c r="U511" s="38">
        <v>478809</v>
      </c>
      <c r="V511" s="38">
        <v>543275</v>
      </c>
      <c r="W511" s="38">
        <v>783950.9375</v>
      </c>
      <c r="X511" s="38">
        <v>804716</v>
      </c>
      <c r="Y511" s="38">
        <v>261909</v>
      </c>
      <c r="Z511" s="38">
        <v>772423</v>
      </c>
      <c r="AA511" s="38">
        <v>541978</v>
      </c>
      <c r="AB511" s="38">
        <v>685026</v>
      </c>
      <c r="AC511" s="38">
        <v>684810</v>
      </c>
      <c r="AD511" s="38">
        <v>409506</v>
      </c>
      <c r="AE511" s="38">
        <v>535617</v>
      </c>
      <c r="AF511" s="38">
        <v>610256</v>
      </c>
      <c r="AG511" s="38">
        <v>599235</v>
      </c>
      <c r="AH511" s="38">
        <v>436381</v>
      </c>
      <c r="AI511" s="38">
        <v>588662</v>
      </c>
      <c r="AJ511" s="38">
        <v>354294</v>
      </c>
      <c r="AK511" s="38">
        <v>682303</v>
      </c>
      <c r="AL511" s="38">
        <v>467849</v>
      </c>
      <c r="AM511" s="38">
        <v>1054478</v>
      </c>
      <c r="AN511" s="38">
        <v>1109120</v>
      </c>
      <c r="AO511" s="38">
        <v>660743</v>
      </c>
      <c r="AP511" s="38">
        <v>567731</v>
      </c>
      <c r="AQ511" s="38">
        <v>549528</v>
      </c>
      <c r="AR511" s="38">
        <v>370097</v>
      </c>
      <c r="AS511" s="38">
        <v>567887</v>
      </c>
      <c r="AT511" s="38">
        <v>424851</v>
      </c>
      <c r="AU511" s="38">
        <v>501396</v>
      </c>
      <c r="AV511" s="38">
        <v>590658</v>
      </c>
      <c r="AW511" s="38">
        <v>539111</v>
      </c>
      <c r="AX511" s="38">
        <v>441960</v>
      </c>
      <c r="AY511" s="38">
        <v>403184</v>
      </c>
      <c r="AZ511" s="38">
        <v>537389</v>
      </c>
      <c r="BA511" s="38">
        <v>311612</v>
      </c>
      <c r="BB511" s="38">
        <v>1107851</v>
      </c>
      <c r="BC511" s="38">
        <v>418216</v>
      </c>
      <c r="BD511" s="38">
        <v>767099</v>
      </c>
      <c r="BE511" s="38">
        <v>903785</v>
      </c>
      <c r="BF511" s="38">
        <v>727445</v>
      </c>
      <c r="BG511" s="38">
        <v>704219</v>
      </c>
      <c r="BH511" s="38">
        <v>611244</v>
      </c>
      <c r="BI511" s="38">
        <v>493791</v>
      </c>
      <c r="BJ511" s="38">
        <v>568754</v>
      </c>
      <c r="BK511" s="38">
        <v>578057</v>
      </c>
      <c r="BL511" s="38">
        <v>663036</v>
      </c>
      <c r="BM511" s="38">
        <v>717070</v>
      </c>
      <c r="BN511" s="38">
        <v>429849</v>
      </c>
      <c r="BO511" s="38">
        <v>1018699</v>
      </c>
      <c r="BP511" s="38">
        <v>372895</v>
      </c>
      <c r="BQ511" s="38">
        <v>571407</v>
      </c>
      <c r="BR511" s="38">
        <v>273903</v>
      </c>
      <c r="BS511" s="38">
        <v>764697</v>
      </c>
      <c r="BT511" s="38">
        <v>873790</v>
      </c>
      <c r="BU511" s="38">
        <v>855195</v>
      </c>
      <c r="BV511" s="38">
        <v>0.852087020375497</v>
      </c>
      <c r="BX511" s="38">
        <v>1</v>
      </c>
    </row>
    <row r="512" spans="2:76">
      <c r="B512" s="38" t="s">
        <v>1719</v>
      </c>
      <c r="C512" s="38" t="s">
        <v>151</v>
      </c>
      <c r="D512" s="38" t="s">
        <v>636</v>
      </c>
      <c r="E512" s="38">
        <v>15772</v>
      </c>
      <c r="F512" s="38" t="s">
        <v>211</v>
      </c>
      <c r="G512" s="38">
        <v>100000406</v>
      </c>
      <c r="H512" s="38">
        <v>1789.6</v>
      </c>
      <c r="I512" s="38">
        <v>151.06119000000001</v>
      </c>
      <c r="J512" s="38" t="s">
        <v>1720</v>
      </c>
      <c r="K512" s="38">
        <v>6912</v>
      </c>
      <c r="L512" s="43" t="s">
        <v>1721</v>
      </c>
      <c r="M512" s="43" t="s">
        <v>1722</v>
      </c>
      <c r="N512" s="38">
        <v>73536</v>
      </c>
      <c r="O512" s="38">
        <v>61747</v>
      </c>
      <c r="P512" s="38">
        <v>134405</v>
      </c>
      <c r="Q512" s="38">
        <v>72906</v>
      </c>
      <c r="R512" s="38">
        <v>80854</v>
      </c>
      <c r="S512" s="38">
        <v>141374</v>
      </c>
      <c r="T512" s="38">
        <v>108619</v>
      </c>
      <c r="U512" s="38">
        <v>157262</v>
      </c>
      <c r="V512" s="38">
        <v>139811</v>
      </c>
      <c r="W512" s="38">
        <v>156830</v>
      </c>
      <c r="X512" s="38">
        <v>108084.00780000001</v>
      </c>
      <c r="Y512" s="38">
        <v>97234</v>
      </c>
      <c r="Z512" s="38">
        <v>110715.99219999999</v>
      </c>
      <c r="AA512" s="38">
        <v>110203</v>
      </c>
      <c r="AB512" s="38">
        <v>137979</v>
      </c>
      <c r="AC512" s="38">
        <v>120023</v>
      </c>
      <c r="AD512" s="38">
        <v>122103</v>
      </c>
      <c r="AE512" s="38">
        <v>51837</v>
      </c>
      <c r="AF512" s="38">
        <v>107537</v>
      </c>
      <c r="AG512" s="38">
        <v>129951.99219999999</v>
      </c>
      <c r="AH512" s="38">
        <v>93344</v>
      </c>
      <c r="AI512" s="38">
        <v>213925</v>
      </c>
      <c r="AJ512" s="38">
        <v>110897.00780000001</v>
      </c>
      <c r="AK512" s="38">
        <v>73823</v>
      </c>
      <c r="AL512" s="38">
        <v>138285</v>
      </c>
      <c r="AM512" s="38">
        <v>116977.99219999999</v>
      </c>
      <c r="AN512" s="38">
        <v>81095</v>
      </c>
      <c r="AO512" s="38">
        <v>144123</v>
      </c>
      <c r="AP512" s="38">
        <v>106132</v>
      </c>
      <c r="AQ512" s="38">
        <v>92984</v>
      </c>
      <c r="AR512" s="38">
        <v>98905</v>
      </c>
      <c r="AS512" s="38">
        <v>92827</v>
      </c>
      <c r="AT512" s="38">
        <v>111953.00780000001</v>
      </c>
      <c r="AU512" s="38">
        <v>114904.99219999999</v>
      </c>
      <c r="AV512" s="38">
        <v>95029</v>
      </c>
      <c r="AW512" s="38">
        <v>112541.00780000001</v>
      </c>
      <c r="AX512" s="38">
        <v>100690</v>
      </c>
      <c r="AY512" s="38">
        <v>87430</v>
      </c>
      <c r="AZ512" s="38">
        <v>95507</v>
      </c>
      <c r="BA512" s="38">
        <v>93263</v>
      </c>
      <c r="BB512" s="38">
        <v>105122</v>
      </c>
      <c r="BC512" s="38">
        <v>69106</v>
      </c>
      <c r="BD512" s="38">
        <v>61878</v>
      </c>
      <c r="BE512" s="38">
        <v>117789</v>
      </c>
      <c r="BF512" s="38">
        <v>109157</v>
      </c>
      <c r="BG512" s="38">
        <v>111271</v>
      </c>
      <c r="BH512" s="38">
        <v>105799</v>
      </c>
      <c r="BI512" s="38">
        <v>114162.99219999999</v>
      </c>
      <c r="BJ512" s="38">
        <v>68602</v>
      </c>
      <c r="BK512" s="38">
        <v>100779</v>
      </c>
      <c r="BL512" s="38">
        <v>98898</v>
      </c>
      <c r="BM512" s="38">
        <v>117500</v>
      </c>
      <c r="BN512" s="38">
        <v>105744</v>
      </c>
      <c r="BO512" s="38">
        <v>117262</v>
      </c>
      <c r="BP512" s="38">
        <v>80203</v>
      </c>
      <c r="BQ512" s="38">
        <v>105105</v>
      </c>
      <c r="BR512" s="38">
        <v>102876</v>
      </c>
      <c r="BS512" s="38">
        <v>104766</v>
      </c>
      <c r="BT512" s="38">
        <v>159995</v>
      </c>
      <c r="BU512" s="38">
        <v>136368</v>
      </c>
      <c r="BV512" s="38">
        <v>0.16237502241276699</v>
      </c>
      <c r="BX512" s="38">
        <v>1</v>
      </c>
    </row>
    <row r="513" spans="2:76">
      <c r="B513" s="38" t="s">
        <v>1723</v>
      </c>
      <c r="C513" s="38" t="s">
        <v>151</v>
      </c>
      <c r="D513" s="38" t="s">
        <v>636</v>
      </c>
      <c r="E513" s="38">
        <v>27731</v>
      </c>
      <c r="F513" s="38" t="s">
        <v>211</v>
      </c>
      <c r="G513" s="38">
        <v>100001007</v>
      </c>
      <c r="H513" s="38">
        <v>2425</v>
      </c>
      <c r="I513" s="38">
        <v>165.04046</v>
      </c>
      <c r="J513" s="44">
        <v>1255190</v>
      </c>
      <c r="K513" s="38">
        <v>5460677</v>
      </c>
      <c r="L513" s="43" t="s">
        <v>1724</v>
      </c>
      <c r="M513" s="43" t="s">
        <v>1725</v>
      </c>
      <c r="N513" s="38">
        <v>9766523</v>
      </c>
      <c r="O513" s="38">
        <v>13845812</v>
      </c>
      <c r="P513" s="38">
        <v>8183480</v>
      </c>
      <c r="Q513" s="38">
        <v>11888440</v>
      </c>
      <c r="R513" s="38">
        <v>9375189</v>
      </c>
      <c r="S513" s="38">
        <v>10447036</v>
      </c>
      <c r="T513" s="38">
        <v>11421777</v>
      </c>
      <c r="U513" s="38">
        <v>16210436</v>
      </c>
      <c r="V513" s="38">
        <v>9556754</v>
      </c>
      <c r="W513" s="38">
        <v>14995218</v>
      </c>
      <c r="X513" s="38">
        <v>10394978</v>
      </c>
      <c r="Y513" s="38">
        <v>11987344</v>
      </c>
      <c r="Z513" s="38">
        <v>9202654</v>
      </c>
      <c r="AA513" s="38">
        <v>15034993</v>
      </c>
      <c r="AB513" s="38">
        <v>14462427</v>
      </c>
      <c r="AC513" s="38">
        <v>11083724</v>
      </c>
      <c r="AD513" s="38">
        <v>13321738</v>
      </c>
      <c r="AE513" s="38">
        <v>7609626</v>
      </c>
      <c r="AF513" s="38">
        <v>12736760</v>
      </c>
      <c r="AG513" s="38">
        <v>16432139</v>
      </c>
      <c r="AH513" s="38">
        <v>13091245</v>
      </c>
      <c r="AI513" s="38">
        <v>11327771</v>
      </c>
      <c r="AJ513" s="38">
        <v>12489069</v>
      </c>
      <c r="AK513" s="38">
        <v>13106735</v>
      </c>
      <c r="AL513" s="38">
        <v>13812589</v>
      </c>
      <c r="AM513" s="38">
        <v>10427094</v>
      </c>
      <c r="AN513" s="38">
        <v>8640570</v>
      </c>
      <c r="AO513" s="38">
        <v>11700337</v>
      </c>
      <c r="AP513" s="38">
        <v>11886572</v>
      </c>
      <c r="AQ513" s="38">
        <v>12667527</v>
      </c>
      <c r="AR513" s="38">
        <v>13987490</v>
      </c>
      <c r="AS513" s="38">
        <v>8911154</v>
      </c>
      <c r="AT513" s="38">
        <v>17110108</v>
      </c>
      <c r="AU513" s="38">
        <v>7797903</v>
      </c>
      <c r="AV513" s="38">
        <v>9797792</v>
      </c>
      <c r="AW513" s="38">
        <v>10639800</v>
      </c>
      <c r="AX513" s="38">
        <v>9813814</v>
      </c>
      <c r="AY513" s="38">
        <v>13359519</v>
      </c>
      <c r="AZ513" s="38">
        <v>9485446</v>
      </c>
      <c r="BA513" s="38">
        <v>10705451</v>
      </c>
      <c r="BB513" s="38">
        <v>16219009</v>
      </c>
      <c r="BC513" s="38">
        <v>9476109</v>
      </c>
      <c r="BD513" s="38">
        <v>11076895</v>
      </c>
      <c r="BE513" s="38">
        <v>14318658</v>
      </c>
      <c r="BF513" s="38">
        <v>8823886</v>
      </c>
      <c r="BG513" s="38">
        <v>9906342</v>
      </c>
      <c r="BH513" s="38">
        <v>18159598</v>
      </c>
      <c r="BI513" s="38">
        <v>7153048</v>
      </c>
      <c r="BJ513" s="38">
        <v>11908961</v>
      </c>
      <c r="BK513" s="38">
        <v>13377246</v>
      </c>
      <c r="BL513" s="38">
        <v>12397438</v>
      </c>
      <c r="BM513" s="38">
        <v>13895867</v>
      </c>
      <c r="BN513" s="38">
        <v>11627458</v>
      </c>
      <c r="BO513" s="38">
        <v>10939573</v>
      </c>
      <c r="BP513" s="38">
        <v>12344293</v>
      </c>
      <c r="BQ513" s="38">
        <v>14802976</v>
      </c>
      <c r="BR513" s="38">
        <v>9360975</v>
      </c>
      <c r="BS513" s="38">
        <v>12122797</v>
      </c>
      <c r="BT513" s="38">
        <v>11853673</v>
      </c>
      <c r="BU513" s="38">
        <v>12910703</v>
      </c>
      <c r="BV513" s="38">
        <v>0.88421384380542301</v>
      </c>
      <c r="BX513" s="38">
        <v>1</v>
      </c>
    </row>
    <row r="514" spans="2:76">
      <c r="B514" s="38" t="s">
        <v>1726</v>
      </c>
      <c r="C514" s="38" t="s">
        <v>151</v>
      </c>
      <c r="D514" s="38" t="s">
        <v>636</v>
      </c>
      <c r="E514" s="38">
        <v>61858</v>
      </c>
      <c r="F514" s="38" t="s">
        <v>211</v>
      </c>
      <c r="G514" s="38">
        <v>100019968</v>
      </c>
      <c r="H514" s="38">
        <v>2350</v>
      </c>
      <c r="I514" s="38">
        <v>165.04046</v>
      </c>
      <c r="N514" s="38">
        <v>947110</v>
      </c>
      <c r="O514" s="38">
        <v>1546769</v>
      </c>
      <c r="P514" s="38">
        <v>1164194</v>
      </c>
      <c r="Q514" s="38">
        <v>901954</v>
      </c>
      <c r="R514" s="38">
        <v>2256517</v>
      </c>
      <c r="S514" s="38">
        <v>1458004</v>
      </c>
      <c r="T514" s="38">
        <v>1892646.875</v>
      </c>
      <c r="U514" s="38">
        <v>2609805</v>
      </c>
      <c r="V514" s="38">
        <v>2010786</v>
      </c>
      <c r="W514" s="38">
        <v>3027871</v>
      </c>
      <c r="X514" s="38">
        <v>1812423</v>
      </c>
      <c r="Y514" s="38">
        <v>1182502</v>
      </c>
      <c r="Z514" s="38">
        <v>3055960</v>
      </c>
      <c r="AA514" s="38">
        <v>1654890</v>
      </c>
      <c r="AB514" s="38">
        <v>1805750.125</v>
      </c>
      <c r="AC514" s="38">
        <v>1830873.125</v>
      </c>
      <c r="AD514" s="38">
        <v>3462813</v>
      </c>
      <c r="AE514" s="38">
        <v>1133234</v>
      </c>
      <c r="AF514" s="38">
        <v>2118776</v>
      </c>
      <c r="AG514" s="38">
        <v>4442321</v>
      </c>
      <c r="AH514" s="38">
        <v>1446009</v>
      </c>
      <c r="AI514" s="38">
        <v>2590042</v>
      </c>
      <c r="AJ514" s="38">
        <v>2284744</v>
      </c>
      <c r="AK514" s="38">
        <v>1480591</v>
      </c>
      <c r="AL514" s="38">
        <v>1801796</v>
      </c>
      <c r="AM514" s="38">
        <v>2323711</v>
      </c>
      <c r="AN514" s="38">
        <v>1420727</v>
      </c>
      <c r="AO514" s="38">
        <v>1762935</v>
      </c>
      <c r="AP514" s="38">
        <v>1831355.125</v>
      </c>
      <c r="AQ514" s="38">
        <v>1693654</v>
      </c>
      <c r="AR514" s="38">
        <v>1161912</v>
      </c>
      <c r="AS514" s="38">
        <v>2157300</v>
      </c>
      <c r="AT514" s="38">
        <v>3412728</v>
      </c>
      <c r="AU514" s="38">
        <v>1591229</v>
      </c>
      <c r="AV514" s="38">
        <v>1476519</v>
      </c>
      <c r="AW514" s="38">
        <v>1691860</v>
      </c>
      <c r="AX514" s="38">
        <v>2165363</v>
      </c>
      <c r="AY514" s="38">
        <v>1332127</v>
      </c>
      <c r="AZ514" s="38">
        <v>1349191</v>
      </c>
      <c r="BA514" s="38">
        <v>1412233</v>
      </c>
      <c r="BB514" s="38">
        <v>2064855.875</v>
      </c>
      <c r="BC514" s="38">
        <v>2001121</v>
      </c>
      <c r="BD514" s="38">
        <v>2298853</v>
      </c>
      <c r="BE514" s="38">
        <v>2552183</v>
      </c>
      <c r="BF514" s="38">
        <v>2986482</v>
      </c>
      <c r="BG514" s="38">
        <v>2629580</v>
      </c>
      <c r="BH514" s="38">
        <v>1510057</v>
      </c>
      <c r="BI514" s="38">
        <v>1799708</v>
      </c>
      <c r="BJ514" s="38">
        <v>1473079</v>
      </c>
      <c r="BK514" s="38">
        <v>958720</v>
      </c>
      <c r="BL514" s="38">
        <v>1272898</v>
      </c>
      <c r="BM514" s="38">
        <v>1431461</v>
      </c>
      <c r="BN514" s="38">
        <v>1782284</v>
      </c>
      <c r="BO514" s="38">
        <v>1244355</v>
      </c>
      <c r="BP514" s="38">
        <v>1059333</v>
      </c>
      <c r="BQ514" s="38">
        <v>2970330</v>
      </c>
      <c r="BR514" s="38">
        <v>1591271</v>
      </c>
      <c r="BS514" s="38">
        <v>1943592.125</v>
      </c>
      <c r="BT514" s="38">
        <v>1877996</v>
      </c>
      <c r="BU514" s="38">
        <v>2876493</v>
      </c>
      <c r="BV514" s="38">
        <v>0.63087629216172003</v>
      </c>
      <c r="BX514" s="38">
        <v>1</v>
      </c>
    </row>
    <row r="515" spans="2:76">
      <c r="B515" s="38" t="s">
        <v>1727</v>
      </c>
      <c r="C515" s="38" t="s">
        <v>161</v>
      </c>
      <c r="D515" s="38" t="s">
        <v>608</v>
      </c>
      <c r="E515" s="38">
        <v>42370</v>
      </c>
      <c r="F515" s="38" t="s">
        <v>163</v>
      </c>
      <c r="G515" s="38">
        <v>35</v>
      </c>
      <c r="H515" s="38">
        <v>1528</v>
      </c>
      <c r="I515" s="38">
        <v>114.05495999999999</v>
      </c>
      <c r="J515" s="38" t="s">
        <v>1728</v>
      </c>
      <c r="K515" s="38">
        <v>1196</v>
      </c>
      <c r="L515" s="43" t="s">
        <v>1729</v>
      </c>
      <c r="M515" s="43" t="s">
        <v>1730</v>
      </c>
      <c r="N515" s="38">
        <v>159591</v>
      </c>
      <c r="O515" s="38">
        <v>141991</v>
      </c>
      <c r="P515" s="38">
        <v>202179</v>
      </c>
      <c r="Q515" s="38">
        <v>0.18328207768355301</v>
      </c>
      <c r="R515" s="38">
        <v>261145</v>
      </c>
      <c r="S515" s="38">
        <v>153979</v>
      </c>
      <c r="T515" s="38">
        <v>271747</v>
      </c>
      <c r="U515" s="38">
        <v>180560</v>
      </c>
      <c r="V515" s="38">
        <v>306916</v>
      </c>
      <c r="W515" s="38">
        <v>248220</v>
      </c>
      <c r="X515" s="38">
        <v>247811</v>
      </c>
      <c r="Y515" s="38">
        <v>139680</v>
      </c>
      <c r="Z515" s="38">
        <v>298540</v>
      </c>
      <c r="AA515" s="38">
        <v>239877</v>
      </c>
      <c r="AB515" s="38">
        <v>118908</v>
      </c>
      <c r="AC515" s="38">
        <v>93974</v>
      </c>
      <c r="AD515" s="38">
        <v>155820</v>
      </c>
      <c r="AE515" s="38">
        <v>140598</v>
      </c>
      <c r="AF515" s="38">
        <v>0.18328207768355301</v>
      </c>
      <c r="AG515" s="38">
        <v>0.18328207768355301</v>
      </c>
      <c r="AH515" s="38">
        <v>290131</v>
      </c>
      <c r="AI515" s="38">
        <v>0.18328207768355301</v>
      </c>
      <c r="AJ515" s="38">
        <v>64773</v>
      </c>
      <c r="AK515" s="38">
        <v>145586</v>
      </c>
      <c r="AL515" s="38">
        <v>358490</v>
      </c>
      <c r="AM515" s="38">
        <v>0.18328207768355301</v>
      </c>
      <c r="AN515" s="38">
        <v>214337</v>
      </c>
      <c r="AO515" s="38">
        <v>199430</v>
      </c>
      <c r="AP515" s="38">
        <v>225632</v>
      </c>
      <c r="AQ515" s="38">
        <v>0.18328207768355301</v>
      </c>
      <c r="AR515" s="38">
        <v>0.18328207768355301</v>
      </c>
      <c r="AS515" s="38">
        <v>268098</v>
      </c>
      <c r="AT515" s="38">
        <v>461898</v>
      </c>
      <c r="AU515" s="38">
        <v>315671</v>
      </c>
      <c r="AV515" s="38">
        <v>375497</v>
      </c>
      <c r="AW515" s="38">
        <v>353663</v>
      </c>
      <c r="AX515" s="38">
        <v>0.18328207768355301</v>
      </c>
      <c r="AY515" s="38">
        <v>287879</v>
      </c>
      <c r="AZ515" s="38">
        <v>278073</v>
      </c>
      <c r="BA515" s="38">
        <v>208273</v>
      </c>
      <c r="BB515" s="38">
        <v>255193.98439999999</v>
      </c>
      <c r="BC515" s="38">
        <v>384002</v>
      </c>
      <c r="BD515" s="38">
        <v>291789</v>
      </c>
      <c r="BE515" s="38">
        <v>206608</v>
      </c>
      <c r="BF515" s="38">
        <v>307256</v>
      </c>
      <c r="BG515" s="38">
        <v>0.18328207768355301</v>
      </c>
      <c r="BH515" s="38">
        <v>0.18328207768355301</v>
      </c>
      <c r="BI515" s="38">
        <v>230117</v>
      </c>
      <c r="BJ515" s="38">
        <v>139858</v>
      </c>
      <c r="BK515" s="38">
        <v>440392</v>
      </c>
      <c r="BL515" s="38">
        <v>283295</v>
      </c>
      <c r="BM515" s="38">
        <v>327417</v>
      </c>
      <c r="BN515" s="38">
        <v>251573</v>
      </c>
      <c r="BO515" s="38">
        <v>246604</v>
      </c>
      <c r="BP515" s="38">
        <v>361278</v>
      </c>
      <c r="BQ515" s="38">
        <v>314309</v>
      </c>
      <c r="BR515" s="38">
        <v>274670</v>
      </c>
      <c r="BS515" s="38">
        <v>249896</v>
      </c>
      <c r="BT515" s="38">
        <v>324102</v>
      </c>
      <c r="BU515" s="38">
        <v>235170</v>
      </c>
      <c r="BV515" s="38">
        <v>8.3310030991345897E-4</v>
      </c>
      <c r="BX515" s="38">
        <v>0</v>
      </c>
    </row>
    <row r="516" spans="2:76">
      <c r="B516" s="38" t="s">
        <v>1731</v>
      </c>
      <c r="C516" s="38" t="s">
        <v>161</v>
      </c>
      <c r="D516" s="38" t="s">
        <v>410</v>
      </c>
      <c r="E516" s="38">
        <v>42382</v>
      </c>
      <c r="F516" s="38" t="s">
        <v>145</v>
      </c>
      <c r="G516" s="38">
        <v>197</v>
      </c>
      <c r="H516" s="38">
        <v>1832.4</v>
      </c>
      <c r="I516" s="38">
        <v>383.11430999999999</v>
      </c>
      <c r="J516" s="38" t="s">
        <v>1732</v>
      </c>
      <c r="K516" s="38">
        <v>439155</v>
      </c>
      <c r="L516" s="43" t="s">
        <v>1733</v>
      </c>
      <c r="M516" s="43" t="s">
        <v>1734</v>
      </c>
      <c r="N516" s="38">
        <v>471596.03129999997</v>
      </c>
      <c r="O516" s="38">
        <v>512196</v>
      </c>
      <c r="P516" s="38">
        <v>210941</v>
      </c>
      <c r="Q516" s="38">
        <v>626893</v>
      </c>
      <c r="R516" s="38">
        <v>520619</v>
      </c>
      <c r="S516" s="38">
        <v>407219</v>
      </c>
      <c r="T516" s="38">
        <v>237096.98439999999</v>
      </c>
      <c r="U516" s="38">
        <v>249076.98439999999</v>
      </c>
      <c r="V516" s="38">
        <v>420944</v>
      </c>
      <c r="W516" s="38">
        <v>737001</v>
      </c>
      <c r="X516" s="38">
        <v>473268.03129999997</v>
      </c>
      <c r="Y516" s="38">
        <v>616967</v>
      </c>
      <c r="Z516" s="38">
        <v>221861</v>
      </c>
      <c r="AA516" s="38">
        <v>459531</v>
      </c>
      <c r="AB516" s="38">
        <v>244063.98439999999</v>
      </c>
      <c r="AC516" s="38">
        <v>421409</v>
      </c>
      <c r="AD516" s="38">
        <v>351759</v>
      </c>
      <c r="AE516" s="38">
        <v>236229</v>
      </c>
      <c r="AF516" s="38">
        <v>485357.03129999997</v>
      </c>
      <c r="AG516" s="38">
        <v>425266</v>
      </c>
      <c r="AH516" s="38">
        <v>452430</v>
      </c>
      <c r="AI516" s="38">
        <v>475466</v>
      </c>
      <c r="AJ516" s="38">
        <v>242606</v>
      </c>
      <c r="AK516" s="38">
        <v>593336</v>
      </c>
      <c r="AL516" s="38">
        <v>449599</v>
      </c>
      <c r="AM516" s="38">
        <v>596941</v>
      </c>
      <c r="AN516" s="38">
        <v>618927</v>
      </c>
      <c r="AO516" s="38">
        <v>279006</v>
      </c>
      <c r="AP516" s="38">
        <v>274341</v>
      </c>
      <c r="AQ516" s="38">
        <v>620613</v>
      </c>
      <c r="AR516" s="38">
        <v>210205</v>
      </c>
      <c r="AS516" s="38">
        <v>642723</v>
      </c>
      <c r="AT516" s="38">
        <v>610739</v>
      </c>
      <c r="AU516" s="38">
        <v>462347</v>
      </c>
      <c r="AV516" s="38">
        <v>572838</v>
      </c>
      <c r="AW516" s="38">
        <v>594207</v>
      </c>
      <c r="AX516" s="38">
        <v>377802</v>
      </c>
      <c r="AY516" s="38">
        <v>640742</v>
      </c>
      <c r="AZ516" s="38">
        <v>656287</v>
      </c>
      <c r="BA516" s="38">
        <v>211063</v>
      </c>
      <c r="BB516" s="38">
        <v>276391</v>
      </c>
      <c r="BC516" s="38">
        <v>700472</v>
      </c>
      <c r="BD516" s="38">
        <v>410890</v>
      </c>
      <c r="BE516" s="38">
        <v>336901</v>
      </c>
      <c r="BF516" s="38">
        <v>434091</v>
      </c>
      <c r="BG516" s="38">
        <v>650487</v>
      </c>
      <c r="BH516" s="38">
        <v>499194</v>
      </c>
      <c r="BI516" s="38">
        <v>332971</v>
      </c>
      <c r="BJ516" s="38">
        <v>530249</v>
      </c>
      <c r="BK516" s="38">
        <v>510334.03129999997</v>
      </c>
      <c r="BL516" s="38">
        <v>486767</v>
      </c>
      <c r="BM516" s="38">
        <v>517225</v>
      </c>
      <c r="BN516" s="38">
        <v>579302</v>
      </c>
      <c r="BO516" s="38">
        <v>435221</v>
      </c>
      <c r="BP516" s="38">
        <v>725716</v>
      </c>
      <c r="BQ516" s="38">
        <v>484824</v>
      </c>
      <c r="BR516" s="38">
        <v>427543</v>
      </c>
      <c r="BS516" s="38">
        <v>624937</v>
      </c>
      <c r="BT516" s="38">
        <v>268136</v>
      </c>
      <c r="BU516" s="38">
        <v>283052</v>
      </c>
      <c r="BV516" s="38">
        <v>0.17899513486603499</v>
      </c>
      <c r="BX516" s="38">
        <v>0.99890770070999502</v>
      </c>
    </row>
    <row r="517" spans="2:76">
      <c r="B517" s="38" t="s">
        <v>1735</v>
      </c>
      <c r="C517" s="38" t="s">
        <v>143</v>
      </c>
      <c r="D517" s="38" t="s">
        <v>210</v>
      </c>
      <c r="E517" s="38">
        <v>43239</v>
      </c>
      <c r="F517" s="38" t="s">
        <v>163</v>
      </c>
      <c r="G517" s="38">
        <v>100004509</v>
      </c>
      <c r="H517" s="38">
        <v>2690</v>
      </c>
      <c r="I517" s="38">
        <v>162.05833000000001</v>
      </c>
      <c r="J517" s="38" t="s">
        <v>1736</v>
      </c>
      <c r="K517" s="38">
        <v>98280</v>
      </c>
      <c r="M517" s="43" t="s">
        <v>1737</v>
      </c>
      <c r="N517" s="38">
        <v>167301</v>
      </c>
      <c r="O517" s="38">
        <v>312174</v>
      </c>
      <c r="P517" s="38">
        <v>156542</v>
      </c>
      <c r="Q517" s="38">
        <v>198236</v>
      </c>
      <c r="R517" s="38">
        <v>173940</v>
      </c>
      <c r="S517" s="38">
        <v>9.7439314447506198E-2</v>
      </c>
      <c r="T517" s="38">
        <v>60569.003900000003</v>
      </c>
      <c r="U517" s="38">
        <v>9.7439314447506198E-2</v>
      </c>
      <c r="V517" s="38">
        <v>90647</v>
      </c>
      <c r="W517" s="38">
        <v>9.7439314447506198E-2</v>
      </c>
      <c r="X517" s="38">
        <v>75314</v>
      </c>
      <c r="Y517" s="38">
        <v>9.7439314447506198E-2</v>
      </c>
      <c r="Z517" s="38">
        <v>594391</v>
      </c>
      <c r="AA517" s="38">
        <v>9.7439314447506198E-2</v>
      </c>
      <c r="AB517" s="38">
        <v>231730</v>
      </c>
      <c r="AC517" s="38">
        <v>334981</v>
      </c>
      <c r="AD517" s="38">
        <v>169908</v>
      </c>
      <c r="AE517" s="38">
        <v>78911</v>
      </c>
      <c r="AF517" s="38">
        <v>770789</v>
      </c>
      <c r="AG517" s="38">
        <v>224573.01560000001</v>
      </c>
      <c r="AH517" s="38">
        <v>1068571</v>
      </c>
      <c r="AI517" s="38">
        <v>570997</v>
      </c>
      <c r="AJ517" s="38">
        <v>9.7439314447506198E-2</v>
      </c>
      <c r="AK517" s="38">
        <v>179435</v>
      </c>
      <c r="AL517" s="38">
        <v>452405</v>
      </c>
      <c r="AM517" s="38">
        <v>9.7439314447506198E-2</v>
      </c>
      <c r="AN517" s="38">
        <v>9.7439314447506198E-2</v>
      </c>
      <c r="AO517" s="38">
        <v>9.7439314447506198E-2</v>
      </c>
      <c r="AP517" s="38">
        <v>136080</v>
      </c>
      <c r="AQ517" s="38">
        <v>4172470</v>
      </c>
      <c r="AR517" s="38">
        <v>360753</v>
      </c>
      <c r="AS517" s="38">
        <v>242999.98439999999</v>
      </c>
      <c r="AT517" s="38">
        <v>9.7439314447506198E-2</v>
      </c>
      <c r="AU517" s="38">
        <v>122486</v>
      </c>
      <c r="AV517" s="38">
        <v>506268.03129999997</v>
      </c>
      <c r="AW517" s="38">
        <v>538946</v>
      </c>
      <c r="AX517" s="38">
        <v>402658</v>
      </c>
      <c r="AY517" s="38">
        <v>110622</v>
      </c>
      <c r="AZ517" s="38">
        <v>674761</v>
      </c>
      <c r="BA517" s="38">
        <v>9.7439314447506198E-2</v>
      </c>
      <c r="BB517" s="38">
        <v>1025862</v>
      </c>
      <c r="BC517" s="38">
        <v>156851</v>
      </c>
      <c r="BD517" s="38">
        <v>367756</v>
      </c>
      <c r="BE517" s="38">
        <v>9.7439314447506198E-2</v>
      </c>
      <c r="BF517" s="38">
        <v>186358</v>
      </c>
      <c r="BG517" s="38">
        <v>294966</v>
      </c>
      <c r="BH517" s="38">
        <v>140400</v>
      </c>
      <c r="BI517" s="38">
        <v>308327</v>
      </c>
      <c r="BJ517" s="38">
        <v>269562</v>
      </c>
      <c r="BK517" s="38">
        <v>98870</v>
      </c>
      <c r="BL517" s="38">
        <v>90308</v>
      </c>
      <c r="BM517" s="38">
        <v>246374.01560000001</v>
      </c>
      <c r="BN517" s="38">
        <v>153874</v>
      </c>
      <c r="BO517" s="38">
        <v>9.7439314447506198E-2</v>
      </c>
      <c r="BP517" s="38">
        <v>74947</v>
      </c>
      <c r="BQ517" s="38">
        <v>27311</v>
      </c>
      <c r="BR517" s="38">
        <v>99652</v>
      </c>
      <c r="BS517" s="38">
        <v>131311</v>
      </c>
      <c r="BT517" s="38">
        <v>9.7439314447506198E-2</v>
      </c>
      <c r="BU517" s="38">
        <v>481622</v>
      </c>
      <c r="BV517" s="38">
        <v>0.53203104465208295</v>
      </c>
      <c r="BX517" s="38">
        <v>1</v>
      </c>
    </row>
    <row r="518" spans="2:76">
      <c r="B518" s="38" t="s">
        <v>1738</v>
      </c>
      <c r="C518" s="38" t="s">
        <v>161</v>
      </c>
      <c r="D518" s="38" t="s">
        <v>410</v>
      </c>
      <c r="E518" s="38">
        <v>39592</v>
      </c>
      <c r="F518" s="38" t="s">
        <v>145</v>
      </c>
      <c r="G518" s="38">
        <v>100002749</v>
      </c>
      <c r="H518" s="38">
        <v>880</v>
      </c>
      <c r="I518" s="38">
        <v>134.02812</v>
      </c>
      <c r="J518" s="38" t="s">
        <v>1739</v>
      </c>
      <c r="K518" s="38">
        <v>24417</v>
      </c>
      <c r="M518" s="43" t="s">
        <v>1740</v>
      </c>
      <c r="N518" s="38">
        <v>169861.98439999999</v>
      </c>
      <c r="O518" s="38">
        <v>192841</v>
      </c>
      <c r="P518" s="38">
        <v>128047</v>
      </c>
      <c r="Q518" s="38">
        <v>99037</v>
      </c>
      <c r="R518" s="38">
        <v>322216</v>
      </c>
      <c r="S518" s="38">
        <v>364967</v>
      </c>
      <c r="T518" s="38">
        <v>83233</v>
      </c>
      <c r="U518" s="38">
        <v>145655</v>
      </c>
      <c r="V518" s="38">
        <v>69317</v>
      </c>
      <c r="W518" s="38">
        <v>81530</v>
      </c>
      <c r="X518" s="38">
        <v>71367</v>
      </c>
      <c r="Y518" s="38">
        <v>157068</v>
      </c>
      <c r="Z518" s="38">
        <v>120391</v>
      </c>
      <c r="AA518" s="38">
        <v>201868</v>
      </c>
      <c r="AB518" s="38">
        <v>132336</v>
      </c>
      <c r="AC518" s="38">
        <v>54774</v>
      </c>
      <c r="AD518" s="38">
        <v>195710</v>
      </c>
      <c r="AE518" s="38">
        <v>310171</v>
      </c>
      <c r="AF518" s="38">
        <v>141503</v>
      </c>
      <c r="AG518" s="38">
        <v>110024</v>
      </c>
      <c r="AH518" s="38">
        <v>163564.98439999999</v>
      </c>
      <c r="AI518" s="38">
        <v>56923</v>
      </c>
      <c r="AJ518" s="38">
        <v>195948</v>
      </c>
      <c r="AK518" s="38">
        <v>80130</v>
      </c>
      <c r="AL518" s="38">
        <v>235711</v>
      </c>
      <c r="AM518" s="38">
        <v>81060.992199999993</v>
      </c>
      <c r="AN518" s="38">
        <v>90857</v>
      </c>
      <c r="AO518" s="38">
        <v>64385.003900000003</v>
      </c>
      <c r="AP518" s="38">
        <v>227771</v>
      </c>
      <c r="AQ518" s="38">
        <v>377540</v>
      </c>
      <c r="AR518" s="38">
        <v>349792</v>
      </c>
      <c r="AS518" s="38">
        <v>310007</v>
      </c>
      <c r="AT518" s="38">
        <v>279744</v>
      </c>
      <c r="AU518" s="38">
        <v>257416</v>
      </c>
      <c r="AV518" s="38">
        <v>126186</v>
      </c>
      <c r="AW518" s="38">
        <v>213307</v>
      </c>
      <c r="AX518" s="38">
        <v>115504</v>
      </c>
      <c r="AY518" s="38">
        <v>246902</v>
      </c>
      <c r="AZ518" s="38">
        <v>329389</v>
      </c>
      <c r="BA518" s="38">
        <v>112055</v>
      </c>
      <c r="BB518" s="38">
        <v>100195</v>
      </c>
      <c r="BC518" s="38">
        <v>349414.96879999997</v>
      </c>
      <c r="BD518" s="38">
        <v>195933</v>
      </c>
      <c r="BE518" s="38">
        <v>280808</v>
      </c>
      <c r="BF518" s="38">
        <v>271780</v>
      </c>
      <c r="BG518" s="38">
        <v>115882</v>
      </c>
      <c r="BH518" s="38">
        <v>118059</v>
      </c>
      <c r="BI518" s="38">
        <v>166040.98439999999</v>
      </c>
      <c r="BJ518" s="38">
        <v>353522</v>
      </c>
      <c r="BK518" s="38">
        <v>144227</v>
      </c>
      <c r="BL518" s="38">
        <v>115892</v>
      </c>
      <c r="BM518" s="38">
        <v>853413</v>
      </c>
      <c r="BN518" s="38">
        <v>212414</v>
      </c>
      <c r="BO518" s="38">
        <v>106219</v>
      </c>
      <c r="BP518" s="38">
        <v>197896</v>
      </c>
      <c r="BQ518" s="38">
        <v>92053</v>
      </c>
      <c r="BR518" s="38">
        <v>71900</v>
      </c>
      <c r="BS518" s="38">
        <v>160568</v>
      </c>
      <c r="BT518" s="38">
        <v>92988</v>
      </c>
      <c r="BU518" s="38">
        <v>245777</v>
      </c>
      <c r="BV518" s="38">
        <v>3.91670680388259E-2</v>
      </c>
      <c r="BX518" s="38">
        <v>0.37411250682687103</v>
      </c>
    </row>
    <row r="519" spans="2:76">
      <c r="B519" s="38" t="s">
        <v>1741</v>
      </c>
      <c r="C519" s="38" t="s">
        <v>161</v>
      </c>
      <c r="D519" s="38" t="s">
        <v>410</v>
      </c>
      <c r="E519" s="38">
        <v>43378</v>
      </c>
      <c r="F519" s="38" t="s">
        <v>163</v>
      </c>
      <c r="G519" s="38">
        <v>100002927</v>
      </c>
      <c r="H519" s="38">
        <v>900</v>
      </c>
      <c r="I519" s="38">
        <v>152.03758999999999</v>
      </c>
      <c r="J519" s="38" t="s">
        <v>1742</v>
      </c>
      <c r="K519" s="38">
        <v>82142</v>
      </c>
      <c r="M519" s="43" t="s">
        <v>1743</v>
      </c>
      <c r="N519" s="38">
        <v>1379574</v>
      </c>
      <c r="O519" s="38">
        <v>2314530</v>
      </c>
      <c r="P519" s="38">
        <v>1140636</v>
      </c>
      <c r="Q519" s="38">
        <v>570947</v>
      </c>
      <c r="R519" s="38">
        <v>4647613</v>
      </c>
      <c r="S519" s="38">
        <v>2209276</v>
      </c>
      <c r="T519" s="38">
        <v>645666</v>
      </c>
      <c r="U519" s="38">
        <v>1631281</v>
      </c>
      <c r="V519" s="38">
        <v>847900</v>
      </c>
      <c r="W519" s="38">
        <v>622623</v>
      </c>
      <c r="X519" s="38">
        <v>735812.9375</v>
      </c>
      <c r="Y519" s="38">
        <v>623383</v>
      </c>
      <c r="Z519" s="38">
        <v>744430</v>
      </c>
      <c r="AA519" s="38">
        <v>1374377</v>
      </c>
      <c r="AB519" s="38">
        <v>1151844</v>
      </c>
      <c r="AC519" s="38">
        <v>335518</v>
      </c>
      <c r="AD519" s="38">
        <v>5582526</v>
      </c>
      <c r="AE519" s="38">
        <v>4248594</v>
      </c>
      <c r="AF519" s="38">
        <v>1622909.125</v>
      </c>
      <c r="AG519" s="38">
        <v>1284387</v>
      </c>
      <c r="AH519" s="38">
        <v>1772140.875</v>
      </c>
      <c r="AI519" s="38">
        <v>659310</v>
      </c>
      <c r="AJ519" s="38">
        <v>2293826</v>
      </c>
      <c r="AK519" s="38">
        <v>460339</v>
      </c>
      <c r="AL519" s="38">
        <v>2222796</v>
      </c>
      <c r="AM519" s="38">
        <v>492564</v>
      </c>
      <c r="AN519" s="38">
        <v>1321487</v>
      </c>
      <c r="AO519" s="38">
        <v>520542</v>
      </c>
      <c r="AP519" s="38">
        <v>1691327.125</v>
      </c>
      <c r="AQ519" s="38">
        <v>3152792</v>
      </c>
      <c r="AR519" s="38">
        <v>1887323</v>
      </c>
      <c r="AS519" s="38">
        <v>4796021</v>
      </c>
      <c r="AT519" s="38">
        <v>1754325</v>
      </c>
      <c r="AU519" s="38">
        <v>3860270.75</v>
      </c>
      <c r="AV519" s="38">
        <v>1136811</v>
      </c>
      <c r="AW519" s="38">
        <v>3149621</v>
      </c>
      <c r="AX519" s="38">
        <v>957214</v>
      </c>
      <c r="AY519" s="38">
        <v>1043884</v>
      </c>
      <c r="AZ519" s="38">
        <v>2708684</v>
      </c>
      <c r="BA519" s="38">
        <v>722998</v>
      </c>
      <c r="BB519" s="38">
        <v>1118016</v>
      </c>
      <c r="BC519" s="38">
        <v>5953378.5</v>
      </c>
      <c r="BD519" s="38">
        <v>4482215</v>
      </c>
      <c r="BE519" s="38">
        <v>3505502</v>
      </c>
      <c r="BF519" s="38">
        <v>2540518</v>
      </c>
      <c r="BG519" s="38">
        <v>898978.0625</v>
      </c>
      <c r="BH519" s="38">
        <v>788618</v>
      </c>
      <c r="BI519" s="38">
        <v>1521229.875</v>
      </c>
      <c r="BJ519" s="38">
        <v>7036224</v>
      </c>
      <c r="BK519" s="38">
        <v>1071638</v>
      </c>
      <c r="BL519" s="38">
        <v>1556393</v>
      </c>
      <c r="BM519" s="38">
        <v>4577929</v>
      </c>
      <c r="BN519" s="38">
        <v>4758608</v>
      </c>
      <c r="BO519" s="38">
        <v>903794</v>
      </c>
      <c r="BP519" s="38">
        <v>1465580</v>
      </c>
      <c r="BQ519" s="38">
        <v>1271960</v>
      </c>
      <c r="BR519" s="38">
        <v>879379</v>
      </c>
      <c r="BS519" s="38">
        <v>1488633</v>
      </c>
      <c r="BT519" s="38">
        <v>921225</v>
      </c>
      <c r="BU519" s="38">
        <v>1928426</v>
      </c>
      <c r="BV519" s="38">
        <v>4.67558423927718E-2</v>
      </c>
      <c r="BX519" s="38">
        <v>0.64500273074822501</v>
      </c>
    </row>
    <row r="520" spans="2:76">
      <c r="B520" s="38" t="s">
        <v>1744</v>
      </c>
      <c r="C520" s="38" t="s">
        <v>161</v>
      </c>
      <c r="D520" s="38" t="s">
        <v>225</v>
      </c>
      <c r="E520" s="38">
        <v>33944</v>
      </c>
      <c r="F520" s="38" t="s">
        <v>163</v>
      </c>
      <c r="G520" s="38">
        <v>100001259</v>
      </c>
      <c r="H520" s="38">
        <v>2200</v>
      </c>
      <c r="I520" s="38">
        <v>322.10674</v>
      </c>
      <c r="J520" s="38" t="s">
        <v>1745</v>
      </c>
      <c r="K520" s="38">
        <v>3605667</v>
      </c>
      <c r="L520" s="43" t="s">
        <v>1746</v>
      </c>
      <c r="N520" s="38">
        <v>153291</v>
      </c>
      <c r="O520" s="38">
        <v>226572</v>
      </c>
      <c r="P520" s="38">
        <v>188973</v>
      </c>
      <c r="Q520" s="38">
        <v>160633</v>
      </c>
      <c r="R520" s="38">
        <v>246411</v>
      </c>
      <c r="S520" s="38">
        <v>360230</v>
      </c>
      <c r="T520" s="38">
        <v>176107</v>
      </c>
      <c r="U520" s="38">
        <v>150518</v>
      </c>
      <c r="V520" s="38">
        <v>246838.98439999999</v>
      </c>
      <c r="W520" s="38">
        <v>239343</v>
      </c>
      <c r="X520" s="38">
        <v>153345</v>
      </c>
      <c r="Y520" s="38">
        <v>287047</v>
      </c>
      <c r="Z520" s="38">
        <v>218932</v>
      </c>
      <c r="AA520" s="38">
        <v>144377</v>
      </c>
      <c r="AB520" s="38">
        <v>190401</v>
      </c>
      <c r="AC520" s="38">
        <v>121972</v>
      </c>
      <c r="AD520" s="38">
        <v>302928</v>
      </c>
      <c r="AE520" s="38">
        <v>295937</v>
      </c>
      <c r="AF520" s="38">
        <v>219221</v>
      </c>
      <c r="AG520" s="38">
        <v>277956</v>
      </c>
      <c r="AH520" s="38">
        <v>196447</v>
      </c>
      <c r="AI520" s="38">
        <v>156103</v>
      </c>
      <c r="AJ520" s="38">
        <v>212149</v>
      </c>
      <c r="AK520" s="38">
        <v>174193</v>
      </c>
      <c r="AL520" s="38">
        <v>223261</v>
      </c>
      <c r="AM520" s="38">
        <v>151304</v>
      </c>
      <c r="AN520" s="38">
        <v>212594</v>
      </c>
      <c r="AO520" s="38">
        <v>99030</v>
      </c>
      <c r="AP520" s="38">
        <v>214162</v>
      </c>
      <c r="AQ520" s="38">
        <v>187603</v>
      </c>
      <c r="AR520" s="38">
        <v>234379</v>
      </c>
      <c r="AS520" s="38">
        <v>174685</v>
      </c>
      <c r="AT520" s="38">
        <v>199586</v>
      </c>
      <c r="AU520" s="38">
        <v>247977.01560000001</v>
      </c>
      <c r="AV520" s="38">
        <v>246691</v>
      </c>
      <c r="AW520" s="38">
        <v>262271</v>
      </c>
      <c r="AX520" s="38">
        <v>255725</v>
      </c>
      <c r="AY520" s="38">
        <v>354927</v>
      </c>
      <c r="AZ520" s="38">
        <v>278770</v>
      </c>
      <c r="BA520" s="38">
        <v>195968</v>
      </c>
      <c r="BB520" s="38">
        <v>228981.01560000001</v>
      </c>
      <c r="BC520" s="38">
        <v>251446</v>
      </c>
      <c r="BD520" s="38">
        <v>110931</v>
      </c>
      <c r="BE520" s="38">
        <v>162715</v>
      </c>
      <c r="BF520" s="38">
        <v>309808</v>
      </c>
      <c r="BG520" s="38">
        <v>201629</v>
      </c>
      <c r="BH520" s="38">
        <v>394397</v>
      </c>
      <c r="BI520" s="38">
        <v>297682</v>
      </c>
      <c r="BJ520" s="38">
        <v>201256</v>
      </c>
      <c r="BK520" s="38">
        <v>232718</v>
      </c>
      <c r="BL520" s="38">
        <v>130271</v>
      </c>
      <c r="BM520" s="38">
        <v>394584</v>
      </c>
      <c r="BN520" s="38">
        <v>277937</v>
      </c>
      <c r="BO520" s="38">
        <v>317964</v>
      </c>
      <c r="BP520" s="38">
        <v>331399</v>
      </c>
      <c r="BQ520" s="38">
        <v>331557</v>
      </c>
      <c r="BR520" s="38">
        <v>249098</v>
      </c>
      <c r="BS520" s="38">
        <v>180925</v>
      </c>
      <c r="BT520" s="38">
        <v>154430</v>
      </c>
      <c r="BU520" s="38">
        <v>351839</v>
      </c>
      <c r="BV520" s="38">
        <v>1.0418864101988E-2</v>
      </c>
      <c r="BX520" s="38">
        <v>0</v>
      </c>
    </row>
    <row r="521" spans="2:76">
      <c r="B521" s="38" t="s">
        <v>1747</v>
      </c>
      <c r="C521" s="38" t="s">
        <v>143</v>
      </c>
      <c r="D521" s="38" t="s">
        <v>210</v>
      </c>
      <c r="E521" s="38">
        <v>21151</v>
      </c>
      <c r="F521" s="38" t="s">
        <v>145</v>
      </c>
      <c r="G521" s="38">
        <v>100000870</v>
      </c>
      <c r="H521" s="38">
        <v>2000</v>
      </c>
      <c r="I521" s="38">
        <v>181.99172999999999</v>
      </c>
      <c r="J521" s="38" t="s">
        <v>1748</v>
      </c>
      <c r="K521" s="38">
        <v>5143</v>
      </c>
      <c r="L521" s="43" t="s">
        <v>1749</v>
      </c>
      <c r="M521" s="43" t="s">
        <v>1750</v>
      </c>
      <c r="N521" s="38">
        <v>7.6862507114977704E-2</v>
      </c>
      <c r="O521" s="38">
        <v>7.6862507114977704E-2</v>
      </c>
      <c r="P521" s="38">
        <v>1364753</v>
      </c>
      <c r="Q521" s="38">
        <v>7.6862507114977704E-2</v>
      </c>
      <c r="R521" s="38">
        <v>34050</v>
      </c>
      <c r="S521" s="38">
        <v>7.6862507114977704E-2</v>
      </c>
      <c r="T521" s="38">
        <v>7.6862507114977704E-2</v>
      </c>
      <c r="U521" s="38">
        <v>504732</v>
      </c>
      <c r="V521" s="38">
        <v>7.6862507114977704E-2</v>
      </c>
      <c r="W521" s="38">
        <v>7.6862507114977704E-2</v>
      </c>
      <c r="X521" s="38">
        <v>36950</v>
      </c>
      <c r="Y521" s="38">
        <v>7.6862507114977704E-2</v>
      </c>
      <c r="Z521" s="38">
        <v>7.6862507114977704E-2</v>
      </c>
      <c r="AA521" s="38">
        <v>7.6862507114977704E-2</v>
      </c>
      <c r="AB521" s="38">
        <v>7.6862507114977704E-2</v>
      </c>
      <c r="AC521" s="38">
        <v>7.6862507114977704E-2</v>
      </c>
      <c r="AD521" s="38">
        <v>609641</v>
      </c>
      <c r="AE521" s="38">
        <v>7.6862507114977704E-2</v>
      </c>
      <c r="AF521" s="38">
        <v>7.6862507114977704E-2</v>
      </c>
      <c r="AG521" s="38">
        <v>7.6862507114977704E-2</v>
      </c>
      <c r="AH521" s="38">
        <v>7.6862507114977704E-2</v>
      </c>
      <c r="AI521" s="38">
        <v>63419</v>
      </c>
      <c r="AJ521" s="38">
        <v>7.6862507114977704E-2</v>
      </c>
      <c r="AK521" s="38">
        <v>981741.9375</v>
      </c>
      <c r="AL521" s="38">
        <v>7.6862507114977704E-2</v>
      </c>
      <c r="AM521" s="38">
        <v>7.6862507114977704E-2</v>
      </c>
      <c r="AN521" s="38">
        <v>99358</v>
      </c>
      <c r="AO521" s="38">
        <v>7.6862507114977704E-2</v>
      </c>
      <c r="AP521" s="38">
        <v>7.6862507114977704E-2</v>
      </c>
      <c r="AQ521" s="38">
        <v>7.6862507114977704E-2</v>
      </c>
      <c r="AR521" s="38">
        <v>876562</v>
      </c>
      <c r="AS521" s="38">
        <v>7.6862507114977704E-2</v>
      </c>
      <c r="AT521" s="38">
        <v>7.6862507114977704E-2</v>
      </c>
      <c r="AU521" s="38">
        <v>7.6862507114977704E-2</v>
      </c>
      <c r="AV521" s="38">
        <v>7.6862507114977704E-2</v>
      </c>
      <c r="AW521" s="38">
        <v>25317</v>
      </c>
      <c r="AX521" s="38">
        <v>7.6862507114977704E-2</v>
      </c>
      <c r="AY521" s="38">
        <v>7.6862507114977704E-2</v>
      </c>
      <c r="AZ521" s="38">
        <v>7.6862507114977704E-2</v>
      </c>
      <c r="BA521" s="38">
        <v>7.6862507114977704E-2</v>
      </c>
      <c r="BB521" s="38">
        <v>7.6862507114977704E-2</v>
      </c>
      <c r="BC521" s="38">
        <v>7.6862507114977704E-2</v>
      </c>
      <c r="BD521" s="38">
        <v>29042</v>
      </c>
      <c r="BE521" s="38">
        <v>7.6862507114977704E-2</v>
      </c>
      <c r="BF521" s="38">
        <v>7.6862507114977704E-2</v>
      </c>
      <c r="BG521" s="38">
        <v>7.6862507114977704E-2</v>
      </c>
      <c r="BH521" s="38">
        <v>7.6862507114977704E-2</v>
      </c>
      <c r="BI521" s="38">
        <v>7.6862507114977704E-2</v>
      </c>
      <c r="BJ521" s="38">
        <v>7.6862507114977704E-2</v>
      </c>
      <c r="BK521" s="38">
        <v>7.6862507114977704E-2</v>
      </c>
      <c r="BL521" s="38">
        <v>7.6862507114977704E-2</v>
      </c>
      <c r="BM521" s="38">
        <v>27777</v>
      </c>
      <c r="BN521" s="38">
        <v>542625</v>
      </c>
      <c r="BO521" s="38">
        <v>7.6862507114977704E-2</v>
      </c>
      <c r="BP521" s="38">
        <v>7.6862507114977704E-2</v>
      </c>
      <c r="BQ521" s="38">
        <v>2287274</v>
      </c>
      <c r="BR521" s="38">
        <v>7.6862507114977704E-2</v>
      </c>
      <c r="BS521" s="38">
        <v>7.6862507114977704E-2</v>
      </c>
      <c r="BT521" s="38">
        <v>232918</v>
      </c>
      <c r="BU521" s="38">
        <v>7.6862507114977704E-2</v>
      </c>
      <c r="BV521" s="38">
        <v>0.70458757336810396</v>
      </c>
      <c r="BX521" s="38">
        <v>1</v>
      </c>
    </row>
    <row r="522" spans="2:76">
      <c r="B522" s="38" t="s">
        <v>1751</v>
      </c>
      <c r="C522" s="38" t="s">
        <v>143</v>
      </c>
      <c r="D522" s="38" t="s">
        <v>1752</v>
      </c>
      <c r="E522" s="38">
        <v>1515</v>
      </c>
      <c r="F522" s="38" t="s">
        <v>211</v>
      </c>
      <c r="G522" s="38">
        <v>501</v>
      </c>
      <c r="H522" s="38">
        <v>802</v>
      </c>
      <c r="I522" s="38">
        <v>137.02422000000001</v>
      </c>
      <c r="J522" s="38" t="s">
        <v>1753</v>
      </c>
      <c r="K522" s="38">
        <v>338</v>
      </c>
      <c r="L522" s="43" t="s">
        <v>1754</v>
      </c>
      <c r="M522" s="43" t="s">
        <v>1755</v>
      </c>
      <c r="N522" s="38">
        <v>785238</v>
      </c>
      <c r="O522" s="38">
        <v>7293578</v>
      </c>
      <c r="P522" s="38">
        <v>258363</v>
      </c>
      <c r="Q522" s="38">
        <v>0.17083699833467</v>
      </c>
      <c r="R522" s="38">
        <v>478886</v>
      </c>
      <c r="S522" s="38">
        <v>252936</v>
      </c>
      <c r="T522" s="38">
        <v>0.17083699833467</v>
      </c>
      <c r="U522" s="38">
        <v>567328</v>
      </c>
      <c r="V522" s="38">
        <v>1477676</v>
      </c>
      <c r="W522" s="38">
        <v>0.17083699833467</v>
      </c>
      <c r="X522" s="38">
        <v>698884</v>
      </c>
      <c r="Y522" s="38">
        <v>859227</v>
      </c>
      <c r="Z522" s="38">
        <v>775950</v>
      </c>
      <c r="AA522" s="38">
        <v>600399</v>
      </c>
      <c r="AB522" s="38">
        <v>0.17083699833467</v>
      </c>
      <c r="AC522" s="38">
        <v>417483</v>
      </c>
      <c r="AD522" s="38">
        <v>1818247</v>
      </c>
      <c r="AE522" s="38">
        <v>585806</v>
      </c>
      <c r="AF522" s="38">
        <v>0.17083699833467</v>
      </c>
      <c r="AG522" s="38">
        <v>139318</v>
      </c>
      <c r="AH522" s="38">
        <v>2602047</v>
      </c>
      <c r="AI522" s="38">
        <v>20812456</v>
      </c>
      <c r="AJ522" s="38">
        <v>801936</v>
      </c>
      <c r="AK522" s="38">
        <v>3195770</v>
      </c>
      <c r="AL522" s="38">
        <v>726250</v>
      </c>
      <c r="AM522" s="38">
        <v>254883</v>
      </c>
      <c r="AN522" s="38">
        <v>489613</v>
      </c>
      <c r="AO522" s="38">
        <v>765767</v>
      </c>
      <c r="AP522" s="38">
        <v>139386</v>
      </c>
      <c r="AQ522" s="38">
        <v>708035</v>
      </c>
      <c r="AR522" s="38">
        <v>451259</v>
      </c>
      <c r="AS522" s="38">
        <v>317092</v>
      </c>
      <c r="AT522" s="38">
        <v>2031628</v>
      </c>
      <c r="AU522" s="38">
        <v>203328</v>
      </c>
      <c r="AV522" s="38">
        <v>242936.01560000001</v>
      </c>
      <c r="AW522" s="38">
        <v>371613</v>
      </c>
      <c r="AX522" s="38">
        <v>742325</v>
      </c>
      <c r="AY522" s="38">
        <v>220379</v>
      </c>
      <c r="AZ522" s="38">
        <v>308027</v>
      </c>
      <c r="BA522" s="38">
        <v>682345</v>
      </c>
      <c r="BB522" s="38">
        <v>26608664</v>
      </c>
      <c r="BC522" s="38">
        <v>1603896</v>
      </c>
      <c r="BD522" s="38">
        <v>278774</v>
      </c>
      <c r="BE522" s="38">
        <v>363373</v>
      </c>
      <c r="BF522" s="38">
        <v>198969</v>
      </c>
      <c r="BG522" s="38">
        <v>3199326</v>
      </c>
      <c r="BH522" s="38">
        <v>493579.96879999997</v>
      </c>
      <c r="BI522" s="38">
        <v>1151818</v>
      </c>
      <c r="BJ522" s="38">
        <v>1908336</v>
      </c>
      <c r="BK522" s="38">
        <v>607909</v>
      </c>
      <c r="BL522" s="38">
        <v>283166</v>
      </c>
      <c r="BM522" s="38">
        <v>193433</v>
      </c>
      <c r="BN522" s="38">
        <v>647189</v>
      </c>
      <c r="BO522" s="38">
        <v>20093296</v>
      </c>
      <c r="BP522" s="38">
        <v>468014</v>
      </c>
      <c r="BQ522" s="38">
        <v>498484</v>
      </c>
      <c r="BR522" s="38">
        <v>655409</v>
      </c>
      <c r="BS522" s="38">
        <v>197853</v>
      </c>
      <c r="BT522" s="38">
        <v>373549.96879999997</v>
      </c>
      <c r="BU522" s="38">
        <v>499737</v>
      </c>
      <c r="BV522" s="38">
        <v>0.93517399518441402</v>
      </c>
      <c r="BX522" s="38">
        <v>1</v>
      </c>
    </row>
    <row r="523" spans="2:76">
      <c r="B523" s="38" t="s">
        <v>1756</v>
      </c>
      <c r="C523" s="38" t="s">
        <v>143</v>
      </c>
      <c r="D523" s="38" t="s">
        <v>243</v>
      </c>
      <c r="E523" s="38">
        <v>33384</v>
      </c>
      <c r="F523" s="38" t="s">
        <v>145</v>
      </c>
      <c r="G523" s="38">
        <v>100001332</v>
      </c>
      <c r="H523" s="38">
        <v>1463</v>
      </c>
      <c r="I523" s="38">
        <v>370.07796999999999</v>
      </c>
      <c r="N523" s="38">
        <v>0.191060252276605</v>
      </c>
      <c r="O523" s="38">
        <v>0.191060252276605</v>
      </c>
      <c r="P523" s="38">
        <v>0.191060252276605</v>
      </c>
      <c r="Q523" s="38">
        <v>0.191060252276605</v>
      </c>
      <c r="R523" s="38">
        <v>0.191060252276605</v>
      </c>
      <c r="S523" s="38">
        <v>0.191060252276605</v>
      </c>
      <c r="T523" s="38">
        <v>0.191060252276605</v>
      </c>
      <c r="U523" s="38">
        <v>0.191060252276605</v>
      </c>
      <c r="V523" s="38">
        <v>0.191060252276605</v>
      </c>
      <c r="W523" s="38">
        <v>0.191060252276605</v>
      </c>
      <c r="X523" s="38">
        <v>0.191060252276605</v>
      </c>
      <c r="Y523" s="38">
        <v>0.191060252276605</v>
      </c>
      <c r="Z523" s="38">
        <v>0.191060252276605</v>
      </c>
      <c r="AA523" s="38">
        <v>0.191060252276605</v>
      </c>
      <c r="AB523" s="38">
        <v>0.191060252276605</v>
      </c>
      <c r="AC523" s="38">
        <v>0.191060252276605</v>
      </c>
      <c r="AD523" s="38">
        <v>0.191060252276605</v>
      </c>
      <c r="AE523" s="38">
        <v>0.191060252276605</v>
      </c>
      <c r="AF523" s="38">
        <v>0.191060252276605</v>
      </c>
      <c r="AG523" s="38">
        <v>0.191060252276605</v>
      </c>
      <c r="AH523" s="38">
        <v>0.191060252276605</v>
      </c>
      <c r="AI523" s="38">
        <v>90656</v>
      </c>
      <c r="AJ523" s="38">
        <v>0.191060252276605</v>
      </c>
      <c r="AK523" s="38">
        <v>109375</v>
      </c>
      <c r="AL523" s="38">
        <v>0.191060252276605</v>
      </c>
      <c r="AM523" s="38">
        <v>0.191060252276605</v>
      </c>
      <c r="AN523" s="38">
        <v>0.191060252276605</v>
      </c>
      <c r="AO523" s="38">
        <v>0.191060252276605</v>
      </c>
      <c r="AP523" s="38">
        <v>0.191060252276605</v>
      </c>
      <c r="AQ523" s="38">
        <v>0.191060252276605</v>
      </c>
      <c r="AR523" s="38">
        <v>0.191060252276605</v>
      </c>
      <c r="AS523" s="38">
        <v>0.191060252276605</v>
      </c>
      <c r="AT523" s="38">
        <v>0.191060252276605</v>
      </c>
      <c r="AU523" s="38">
        <v>0.191060252276605</v>
      </c>
      <c r="AV523" s="38">
        <v>0.191060252276605</v>
      </c>
      <c r="AW523" s="38">
        <v>0.191060252276605</v>
      </c>
      <c r="AX523" s="38">
        <v>0.191060252276605</v>
      </c>
      <c r="AY523" s="38">
        <v>0.191060252276605</v>
      </c>
      <c r="AZ523" s="38">
        <v>0.191060252276605</v>
      </c>
      <c r="BA523" s="38">
        <v>0.191060252276605</v>
      </c>
      <c r="BB523" s="38">
        <v>1243981</v>
      </c>
      <c r="BC523" s="38">
        <v>0.191060252276605</v>
      </c>
      <c r="BD523" s="38">
        <v>0.191060252276605</v>
      </c>
      <c r="BE523" s="38">
        <v>0.191060252276605</v>
      </c>
      <c r="BF523" s="38">
        <v>0.191060252276605</v>
      </c>
      <c r="BG523" s="38">
        <v>0.191060252276605</v>
      </c>
      <c r="BH523" s="38">
        <v>0.191060252276605</v>
      </c>
      <c r="BI523" s="38">
        <v>0.191060252276605</v>
      </c>
      <c r="BJ523" s="38">
        <v>29556.002</v>
      </c>
      <c r="BK523" s="38">
        <v>0.191060252276605</v>
      </c>
      <c r="BL523" s="38">
        <v>0.191060252276605</v>
      </c>
      <c r="BM523" s="38">
        <v>0.191060252276605</v>
      </c>
      <c r="BN523" s="38">
        <v>0.191060252276605</v>
      </c>
      <c r="BO523" s="38">
        <v>168552</v>
      </c>
      <c r="BP523" s="38">
        <v>0.191060252276605</v>
      </c>
      <c r="BQ523" s="38">
        <v>0.191060252276605</v>
      </c>
      <c r="BR523" s="38">
        <v>0.191060252276605</v>
      </c>
      <c r="BS523" s="38">
        <v>0.191060252276605</v>
      </c>
      <c r="BT523" s="38">
        <v>0.191060252276605</v>
      </c>
      <c r="BU523" s="38">
        <v>0.191060252276605</v>
      </c>
      <c r="BV523" s="38">
        <v>0.63261383862230702</v>
      </c>
      <c r="BX523" s="38">
        <v>1</v>
      </c>
    </row>
    <row r="524" spans="2:76">
      <c r="B524" s="38" t="s">
        <v>1757</v>
      </c>
      <c r="C524" s="38" t="s">
        <v>161</v>
      </c>
      <c r="D524" s="38" t="s">
        <v>587</v>
      </c>
      <c r="E524" s="38">
        <v>1516</v>
      </c>
      <c r="F524" s="38" t="s">
        <v>163</v>
      </c>
      <c r="G524" s="38">
        <v>1023</v>
      </c>
      <c r="H524" s="38">
        <v>1280</v>
      </c>
      <c r="I524" s="38">
        <v>90.054959999999994</v>
      </c>
      <c r="J524" s="38" t="s">
        <v>1758</v>
      </c>
      <c r="K524" s="38">
        <v>1088</v>
      </c>
      <c r="L524" s="43" t="s">
        <v>1759</v>
      </c>
      <c r="M524" s="43" t="s">
        <v>1760</v>
      </c>
      <c r="N524" s="38">
        <v>4620256</v>
      </c>
      <c r="O524" s="38">
        <v>3553868</v>
      </c>
      <c r="P524" s="38">
        <v>4143989</v>
      </c>
      <c r="Q524" s="38">
        <v>3606333</v>
      </c>
      <c r="R524" s="38">
        <v>4636005</v>
      </c>
      <c r="S524" s="38">
        <v>2307976</v>
      </c>
      <c r="T524" s="38">
        <v>4000713</v>
      </c>
      <c r="U524" s="38">
        <v>3324267</v>
      </c>
      <c r="V524" s="38">
        <v>3493693</v>
      </c>
      <c r="W524" s="38">
        <v>2273302</v>
      </c>
      <c r="X524" s="38">
        <v>2605548</v>
      </c>
      <c r="Y524" s="38">
        <v>5087408</v>
      </c>
      <c r="Z524" s="38">
        <v>1899354</v>
      </c>
      <c r="AA524" s="38">
        <v>2213776</v>
      </c>
      <c r="AB524" s="38">
        <v>1707737</v>
      </c>
      <c r="AC524" s="38">
        <v>2083853</v>
      </c>
      <c r="AD524" s="38">
        <v>1577341</v>
      </c>
      <c r="AE524" s="38">
        <v>1946157</v>
      </c>
      <c r="AF524" s="38">
        <v>1575966</v>
      </c>
      <c r="AG524" s="38">
        <v>2036295</v>
      </c>
      <c r="AH524" s="38">
        <v>2030941</v>
      </c>
      <c r="AI524" s="38">
        <v>2183049</v>
      </c>
      <c r="AJ524" s="38">
        <v>2037696</v>
      </c>
      <c r="AK524" s="38">
        <v>1797641</v>
      </c>
      <c r="AL524" s="38">
        <v>1779638</v>
      </c>
      <c r="AM524" s="38">
        <v>1938785</v>
      </c>
      <c r="AN524" s="38">
        <v>1767381</v>
      </c>
      <c r="AO524" s="38">
        <v>2319831</v>
      </c>
      <c r="AP524" s="38">
        <v>951731</v>
      </c>
      <c r="AQ524" s="38">
        <v>1675273</v>
      </c>
      <c r="AR524" s="38">
        <v>3597893</v>
      </c>
      <c r="AS524" s="38">
        <v>3721874</v>
      </c>
      <c r="AT524" s="38">
        <v>3956350</v>
      </c>
      <c r="AU524" s="38">
        <v>1625008</v>
      </c>
      <c r="AV524" s="38">
        <v>1937186</v>
      </c>
      <c r="AW524" s="38">
        <v>2318741</v>
      </c>
      <c r="AX524" s="38">
        <v>2322467</v>
      </c>
      <c r="AY524" s="38">
        <v>2007682</v>
      </c>
      <c r="AZ524" s="38">
        <v>1986008</v>
      </c>
      <c r="BA524" s="38">
        <v>1607619</v>
      </c>
      <c r="BB524" s="38">
        <v>1857015</v>
      </c>
      <c r="BC524" s="38">
        <v>2494286</v>
      </c>
      <c r="BD524" s="38">
        <v>1453585</v>
      </c>
      <c r="BE524" s="38">
        <v>2413409.25</v>
      </c>
      <c r="BF524" s="38">
        <v>2015212</v>
      </c>
      <c r="BG524" s="38">
        <v>2719964</v>
      </c>
      <c r="BH524" s="38">
        <v>1699404</v>
      </c>
      <c r="BI524" s="38">
        <v>1757985</v>
      </c>
      <c r="BJ524" s="38">
        <v>2199949</v>
      </c>
      <c r="BK524" s="38">
        <v>2347988</v>
      </c>
      <c r="BL524" s="38">
        <v>1268694</v>
      </c>
      <c r="BM524" s="38">
        <v>2319200</v>
      </c>
      <c r="BN524" s="38">
        <v>2105317</v>
      </c>
      <c r="BO524" s="38">
        <v>2659730</v>
      </c>
      <c r="BP524" s="38">
        <v>1654135</v>
      </c>
      <c r="BQ524" s="38">
        <v>2154340</v>
      </c>
      <c r="BR524" s="38">
        <v>1954709</v>
      </c>
      <c r="BS524" s="38">
        <v>1830589</v>
      </c>
      <c r="BT524" s="38">
        <v>2117179</v>
      </c>
      <c r="BU524" s="38">
        <v>2575509</v>
      </c>
      <c r="BV524" s="38">
        <v>0.50114366760329299</v>
      </c>
      <c r="BX524" s="38">
        <v>1</v>
      </c>
    </row>
    <row r="525" spans="2:76">
      <c r="B525" s="38" t="s">
        <v>1761</v>
      </c>
      <c r="C525" s="38" t="s">
        <v>161</v>
      </c>
      <c r="D525" s="38" t="s">
        <v>587</v>
      </c>
      <c r="E525" s="38">
        <v>1648</v>
      </c>
      <c r="F525" s="38" t="s">
        <v>163</v>
      </c>
      <c r="G525" s="38">
        <v>503</v>
      </c>
      <c r="H525" s="38">
        <v>1239</v>
      </c>
      <c r="I525" s="38">
        <v>106.04987</v>
      </c>
      <c r="J525" s="38" t="s">
        <v>1762</v>
      </c>
      <c r="K525" s="38">
        <v>5951</v>
      </c>
      <c r="L525" s="43" t="s">
        <v>1763</v>
      </c>
      <c r="M525" s="43" t="s">
        <v>1764</v>
      </c>
      <c r="N525" s="38">
        <v>38870756</v>
      </c>
      <c r="O525" s="38">
        <v>41514664</v>
      </c>
      <c r="P525" s="38">
        <v>32234216</v>
      </c>
      <c r="Q525" s="38">
        <v>27747896</v>
      </c>
      <c r="R525" s="38">
        <v>33067504</v>
      </c>
      <c r="S525" s="38">
        <v>40673144</v>
      </c>
      <c r="T525" s="38">
        <v>23369488</v>
      </c>
      <c r="U525" s="38">
        <v>32304414</v>
      </c>
      <c r="V525" s="38">
        <v>38904704</v>
      </c>
      <c r="W525" s="38">
        <v>23333592</v>
      </c>
      <c r="X525" s="38">
        <v>23427532</v>
      </c>
      <c r="Y525" s="38">
        <v>35044556</v>
      </c>
      <c r="Z525" s="38">
        <v>32957012</v>
      </c>
      <c r="AA525" s="38">
        <v>28398368</v>
      </c>
      <c r="AB525" s="38">
        <v>34331456</v>
      </c>
      <c r="AC525" s="38">
        <v>37907448</v>
      </c>
      <c r="AD525" s="38">
        <v>30595954</v>
      </c>
      <c r="AE525" s="38">
        <v>36285504</v>
      </c>
      <c r="AF525" s="38">
        <v>30086108</v>
      </c>
      <c r="AG525" s="38">
        <v>34598560</v>
      </c>
      <c r="AH525" s="38">
        <v>39617496</v>
      </c>
      <c r="AI525" s="38">
        <v>33754404</v>
      </c>
      <c r="AJ525" s="38">
        <v>29885804</v>
      </c>
      <c r="AK525" s="38">
        <v>31849880</v>
      </c>
      <c r="AL525" s="38">
        <v>30483728</v>
      </c>
      <c r="AM525" s="38">
        <v>26870292</v>
      </c>
      <c r="AN525" s="38">
        <v>24823440</v>
      </c>
      <c r="AO525" s="38">
        <v>31841460</v>
      </c>
      <c r="AP525" s="38">
        <v>34437840</v>
      </c>
      <c r="AQ525" s="38">
        <v>32844356</v>
      </c>
      <c r="AR525" s="38">
        <v>38584728</v>
      </c>
      <c r="AS525" s="38">
        <v>40176280</v>
      </c>
      <c r="AT525" s="38">
        <v>39964392</v>
      </c>
      <c r="AU525" s="38">
        <v>30155924</v>
      </c>
      <c r="AV525" s="38">
        <v>27585578</v>
      </c>
      <c r="AW525" s="38">
        <v>29007260</v>
      </c>
      <c r="AX525" s="38">
        <v>29791264</v>
      </c>
      <c r="AY525" s="38">
        <v>31961986</v>
      </c>
      <c r="AZ525" s="38">
        <v>31479224</v>
      </c>
      <c r="BA525" s="38">
        <v>32460126</v>
      </c>
      <c r="BB525" s="38">
        <v>33579360</v>
      </c>
      <c r="BC525" s="38">
        <v>38454084</v>
      </c>
      <c r="BD525" s="38">
        <v>44480372</v>
      </c>
      <c r="BE525" s="38">
        <v>45272196</v>
      </c>
      <c r="BF525" s="38">
        <v>32629208</v>
      </c>
      <c r="BG525" s="38">
        <v>34084472</v>
      </c>
      <c r="BH525" s="38">
        <v>35787500</v>
      </c>
      <c r="BI525" s="38">
        <v>33124926</v>
      </c>
      <c r="BJ525" s="38">
        <v>36679912</v>
      </c>
      <c r="BK525" s="38">
        <v>31117434</v>
      </c>
      <c r="BL525" s="38">
        <v>34720976</v>
      </c>
      <c r="BM525" s="38">
        <v>34019984</v>
      </c>
      <c r="BN525" s="38">
        <v>28417884</v>
      </c>
      <c r="BO525" s="38">
        <v>36975136</v>
      </c>
      <c r="BP525" s="38">
        <v>35855032</v>
      </c>
      <c r="BQ525" s="38">
        <v>35022684</v>
      </c>
      <c r="BR525" s="38">
        <v>29277720</v>
      </c>
      <c r="BS525" s="38">
        <v>30222552</v>
      </c>
      <c r="BT525" s="38">
        <v>25118352</v>
      </c>
      <c r="BU525" s="38">
        <v>31672592</v>
      </c>
      <c r="BV525" s="38">
        <v>0.23469877067203401</v>
      </c>
      <c r="BX525" s="38">
        <v>1</v>
      </c>
    </row>
    <row r="526" spans="2:76">
      <c r="B526" s="38" t="s">
        <v>1765</v>
      </c>
      <c r="C526" s="38" t="s">
        <v>161</v>
      </c>
      <c r="D526" s="38" t="s">
        <v>373</v>
      </c>
      <c r="E526" s="38">
        <v>2342</v>
      </c>
      <c r="F526" s="38" t="s">
        <v>163</v>
      </c>
      <c r="G526" s="38">
        <v>504</v>
      </c>
      <c r="H526" s="38">
        <v>2550</v>
      </c>
      <c r="I526" s="38">
        <v>177.10223999999999</v>
      </c>
      <c r="J526" s="38" t="s">
        <v>1766</v>
      </c>
      <c r="K526" s="38">
        <v>5202</v>
      </c>
      <c r="L526" s="43" t="s">
        <v>1767</v>
      </c>
      <c r="M526" s="43" t="s">
        <v>1768</v>
      </c>
      <c r="N526" s="38">
        <v>115575</v>
      </c>
      <c r="O526" s="38">
        <v>128070</v>
      </c>
      <c r="P526" s="38">
        <v>68321</v>
      </c>
      <c r="Q526" s="38">
        <v>0.12713779925734101</v>
      </c>
      <c r="R526" s="38">
        <v>0.12713779925734101</v>
      </c>
      <c r="S526" s="38">
        <v>122889</v>
      </c>
      <c r="T526" s="38">
        <v>70240</v>
      </c>
      <c r="U526" s="38">
        <v>89182</v>
      </c>
      <c r="V526" s="38">
        <v>104027</v>
      </c>
      <c r="W526" s="38">
        <v>100994</v>
      </c>
      <c r="X526" s="38">
        <v>84837</v>
      </c>
      <c r="Y526" s="38">
        <v>150463</v>
      </c>
      <c r="Z526" s="38">
        <v>165094</v>
      </c>
      <c r="AA526" s="38">
        <v>403918</v>
      </c>
      <c r="AB526" s="38">
        <v>0.12713779925734101</v>
      </c>
      <c r="AC526" s="38">
        <v>159821</v>
      </c>
      <c r="AD526" s="38">
        <v>199508</v>
      </c>
      <c r="AE526" s="38">
        <v>80488</v>
      </c>
      <c r="AF526" s="38">
        <v>159817</v>
      </c>
      <c r="AG526" s="38">
        <v>117038</v>
      </c>
      <c r="AH526" s="38">
        <v>188447</v>
      </c>
      <c r="AI526" s="38">
        <v>72552</v>
      </c>
      <c r="AJ526" s="38">
        <v>149890</v>
      </c>
      <c r="AK526" s="38">
        <v>108540</v>
      </c>
      <c r="AL526" s="38">
        <v>113205</v>
      </c>
      <c r="AM526" s="38">
        <v>77211</v>
      </c>
      <c r="AN526" s="38">
        <v>0.12713779925734101</v>
      </c>
      <c r="AO526" s="38">
        <v>305107</v>
      </c>
      <c r="AP526" s="38">
        <v>167534</v>
      </c>
      <c r="AQ526" s="38">
        <v>213821</v>
      </c>
      <c r="AR526" s="38">
        <v>217710</v>
      </c>
      <c r="AS526" s="38">
        <v>134590</v>
      </c>
      <c r="AT526" s="38">
        <v>129891.99219999999</v>
      </c>
      <c r="AU526" s="38">
        <v>59072</v>
      </c>
      <c r="AV526" s="38">
        <v>143822</v>
      </c>
      <c r="AW526" s="38">
        <v>120895</v>
      </c>
      <c r="AX526" s="38">
        <v>92579</v>
      </c>
      <c r="AY526" s="38">
        <v>59905</v>
      </c>
      <c r="AZ526" s="38">
        <v>94251</v>
      </c>
      <c r="BA526" s="38">
        <v>0.12713779925734101</v>
      </c>
      <c r="BB526" s="38">
        <v>202941</v>
      </c>
      <c r="BC526" s="38">
        <v>156476</v>
      </c>
      <c r="BD526" s="38">
        <v>134597</v>
      </c>
      <c r="BE526" s="38">
        <v>229859</v>
      </c>
      <c r="BF526" s="38">
        <v>85446</v>
      </c>
      <c r="BG526" s="38">
        <v>419737</v>
      </c>
      <c r="BH526" s="38">
        <v>208817</v>
      </c>
      <c r="BI526" s="38">
        <v>105446</v>
      </c>
      <c r="BJ526" s="38">
        <v>124599</v>
      </c>
      <c r="BK526" s="38">
        <v>629212</v>
      </c>
      <c r="BL526" s="38">
        <v>404997</v>
      </c>
      <c r="BM526" s="38">
        <v>152678</v>
      </c>
      <c r="BN526" s="38">
        <v>114581</v>
      </c>
      <c r="BO526" s="38">
        <v>166003</v>
      </c>
      <c r="BP526" s="38">
        <v>37183</v>
      </c>
      <c r="BQ526" s="38">
        <v>114888</v>
      </c>
      <c r="BR526" s="38">
        <v>86230</v>
      </c>
      <c r="BS526" s="38">
        <v>129827</v>
      </c>
      <c r="BT526" s="38">
        <v>23028</v>
      </c>
      <c r="BU526" s="38">
        <v>0.12713779925734101</v>
      </c>
      <c r="BV526" s="38">
        <v>0.45507757321993603</v>
      </c>
      <c r="BX526" s="38">
        <v>1</v>
      </c>
    </row>
    <row r="527" spans="2:76">
      <c r="B527" s="38" t="s">
        <v>1769</v>
      </c>
      <c r="C527" s="38" t="s">
        <v>577</v>
      </c>
      <c r="D527" s="38" t="s">
        <v>578</v>
      </c>
      <c r="E527" s="38">
        <v>42049</v>
      </c>
      <c r="F527" s="38" t="s">
        <v>163</v>
      </c>
      <c r="G527" s="38">
        <v>100003520</v>
      </c>
      <c r="H527" s="38">
        <v>2115</v>
      </c>
      <c r="I527" s="38">
        <v>177.08698999999999</v>
      </c>
      <c r="J527" s="38" t="s">
        <v>1770</v>
      </c>
      <c r="K527" s="38">
        <v>17958834</v>
      </c>
      <c r="M527" s="43" t="s">
        <v>1771</v>
      </c>
      <c r="N527" s="38">
        <v>161277</v>
      </c>
      <c r="O527" s="38">
        <v>76095</v>
      </c>
      <c r="P527" s="38">
        <v>275211</v>
      </c>
      <c r="Q527" s="38">
        <v>131724</v>
      </c>
      <c r="R527" s="38">
        <v>129366</v>
      </c>
      <c r="S527" s="38">
        <v>150428</v>
      </c>
      <c r="T527" s="38">
        <v>157520</v>
      </c>
      <c r="U527" s="38">
        <v>106024</v>
      </c>
      <c r="V527" s="38">
        <v>77987</v>
      </c>
      <c r="W527" s="38">
        <v>99143</v>
      </c>
      <c r="X527" s="38">
        <v>111844</v>
      </c>
      <c r="Y527" s="38">
        <v>53972</v>
      </c>
      <c r="Z527" s="38">
        <v>116930</v>
      </c>
      <c r="AA527" s="38">
        <v>74467</v>
      </c>
      <c r="AB527" s="38">
        <v>112920</v>
      </c>
      <c r="AC527" s="38">
        <v>216660</v>
      </c>
      <c r="AD527" s="38">
        <v>84774</v>
      </c>
      <c r="AE527" s="38">
        <v>88987</v>
      </c>
      <c r="AF527" s="38">
        <v>77842</v>
      </c>
      <c r="AG527" s="38">
        <v>200344</v>
      </c>
      <c r="AH527" s="38">
        <v>149586</v>
      </c>
      <c r="AI527" s="38">
        <v>210191</v>
      </c>
      <c r="AJ527" s="38">
        <v>93648</v>
      </c>
      <c r="AK527" s="38">
        <v>135140</v>
      </c>
      <c r="AL527" s="38">
        <v>127015</v>
      </c>
      <c r="AM527" s="38">
        <v>210740</v>
      </c>
      <c r="AN527" s="38">
        <v>140039</v>
      </c>
      <c r="AO527" s="38">
        <v>148126</v>
      </c>
      <c r="AP527" s="38">
        <v>134247</v>
      </c>
      <c r="AQ527" s="38">
        <v>166179</v>
      </c>
      <c r="AR527" s="38">
        <v>69184</v>
      </c>
      <c r="AS527" s="38">
        <v>260739</v>
      </c>
      <c r="AT527" s="38">
        <v>126662</v>
      </c>
      <c r="AU527" s="38">
        <v>254629</v>
      </c>
      <c r="AV527" s="38">
        <v>117091.99219999999</v>
      </c>
      <c r="AW527" s="38">
        <v>176315</v>
      </c>
      <c r="AX527" s="38">
        <v>163662</v>
      </c>
      <c r="AY527" s="38">
        <v>111859</v>
      </c>
      <c r="AZ527" s="38">
        <v>83185</v>
      </c>
      <c r="BA527" s="38">
        <v>146273</v>
      </c>
      <c r="BB527" s="38">
        <v>76128</v>
      </c>
      <c r="BC527" s="38">
        <v>175005</v>
      </c>
      <c r="BD527" s="38">
        <v>116515</v>
      </c>
      <c r="BE527" s="38">
        <v>153105</v>
      </c>
      <c r="BF527" s="38">
        <v>111931</v>
      </c>
      <c r="BG527" s="38">
        <v>0.27874149314373697</v>
      </c>
      <c r="BH527" s="38">
        <v>80352</v>
      </c>
      <c r="BI527" s="38">
        <v>138709</v>
      </c>
      <c r="BJ527" s="38">
        <v>76659</v>
      </c>
      <c r="BK527" s="38">
        <v>195739</v>
      </c>
      <c r="BL527" s="38">
        <v>173934</v>
      </c>
      <c r="BM527" s="38">
        <v>141407</v>
      </c>
      <c r="BN527" s="38">
        <v>156158</v>
      </c>
      <c r="BO527" s="38">
        <v>150950</v>
      </c>
      <c r="BP527" s="38">
        <v>122578</v>
      </c>
      <c r="BQ527" s="38">
        <v>159787</v>
      </c>
      <c r="BR527" s="38">
        <v>77424</v>
      </c>
      <c r="BS527" s="38">
        <v>166925</v>
      </c>
      <c r="BT527" s="38">
        <v>152860</v>
      </c>
      <c r="BU527" s="38">
        <v>164203</v>
      </c>
      <c r="BV527" s="38">
        <v>0.84119532514633599</v>
      </c>
      <c r="BX527" s="38">
        <v>1</v>
      </c>
    </row>
    <row r="528" spans="2:76">
      <c r="B528" s="38" t="s">
        <v>1772</v>
      </c>
      <c r="C528" s="38" t="s">
        <v>577</v>
      </c>
      <c r="D528" s="38" t="s">
        <v>578</v>
      </c>
      <c r="E528" s="38">
        <v>40066</v>
      </c>
      <c r="F528" s="38" t="s">
        <v>145</v>
      </c>
      <c r="G528" s="38">
        <v>100003202</v>
      </c>
      <c r="H528" s="38">
        <v>1805</v>
      </c>
      <c r="I528" s="38">
        <v>217.11938000000001</v>
      </c>
      <c r="J528" s="38" t="s">
        <v>1773</v>
      </c>
      <c r="K528" s="38">
        <v>7015695</v>
      </c>
      <c r="M528" s="43" t="s">
        <v>1774</v>
      </c>
      <c r="N528" s="38">
        <v>37689</v>
      </c>
      <c r="O528" s="38">
        <v>95937</v>
      </c>
      <c r="P528" s="38">
        <v>138306</v>
      </c>
      <c r="Q528" s="38">
        <v>81159</v>
      </c>
      <c r="R528" s="38">
        <v>87112</v>
      </c>
      <c r="S528" s="38">
        <v>167357</v>
      </c>
      <c r="T528" s="38">
        <v>62315</v>
      </c>
      <c r="U528" s="38">
        <v>77271</v>
      </c>
      <c r="V528" s="38">
        <v>137402</v>
      </c>
      <c r="W528" s="38">
        <v>84129</v>
      </c>
      <c r="X528" s="38">
        <v>100439</v>
      </c>
      <c r="Y528" s="38">
        <v>60081</v>
      </c>
      <c r="Z528" s="38">
        <v>37039</v>
      </c>
      <c r="AA528" s="38">
        <v>292355</v>
      </c>
      <c r="AB528" s="38">
        <v>71305</v>
      </c>
      <c r="AC528" s="38">
        <v>364919</v>
      </c>
      <c r="AD528" s="38">
        <v>104167</v>
      </c>
      <c r="AE528" s="38">
        <v>43769</v>
      </c>
      <c r="AF528" s="38">
        <v>236656.01560000001</v>
      </c>
      <c r="AG528" s="38">
        <v>233517.98439999999</v>
      </c>
      <c r="AH528" s="38">
        <v>117384.99219999999</v>
      </c>
      <c r="AI528" s="38">
        <v>207206</v>
      </c>
      <c r="AJ528" s="38">
        <v>63625</v>
      </c>
      <c r="AK528" s="38">
        <v>46309</v>
      </c>
      <c r="AL528" s="38">
        <v>117656</v>
      </c>
      <c r="AM528" s="38">
        <v>69853</v>
      </c>
      <c r="AN528" s="38">
        <v>145683</v>
      </c>
      <c r="AO528" s="38">
        <v>163445</v>
      </c>
      <c r="AP528" s="38">
        <v>73231</v>
      </c>
      <c r="AQ528" s="38">
        <v>112832</v>
      </c>
      <c r="AR528" s="38">
        <v>43131</v>
      </c>
      <c r="AS528" s="38">
        <v>223715</v>
      </c>
      <c r="AT528" s="38">
        <v>62629</v>
      </c>
      <c r="AU528" s="38">
        <v>92948</v>
      </c>
      <c r="AV528" s="38">
        <v>88972</v>
      </c>
      <c r="AW528" s="38">
        <v>110589</v>
      </c>
      <c r="AX528" s="38">
        <v>171158</v>
      </c>
      <c r="AY528" s="38">
        <v>44947</v>
      </c>
      <c r="AZ528" s="38">
        <v>50394</v>
      </c>
      <c r="BA528" s="38">
        <v>47245</v>
      </c>
      <c r="BB528" s="38">
        <v>0.247982348162122</v>
      </c>
      <c r="BC528" s="38">
        <v>140367</v>
      </c>
      <c r="BD528" s="38">
        <v>204263</v>
      </c>
      <c r="BE528" s="38">
        <v>81352</v>
      </c>
      <c r="BF528" s="38">
        <v>158615</v>
      </c>
      <c r="BG528" s="38">
        <v>92080</v>
      </c>
      <c r="BH528" s="38">
        <v>184346</v>
      </c>
      <c r="BI528" s="38">
        <v>42025</v>
      </c>
      <c r="BJ528" s="38">
        <v>144450</v>
      </c>
      <c r="BK528" s="38">
        <v>158269</v>
      </c>
      <c r="BL528" s="38">
        <v>343479</v>
      </c>
      <c r="BM528" s="38">
        <v>76309</v>
      </c>
      <c r="BN528" s="38">
        <v>113283.99219999999</v>
      </c>
      <c r="BO528" s="38">
        <v>0.247982348162122</v>
      </c>
      <c r="BP528" s="38">
        <v>51938</v>
      </c>
      <c r="BQ528" s="38">
        <v>205230</v>
      </c>
      <c r="BR528" s="38">
        <v>147665</v>
      </c>
      <c r="BS528" s="38">
        <v>128440</v>
      </c>
      <c r="BT528" s="38">
        <v>105619</v>
      </c>
      <c r="BU528" s="38">
        <v>132882</v>
      </c>
      <c r="BV528" s="38">
        <v>0.99410183938476004</v>
      </c>
      <c r="BX528" s="38">
        <v>1</v>
      </c>
    </row>
    <row r="529" spans="2:76">
      <c r="B529" s="38" t="s">
        <v>1775</v>
      </c>
      <c r="C529" s="38" t="s">
        <v>577</v>
      </c>
      <c r="D529" s="38" t="s">
        <v>578</v>
      </c>
      <c r="E529" s="38">
        <v>40054</v>
      </c>
      <c r="F529" s="38" t="s">
        <v>145</v>
      </c>
      <c r="G529" s="38">
        <v>100003253</v>
      </c>
      <c r="H529" s="38">
        <v>2106</v>
      </c>
      <c r="I529" s="38">
        <v>251.10373000000001</v>
      </c>
      <c r="J529" s="38" t="s">
        <v>1776</v>
      </c>
      <c r="M529" s="43" t="s">
        <v>1777</v>
      </c>
      <c r="N529" s="38">
        <v>0.221536554545745</v>
      </c>
      <c r="O529" s="38">
        <v>22958</v>
      </c>
      <c r="P529" s="38">
        <v>42773</v>
      </c>
      <c r="Q529" s="38">
        <v>34282</v>
      </c>
      <c r="R529" s="38">
        <v>43902</v>
      </c>
      <c r="S529" s="38">
        <v>68962</v>
      </c>
      <c r="T529" s="38">
        <v>15013.001</v>
      </c>
      <c r="U529" s="38">
        <v>0.221536554545745</v>
      </c>
      <c r="V529" s="38">
        <v>58737.003900000003</v>
      </c>
      <c r="W529" s="38">
        <v>47913</v>
      </c>
      <c r="X529" s="38">
        <v>62104</v>
      </c>
      <c r="Y529" s="38">
        <v>23687</v>
      </c>
      <c r="Z529" s="38">
        <v>0.221536554545745</v>
      </c>
      <c r="AA529" s="38">
        <v>68439</v>
      </c>
      <c r="AB529" s="38">
        <v>0.221536554545745</v>
      </c>
      <c r="AC529" s="38">
        <v>185955</v>
      </c>
      <c r="AD529" s="38">
        <v>47930.996099999997</v>
      </c>
      <c r="AE529" s="38">
        <v>0.221536554545745</v>
      </c>
      <c r="AF529" s="38">
        <v>73907</v>
      </c>
      <c r="AG529" s="38">
        <v>102742.00780000001</v>
      </c>
      <c r="AH529" s="38">
        <v>36106</v>
      </c>
      <c r="AI529" s="38">
        <v>94861</v>
      </c>
      <c r="AJ529" s="38">
        <v>16258.999</v>
      </c>
      <c r="AK529" s="38">
        <v>0.221536554545745</v>
      </c>
      <c r="AL529" s="38">
        <v>56054</v>
      </c>
      <c r="AM529" s="38">
        <v>50145</v>
      </c>
      <c r="AN529" s="38">
        <v>56720.003900000003</v>
      </c>
      <c r="AO529" s="38">
        <v>114884.00780000001</v>
      </c>
      <c r="AP529" s="38">
        <v>29348.002</v>
      </c>
      <c r="AQ529" s="38">
        <v>53770.003900000003</v>
      </c>
      <c r="AR529" s="38">
        <v>0.221536554545745</v>
      </c>
      <c r="AS529" s="38">
        <v>70835</v>
      </c>
      <c r="AT529" s="38">
        <v>41159</v>
      </c>
      <c r="AU529" s="38">
        <v>28403.002</v>
      </c>
      <c r="AV529" s="38">
        <v>38663</v>
      </c>
      <c r="AW529" s="38">
        <v>51664</v>
      </c>
      <c r="AX529" s="38">
        <v>56797</v>
      </c>
      <c r="AY529" s="38">
        <v>0.221536554545745</v>
      </c>
      <c r="AZ529" s="38">
        <v>15547.999</v>
      </c>
      <c r="BA529" s="38">
        <v>19171</v>
      </c>
      <c r="BB529" s="38">
        <v>0.221536554545745</v>
      </c>
      <c r="BC529" s="38">
        <v>47841</v>
      </c>
      <c r="BD529" s="38">
        <v>62432</v>
      </c>
      <c r="BE529" s="38">
        <v>61447</v>
      </c>
      <c r="BF529" s="38">
        <v>50114</v>
      </c>
      <c r="BG529" s="38">
        <v>31878</v>
      </c>
      <c r="BH529" s="38">
        <v>46186</v>
      </c>
      <c r="BI529" s="38">
        <v>21400</v>
      </c>
      <c r="BJ529" s="38">
        <v>31613</v>
      </c>
      <c r="BK529" s="38">
        <v>75198</v>
      </c>
      <c r="BL529" s="38">
        <v>143799</v>
      </c>
      <c r="BM529" s="38">
        <v>25845.002</v>
      </c>
      <c r="BN529" s="38">
        <v>61272</v>
      </c>
      <c r="BO529" s="38">
        <v>25188.002</v>
      </c>
      <c r="BP529" s="38">
        <v>32676.998</v>
      </c>
      <c r="BQ529" s="38">
        <v>92241</v>
      </c>
      <c r="BR529" s="38">
        <v>46635</v>
      </c>
      <c r="BS529" s="38">
        <v>51330.003900000003</v>
      </c>
      <c r="BT529" s="38">
        <v>46800</v>
      </c>
      <c r="BU529" s="38">
        <v>47810</v>
      </c>
      <c r="BV529" s="38">
        <v>0.92331457439817599</v>
      </c>
      <c r="BX529" s="38">
        <v>1</v>
      </c>
    </row>
    <row r="530" spans="2:76">
      <c r="B530" s="38" t="s">
        <v>1778</v>
      </c>
      <c r="C530" s="38" t="s">
        <v>577</v>
      </c>
      <c r="D530" s="38" t="s">
        <v>578</v>
      </c>
      <c r="E530" s="38">
        <v>42053</v>
      </c>
      <c r="F530" s="38" t="s">
        <v>211</v>
      </c>
      <c r="G530" s="38">
        <v>100003521</v>
      </c>
      <c r="H530" s="38">
        <v>2656</v>
      </c>
      <c r="I530" s="38">
        <v>191.06734</v>
      </c>
      <c r="J530" s="38" t="s">
        <v>1779</v>
      </c>
      <c r="K530" s="38">
        <v>138784</v>
      </c>
      <c r="N530" s="38">
        <v>0.21701107114615101</v>
      </c>
      <c r="O530" s="38">
        <v>112013</v>
      </c>
      <c r="P530" s="38">
        <v>227457</v>
      </c>
      <c r="Q530" s="38">
        <v>89918</v>
      </c>
      <c r="R530" s="38">
        <v>91501</v>
      </c>
      <c r="S530" s="38">
        <v>190770</v>
      </c>
      <c r="T530" s="38">
        <v>85578</v>
      </c>
      <c r="U530" s="38">
        <v>108583</v>
      </c>
      <c r="V530" s="38">
        <v>117604</v>
      </c>
      <c r="W530" s="38">
        <v>159787</v>
      </c>
      <c r="X530" s="38">
        <v>71604</v>
      </c>
      <c r="Y530" s="38">
        <v>58923</v>
      </c>
      <c r="Z530" s="38">
        <v>134538</v>
      </c>
      <c r="AA530" s="38">
        <v>207564</v>
      </c>
      <c r="AB530" s="38">
        <v>199140</v>
      </c>
      <c r="AC530" s="38">
        <v>417056</v>
      </c>
      <c r="AD530" s="38">
        <v>108858</v>
      </c>
      <c r="AE530" s="38">
        <v>77798</v>
      </c>
      <c r="AF530" s="38">
        <v>193854</v>
      </c>
      <c r="AG530" s="38">
        <v>234537</v>
      </c>
      <c r="AH530" s="38">
        <v>99793</v>
      </c>
      <c r="AI530" s="38">
        <v>265055</v>
      </c>
      <c r="AJ530" s="38">
        <v>88698</v>
      </c>
      <c r="AK530" s="38">
        <v>36806</v>
      </c>
      <c r="AL530" s="38">
        <v>91863</v>
      </c>
      <c r="AM530" s="38">
        <v>178142</v>
      </c>
      <c r="AN530" s="38">
        <v>115343</v>
      </c>
      <c r="AO530" s="38">
        <v>257855</v>
      </c>
      <c r="AP530" s="38">
        <v>124802.99219999999</v>
      </c>
      <c r="AQ530" s="38">
        <v>178589</v>
      </c>
      <c r="AR530" s="38">
        <v>41339</v>
      </c>
      <c r="AS530" s="38">
        <v>153653</v>
      </c>
      <c r="AT530" s="38">
        <v>59520</v>
      </c>
      <c r="AU530" s="38">
        <v>86058</v>
      </c>
      <c r="AV530" s="38">
        <v>120084.99219999999</v>
      </c>
      <c r="AW530" s="38">
        <v>143646</v>
      </c>
      <c r="AX530" s="38">
        <v>187912</v>
      </c>
      <c r="AY530" s="38">
        <v>46779</v>
      </c>
      <c r="AZ530" s="38">
        <v>0.21701107114615101</v>
      </c>
      <c r="BA530" s="38">
        <v>87038</v>
      </c>
      <c r="BB530" s="38">
        <v>119795</v>
      </c>
      <c r="BC530" s="38">
        <v>123007</v>
      </c>
      <c r="BD530" s="38">
        <v>124019.99219999999</v>
      </c>
      <c r="BE530" s="38">
        <v>203470</v>
      </c>
      <c r="BF530" s="38">
        <v>111678</v>
      </c>
      <c r="BG530" s="38">
        <v>64461.996099999997</v>
      </c>
      <c r="BH530" s="38">
        <v>122897.00780000001</v>
      </c>
      <c r="BI530" s="38">
        <v>0.21701107114615101</v>
      </c>
      <c r="BJ530" s="38">
        <v>39948</v>
      </c>
      <c r="BK530" s="38">
        <v>230060</v>
      </c>
      <c r="BL530" s="38">
        <v>286345</v>
      </c>
      <c r="BM530" s="38">
        <v>71037</v>
      </c>
      <c r="BN530" s="38">
        <v>90130</v>
      </c>
      <c r="BO530" s="38">
        <v>56932</v>
      </c>
      <c r="BP530" s="38">
        <v>104305</v>
      </c>
      <c r="BQ530" s="38">
        <v>185878</v>
      </c>
      <c r="BR530" s="38">
        <v>96078</v>
      </c>
      <c r="BS530" s="38">
        <v>144091</v>
      </c>
      <c r="BT530" s="38">
        <v>196994</v>
      </c>
      <c r="BU530" s="38">
        <v>218426</v>
      </c>
      <c r="BV530" s="38">
        <v>0.27067870999673199</v>
      </c>
      <c r="BX530" s="38">
        <v>1</v>
      </c>
    </row>
    <row r="531" spans="2:76">
      <c r="B531" s="38" t="s">
        <v>1780</v>
      </c>
      <c r="C531" s="38" t="s">
        <v>577</v>
      </c>
      <c r="D531" s="38" t="s">
        <v>578</v>
      </c>
      <c r="E531" s="38">
        <v>54732</v>
      </c>
      <c r="F531" s="38" t="s">
        <v>163</v>
      </c>
      <c r="G531" s="38">
        <v>100009315</v>
      </c>
      <c r="H531" s="38">
        <v>1986</v>
      </c>
      <c r="I531" s="38">
        <v>207.09755000000001</v>
      </c>
      <c r="M531" s="43" t="s">
        <v>1781</v>
      </c>
      <c r="N531" s="38">
        <v>34591</v>
      </c>
      <c r="O531" s="38">
        <v>105151.99219999999</v>
      </c>
      <c r="P531" s="38">
        <v>155459</v>
      </c>
      <c r="Q531" s="38">
        <v>103012</v>
      </c>
      <c r="R531" s="38">
        <v>82876</v>
      </c>
      <c r="S531" s="38">
        <v>143323</v>
      </c>
      <c r="T531" s="38">
        <v>82051</v>
      </c>
      <c r="U531" s="38">
        <v>71607</v>
      </c>
      <c r="V531" s="38">
        <v>109225</v>
      </c>
      <c r="W531" s="38">
        <v>124088</v>
      </c>
      <c r="X531" s="38">
        <v>56736.996099999997</v>
      </c>
      <c r="Y531" s="38">
        <v>60733</v>
      </c>
      <c r="Z531" s="38">
        <v>85082</v>
      </c>
      <c r="AA531" s="38">
        <v>151235</v>
      </c>
      <c r="AB531" s="38">
        <v>142133</v>
      </c>
      <c r="AC531" s="38">
        <v>287767</v>
      </c>
      <c r="AD531" s="38">
        <v>68547</v>
      </c>
      <c r="AE531" s="38">
        <v>85128</v>
      </c>
      <c r="AF531" s="38">
        <v>171487</v>
      </c>
      <c r="AG531" s="38">
        <v>151414</v>
      </c>
      <c r="AH531" s="38">
        <v>110555</v>
      </c>
      <c r="AI531" s="38">
        <v>134653</v>
      </c>
      <c r="AJ531" s="38">
        <v>76355</v>
      </c>
      <c r="AK531" s="38">
        <v>58003</v>
      </c>
      <c r="AL531" s="38">
        <v>93879</v>
      </c>
      <c r="AM531" s="38">
        <v>121632.99219999999</v>
      </c>
      <c r="AN531" s="38">
        <v>105094</v>
      </c>
      <c r="AO531" s="38">
        <v>184499</v>
      </c>
      <c r="AP531" s="38">
        <v>80480</v>
      </c>
      <c r="AQ531" s="38">
        <v>162197</v>
      </c>
      <c r="AR531" s="38">
        <v>36284</v>
      </c>
      <c r="AS531" s="38">
        <v>140058</v>
      </c>
      <c r="AT531" s="38">
        <v>58107</v>
      </c>
      <c r="AU531" s="38">
        <v>80554</v>
      </c>
      <c r="AV531" s="38">
        <v>100190</v>
      </c>
      <c r="AW531" s="38">
        <v>131527</v>
      </c>
      <c r="AX531" s="38">
        <v>112341.00780000001</v>
      </c>
      <c r="AY531" s="38">
        <v>61254.996099999997</v>
      </c>
      <c r="AZ531" s="38">
        <v>55455.996099999997</v>
      </c>
      <c r="BA531" s="38">
        <v>65715</v>
      </c>
      <c r="BB531" s="38">
        <v>68856</v>
      </c>
      <c r="BC531" s="38">
        <v>117336</v>
      </c>
      <c r="BD531" s="38">
        <v>118476.99219999999</v>
      </c>
      <c r="BE531" s="38">
        <v>92543</v>
      </c>
      <c r="BF531" s="38">
        <v>99060</v>
      </c>
      <c r="BG531" s="38">
        <v>104501</v>
      </c>
      <c r="BH531" s="38">
        <v>123552.00780000001</v>
      </c>
      <c r="BI531" s="38">
        <v>56308.996099999997</v>
      </c>
      <c r="BJ531" s="38">
        <v>41320</v>
      </c>
      <c r="BK531" s="38">
        <v>171172</v>
      </c>
      <c r="BL531" s="38">
        <v>216953</v>
      </c>
      <c r="BM531" s="38">
        <v>50420</v>
      </c>
      <c r="BN531" s="38">
        <v>91172</v>
      </c>
      <c r="BO531" s="38">
        <v>95448</v>
      </c>
      <c r="BP531" s="38">
        <v>87181</v>
      </c>
      <c r="BQ531" s="38">
        <v>186385</v>
      </c>
      <c r="BR531" s="38">
        <v>103329</v>
      </c>
      <c r="BS531" s="38">
        <v>106630.00780000001</v>
      </c>
      <c r="BT531" s="38">
        <v>196544</v>
      </c>
      <c r="BU531" s="38">
        <v>229438</v>
      </c>
      <c r="BV531" s="38">
        <v>0.51059793660564501</v>
      </c>
      <c r="BX531" s="38">
        <v>1</v>
      </c>
    </row>
    <row r="532" spans="2:76">
      <c r="B532" s="38" t="s">
        <v>1782</v>
      </c>
      <c r="C532" s="38" t="s">
        <v>143</v>
      </c>
      <c r="D532" s="38" t="s">
        <v>210</v>
      </c>
      <c r="E532" s="38">
        <v>39788</v>
      </c>
      <c r="F532" s="38" t="s">
        <v>233</v>
      </c>
      <c r="G532" s="38">
        <v>100002773</v>
      </c>
      <c r="H532" s="38">
        <v>1010</v>
      </c>
      <c r="I532" s="38">
        <v>398.34174999999999</v>
      </c>
      <c r="J532" s="38" t="s">
        <v>1783</v>
      </c>
      <c r="K532" s="38">
        <v>65727</v>
      </c>
      <c r="L532" s="43" t="s">
        <v>1784</v>
      </c>
      <c r="M532" s="43" t="s">
        <v>1785</v>
      </c>
      <c r="N532" s="38">
        <v>87253</v>
      </c>
      <c r="O532" s="38">
        <v>0.42030427073728399</v>
      </c>
      <c r="P532" s="38">
        <v>0.42030427073728399</v>
      </c>
      <c r="Q532" s="38">
        <v>0.42030427073728399</v>
      </c>
      <c r="R532" s="38">
        <v>0.42030427073728399</v>
      </c>
      <c r="S532" s="38">
        <v>0.42030427073728399</v>
      </c>
      <c r="T532" s="38">
        <v>0.42030427073728399</v>
      </c>
      <c r="U532" s="38">
        <v>0.42030427073728399</v>
      </c>
      <c r="V532" s="38">
        <v>0.42030427073728399</v>
      </c>
      <c r="W532" s="38">
        <v>0.42030427073728399</v>
      </c>
      <c r="X532" s="38">
        <v>0.42030427073728399</v>
      </c>
      <c r="Y532" s="38">
        <v>0.42030427073728399</v>
      </c>
      <c r="Z532" s="38">
        <v>0.42030427073728399</v>
      </c>
      <c r="AA532" s="38">
        <v>0.42030427073728399</v>
      </c>
      <c r="AB532" s="38">
        <v>0.42030427073728399</v>
      </c>
      <c r="AC532" s="38">
        <v>0.42030427073728399</v>
      </c>
      <c r="AD532" s="38">
        <v>0.42030427073728399</v>
      </c>
      <c r="AE532" s="38">
        <v>0.42030427073728399</v>
      </c>
      <c r="AF532" s="38">
        <v>73116</v>
      </c>
      <c r="AG532" s="38">
        <v>0.42030427073728399</v>
      </c>
      <c r="AH532" s="38">
        <v>0.42030427073728399</v>
      </c>
      <c r="AI532" s="38">
        <v>0.42030427073728399</v>
      </c>
      <c r="AJ532" s="38">
        <v>0.42030427073728399</v>
      </c>
      <c r="AK532" s="38">
        <v>93288</v>
      </c>
      <c r="AL532" s="38">
        <v>489370</v>
      </c>
      <c r="AM532" s="38">
        <v>0.42030427073728399</v>
      </c>
      <c r="AN532" s="38">
        <v>0.42030427073728399</v>
      </c>
      <c r="AO532" s="38">
        <v>3121782</v>
      </c>
      <c r="AP532" s="38">
        <v>0.42030427073728399</v>
      </c>
      <c r="AQ532" s="38">
        <v>0.42030427073728399</v>
      </c>
      <c r="AR532" s="38">
        <v>0.42030427073728399</v>
      </c>
      <c r="AS532" s="38">
        <v>0.42030427073728399</v>
      </c>
      <c r="AT532" s="38">
        <v>0.42030427073728399</v>
      </c>
      <c r="AU532" s="38">
        <v>123016</v>
      </c>
      <c r="AV532" s="38">
        <v>0.42030427073728399</v>
      </c>
      <c r="AW532" s="38">
        <v>0.42030427073728399</v>
      </c>
      <c r="AX532" s="38">
        <v>0.42030427073728399</v>
      </c>
      <c r="AY532" s="38">
        <v>0.42030427073728399</v>
      </c>
      <c r="AZ532" s="38">
        <v>0.42030427073728399</v>
      </c>
      <c r="BA532" s="38">
        <v>0.42030427073728399</v>
      </c>
      <c r="BB532" s="38">
        <v>0.42030427073728399</v>
      </c>
      <c r="BC532" s="38">
        <v>0.42030427073728399</v>
      </c>
      <c r="BD532" s="38">
        <v>662516</v>
      </c>
      <c r="BE532" s="38">
        <v>0.42030427073728399</v>
      </c>
      <c r="BF532" s="38">
        <v>0.42030427073728399</v>
      </c>
      <c r="BG532" s="38">
        <v>0.42030427073728399</v>
      </c>
      <c r="BH532" s="38">
        <v>0.42030427073728399</v>
      </c>
      <c r="BI532" s="38">
        <v>0.42030427073728399</v>
      </c>
      <c r="BJ532" s="38">
        <v>263208</v>
      </c>
      <c r="BK532" s="38">
        <v>0.42030427073728399</v>
      </c>
      <c r="BL532" s="38">
        <v>0.42030427073728399</v>
      </c>
      <c r="BM532" s="38">
        <v>0.42030427073728399</v>
      </c>
      <c r="BN532" s="38">
        <v>0.42030427073728399</v>
      </c>
      <c r="BO532" s="38">
        <v>0.42030427073728399</v>
      </c>
      <c r="BP532" s="38">
        <v>0.42030427073728399</v>
      </c>
      <c r="BQ532" s="38">
        <v>0.42030427073728399</v>
      </c>
      <c r="BR532" s="38">
        <v>0.42030427073728399</v>
      </c>
      <c r="BS532" s="38">
        <v>0.42030427073728399</v>
      </c>
      <c r="BT532" s="38">
        <v>81312</v>
      </c>
      <c r="BU532" s="38">
        <v>0.42030427073728399</v>
      </c>
      <c r="BV532" s="38">
        <v>0.74800139051761105</v>
      </c>
      <c r="BX532" s="38">
        <v>1</v>
      </c>
    </row>
    <row r="533" spans="2:76">
      <c r="B533" s="38" t="s">
        <v>1786</v>
      </c>
      <c r="C533" s="38" t="s">
        <v>161</v>
      </c>
      <c r="D533" s="38" t="s">
        <v>423</v>
      </c>
      <c r="E533" s="38">
        <v>485</v>
      </c>
      <c r="F533" s="38" t="s">
        <v>163</v>
      </c>
      <c r="G533" s="38">
        <v>50</v>
      </c>
      <c r="H533" s="38">
        <v>3355</v>
      </c>
      <c r="I533" s="38">
        <v>146.16517999999999</v>
      </c>
      <c r="J533" s="38" t="s">
        <v>1787</v>
      </c>
      <c r="K533" s="38">
        <v>1102</v>
      </c>
      <c r="L533" s="43" t="s">
        <v>1788</v>
      </c>
      <c r="M533" s="43" t="s">
        <v>1789</v>
      </c>
      <c r="N533" s="38">
        <v>6698265</v>
      </c>
      <c r="O533" s="38">
        <v>4918087</v>
      </c>
      <c r="P533" s="38">
        <v>7478338</v>
      </c>
      <c r="Q533" s="38">
        <v>3487248</v>
      </c>
      <c r="R533" s="38">
        <v>5638083</v>
      </c>
      <c r="S533" s="38">
        <v>3520830</v>
      </c>
      <c r="T533" s="38">
        <v>3206783</v>
      </c>
      <c r="U533" s="38">
        <v>3774079</v>
      </c>
      <c r="V533" s="38">
        <v>4485780.5</v>
      </c>
      <c r="W533" s="38">
        <v>5117595</v>
      </c>
      <c r="X533" s="38">
        <v>4428308</v>
      </c>
      <c r="Y533" s="38">
        <v>3519512</v>
      </c>
      <c r="Z533" s="38">
        <v>4634041</v>
      </c>
      <c r="AA533" s="38">
        <v>4933841</v>
      </c>
      <c r="AB533" s="38">
        <v>5890629</v>
      </c>
      <c r="AC533" s="38">
        <v>5034336</v>
      </c>
      <c r="AD533" s="38">
        <v>2578678</v>
      </c>
      <c r="AE533" s="38">
        <v>3143063</v>
      </c>
      <c r="AF533" s="38">
        <v>3557954</v>
      </c>
      <c r="AG533" s="38">
        <v>3958652</v>
      </c>
      <c r="AH533" s="38">
        <v>4343118</v>
      </c>
      <c r="AI533" s="38">
        <v>3051240</v>
      </c>
      <c r="AJ533" s="38">
        <v>3500135</v>
      </c>
      <c r="AK533" s="38">
        <v>4723028</v>
      </c>
      <c r="AL533" s="38">
        <v>3155283</v>
      </c>
      <c r="AM533" s="38">
        <v>2319207</v>
      </c>
      <c r="AN533" s="38">
        <v>2243030</v>
      </c>
      <c r="AO533" s="38">
        <v>2956260</v>
      </c>
      <c r="AP533" s="38">
        <v>4395821</v>
      </c>
      <c r="AQ533" s="38">
        <v>5526721</v>
      </c>
      <c r="AR533" s="38">
        <v>4760738</v>
      </c>
      <c r="AS533" s="38">
        <v>5589049</v>
      </c>
      <c r="AT533" s="38">
        <v>2831190</v>
      </c>
      <c r="AU533" s="38">
        <v>2155015</v>
      </c>
      <c r="AV533" s="38">
        <v>5227593</v>
      </c>
      <c r="AW533" s="38">
        <v>4708664</v>
      </c>
      <c r="AX533" s="38">
        <v>3155322</v>
      </c>
      <c r="AY533" s="38">
        <v>3036802</v>
      </c>
      <c r="AZ533" s="38">
        <v>4543105</v>
      </c>
      <c r="BA533" s="38">
        <v>2426152</v>
      </c>
      <c r="BB533" s="38">
        <v>2866469.25</v>
      </c>
      <c r="BC533" s="38">
        <v>6339680</v>
      </c>
      <c r="BD533" s="38">
        <v>5664797</v>
      </c>
      <c r="BE533" s="38">
        <v>2787759</v>
      </c>
      <c r="BF533" s="38">
        <v>4865762</v>
      </c>
      <c r="BG533" s="38">
        <v>5419020</v>
      </c>
      <c r="BH533" s="38">
        <v>3738190</v>
      </c>
      <c r="BI533" s="38">
        <v>3441636</v>
      </c>
      <c r="BJ533" s="38">
        <v>5227334</v>
      </c>
      <c r="BK533" s="38">
        <v>6543615</v>
      </c>
      <c r="BL533" s="38">
        <v>5426232</v>
      </c>
      <c r="BM533" s="38">
        <v>5444817</v>
      </c>
      <c r="BN533" s="38">
        <v>3472558</v>
      </c>
      <c r="BO533" s="38">
        <v>4842120</v>
      </c>
      <c r="BP533" s="38">
        <v>4727280</v>
      </c>
      <c r="BQ533" s="38">
        <v>3855916</v>
      </c>
      <c r="BR533" s="38">
        <v>4333879</v>
      </c>
      <c r="BS533" s="38">
        <v>4098649</v>
      </c>
      <c r="BT533" s="38">
        <v>5830531</v>
      </c>
      <c r="BU533" s="38">
        <v>4230846</v>
      </c>
      <c r="BV533" s="38">
        <v>0.57262933803078597</v>
      </c>
      <c r="BX533" s="38">
        <v>1</v>
      </c>
    </row>
    <row r="534" spans="2:76">
      <c r="B534" s="38" t="s">
        <v>1790</v>
      </c>
      <c r="C534" s="38" t="s">
        <v>161</v>
      </c>
      <c r="D534" s="38" t="s">
        <v>423</v>
      </c>
      <c r="E534" s="38">
        <v>603</v>
      </c>
      <c r="F534" s="38" t="s">
        <v>163</v>
      </c>
      <c r="G534" s="38">
        <v>507</v>
      </c>
      <c r="H534" s="38">
        <v>3350</v>
      </c>
      <c r="I534" s="38">
        <v>203.22302999999999</v>
      </c>
      <c r="J534" s="38" t="s">
        <v>1791</v>
      </c>
      <c r="K534" s="38">
        <v>1103</v>
      </c>
      <c r="L534" s="43" t="s">
        <v>1792</v>
      </c>
      <c r="M534" s="43" t="s">
        <v>1793</v>
      </c>
      <c r="N534" s="38">
        <v>1847188.875</v>
      </c>
      <c r="O534" s="38">
        <v>2130814</v>
      </c>
      <c r="P534" s="38">
        <v>2525818</v>
      </c>
      <c r="Q534" s="38">
        <v>1914809.125</v>
      </c>
      <c r="R534" s="38">
        <v>953138</v>
      </c>
      <c r="S534" s="38">
        <v>3445541</v>
      </c>
      <c r="T534" s="38">
        <v>1141168</v>
      </c>
      <c r="U534" s="38">
        <v>1428510</v>
      </c>
      <c r="V534" s="38">
        <v>5580979</v>
      </c>
      <c r="W534" s="38">
        <v>8531537</v>
      </c>
      <c r="X534" s="38">
        <v>2125684</v>
      </c>
      <c r="Y534" s="38">
        <v>3466174</v>
      </c>
      <c r="Z534" s="38">
        <v>3078558</v>
      </c>
      <c r="AA534" s="38">
        <v>2257602</v>
      </c>
      <c r="AB534" s="38">
        <v>1445668</v>
      </c>
      <c r="AC534" s="38">
        <v>3558503</v>
      </c>
      <c r="AD534" s="38">
        <v>1000889.0625</v>
      </c>
      <c r="AE534" s="38">
        <v>2314215</v>
      </c>
      <c r="AF534" s="38">
        <v>1771468</v>
      </c>
      <c r="AG534" s="38">
        <v>2200244</v>
      </c>
      <c r="AH534" s="38">
        <v>872995</v>
      </c>
      <c r="AI534" s="38">
        <v>1177150</v>
      </c>
      <c r="AJ534" s="38">
        <v>971561.9375</v>
      </c>
      <c r="AK534" s="38">
        <v>1775668</v>
      </c>
      <c r="AL534" s="38">
        <v>2180213</v>
      </c>
      <c r="AM534" s="38">
        <v>1970298</v>
      </c>
      <c r="AN534" s="38">
        <v>1507859</v>
      </c>
      <c r="AO534" s="38">
        <v>1075362</v>
      </c>
      <c r="AP534" s="38">
        <v>5106078</v>
      </c>
      <c r="AQ534" s="38">
        <v>1529931</v>
      </c>
      <c r="AR534" s="38">
        <v>2332180</v>
      </c>
      <c r="AS534" s="38">
        <v>1042959.0625</v>
      </c>
      <c r="AT534" s="38">
        <v>2261688</v>
      </c>
      <c r="AU534" s="38">
        <v>926797</v>
      </c>
      <c r="AV534" s="38">
        <v>1851588</v>
      </c>
      <c r="AW534" s="38">
        <v>2927552</v>
      </c>
      <c r="AX534" s="38">
        <v>1364289</v>
      </c>
      <c r="AY534" s="38">
        <v>1350525</v>
      </c>
      <c r="AZ534" s="38">
        <v>1132631</v>
      </c>
      <c r="BA534" s="38">
        <v>1513947</v>
      </c>
      <c r="BB534" s="38">
        <v>2289501</v>
      </c>
      <c r="BC534" s="38">
        <v>1237027</v>
      </c>
      <c r="BD534" s="38">
        <v>1667438</v>
      </c>
      <c r="BE534" s="38">
        <v>984688</v>
      </c>
      <c r="BF534" s="38">
        <v>1300023</v>
      </c>
      <c r="BG534" s="38">
        <v>1416117</v>
      </c>
      <c r="BH534" s="38">
        <v>1233629</v>
      </c>
      <c r="BI534" s="38">
        <v>1772490</v>
      </c>
      <c r="BJ534" s="38">
        <v>1929983.125</v>
      </c>
      <c r="BK534" s="38">
        <v>1566552</v>
      </c>
      <c r="BL534" s="38">
        <v>1361939</v>
      </c>
      <c r="BM534" s="38">
        <v>1664418</v>
      </c>
      <c r="BN534" s="38">
        <v>2334238</v>
      </c>
      <c r="BO534" s="38">
        <v>11703174</v>
      </c>
      <c r="BP534" s="38">
        <v>2507978</v>
      </c>
      <c r="BQ534" s="38">
        <v>2495038</v>
      </c>
      <c r="BR534" s="38">
        <v>2360303</v>
      </c>
      <c r="BS534" s="38">
        <v>1264716</v>
      </c>
      <c r="BT534" s="38">
        <v>1109814</v>
      </c>
      <c r="BU534" s="38">
        <v>6712535</v>
      </c>
      <c r="BV534" s="38">
        <v>0.39526701133311698</v>
      </c>
      <c r="BX534" s="38">
        <v>1</v>
      </c>
    </row>
    <row r="535" spans="2:76">
      <c r="B535" s="38" t="s">
        <v>1794</v>
      </c>
      <c r="C535" s="38" t="s">
        <v>190</v>
      </c>
      <c r="D535" s="38" t="s">
        <v>1795</v>
      </c>
      <c r="E535" s="38">
        <v>57426</v>
      </c>
      <c r="F535" s="38" t="s">
        <v>233</v>
      </c>
      <c r="G535" s="38">
        <v>100015643</v>
      </c>
      <c r="H535" s="38">
        <v>1350</v>
      </c>
      <c r="I535" s="38">
        <v>298.27406000000002</v>
      </c>
      <c r="J535" s="38" t="s">
        <v>1796</v>
      </c>
      <c r="K535" s="38">
        <v>6449795</v>
      </c>
      <c r="N535" s="38">
        <v>267832</v>
      </c>
      <c r="O535" s="38">
        <v>338508</v>
      </c>
      <c r="P535" s="38">
        <v>419074</v>
      </c>
      <c r="Q535" s="38">
        <v>365522</v>
      </c>
      <c r="R535" s="38">
        <v>319844</v>
      </c>
      <c r="S535" s="38">
        <v>426383</v>
      </c>
      <c r="T535" s="38">
        <v>292025</v>
      </c>
      <c r="U535" s="38">
        <v>236482</v>
      </c>
      <c r="V535" s="38">
        <v>301440</v>
      </c>
      <c r="W535" s="38">
        <v>332398</v>
      </c>
      <c r="X535" s="38">
        <v>270753</v>
      </c>
      <c r="Y535" s="38">
        <v>320899</v>
      </c>
      <c r="Z535" s="38">
        <v>343488</v>
      </c>
      <c r="AA535" s="38">
        <v>609635</v>
      </c>
      <c r="AB535" s="38">
        <v>309305</v>
      </c>
      <c r="AC535" s="38">
        <v>562113</v>
      </c>
      <c r="AD535" s="38">
        <v>256845.01560000001</v>
      </c>
      <c r="AE535" s="38">
        <v>268288</v>
      </c>
      <c r="AF535" s="38">
        <v>289561</v>
      </c>
      <c r="AG535" s="38">
        <v>267385</v>
      </c>
      <c r="AH535" s="38">
        <v>271843</v>
      </c>
      <c r="AI535" s="38">
        <v>251719</v>
      </c>
      <c r="AJ535" s="38">
        <v>276823</v>
      </c>
      <c r="AK535" s="38">
        <v>244122</v>
      </c>
      <c r="AL535" s="38">
        <v>289717</v>
      </c>
      <c r="AM535" s="38">
        <v>297956</v>
      </c>
      <c r="AN535" s="38">
        <v>333793</v>
      </c>
      <c r="AO535" s="38">
        <v>369696</v>
      </c>
      <c r="AP535" s="38">
        <v>398795</v>
      </c>
      <c r="AQ535" s="38">
        <v>314645</v>
      </c>
      <c r="AR535" s="38">
        <v>482926</v>
      </c>
      <c r="AS535" s="38">
        <v>297641</v>
      </c>
      <c r="AT535" s="38">
        <v>321928</v>
      </c>
      <c r="AU535" s="38">
        <v>243758</v>
      </c>
      <c r="AV535" s="38">
        <v>433379</v>
      </c>
      <c r="AW535" s="38">
        <v>325504</v>
      </c>
      <c r="AX535" s="38">
        <v>215325</v>
      </c>
      <c r="AY535" s="38">
        <v>202149</v>
      </c>
      <c r="AZ535" s="38">
        <v>287644</v>
      </c>
      <c r="BA535" s="38">
        <v>282940</v>
      </c>
      <c r="BB535" s="38">
        <v>241950</v>
      </c>
      <c r="BC535" s="38">
        <v>344290</v>
      </c>
      <c r="BD535" s="38">
        <v>387935</v>
      </c>
      <c r="BE535" s="38">
        <v>248585.01560000001</v>
      </c>
      <c r="BF535" s="38">
        <v>352296</v>
      </c>
      <c r="BG535" s="38">
        <v>306442</v>
      </c>
      <c r="BH535" s="38">
        <v>522888.96879999997</v>
      </c>
      <c r="BI535" s="38">
        <v>251159</v>
      </c>
      <c r="BJ535" s="38">
        <v>374572</v>
      </c>
      <c r="BK535" s="38">
        <v>294647</v>
      </c>
      <c r="BL535" s="38">
        <v>477262</v>
      </c>
      <c r="BM535" s="38">
        <v>259482</v>
      </c>
      <c r="BN535" s="38">
        <v>236450</v>
      </c>
      <c r="BO535" s="38">
        <v>619219.0625</v>
      </c>
      <c r="BP535" s="38">
        <v>280893</v>
      </c>
      <c r="BQ535" s="38">
        <v>237797</v>
      </c>
      <c r="BR535" s="38">
        <v>267998</v>
      </c>
      <c r="BS535" s="38">
        <v>295557</v>
      </c>
      <c r="BT535" s="38">
        <v>366669</v>
      </c>
      <c r="BU535" s="38">
        <v>441427</v>
      </c>
      <c r="BV535" s="38">
        <v>0.76182834593547499</v>
      </c>
      <c r="BX535" s="38">
        <v>1</v>
      </c>
    </row>
    <row r="536" spans="2:76">
      <c r="B536" s="38" t="s">
        <v>1797</v>
      </c>
      <c r="C536" s="38" t="s">
        <v>190</v>
      </c>
      <c r="D536" s="38" t="s">
        <v>1795</v>
      </c>
      <c r="E536" s="38">
        <v>17769</v>
      </c>
      <c r="F536" s="38" t="s">
        <v>233</v>
      </c>
      <c r="G536" s="38">
        <v>313</v>
      </c>
      <c r="H536" s="38">
        <v>1413</v>
      </c>
      <c r="I536" s="38">
        <v>302.30536000000001</v>
      </c>
      <c r="J536" s="38" t="s">
        <v>1798</v>
      </c>
      <c r="K536" s="38">
        <v>3126</v>
      </c>
      <c r="L536" s="43" t="s">
        <v>1799</v>
      </c>
      <c r="M536" s="43" t="s">
        <v>1800</v>
      </c>
      <c r="N536" s="38">
        <v>812682</v>
      </c>
      <c r="O536" s="38">
        <v>775398</v>
      </c>
      <c r="P536" s="38">
        <v>776448.9375</v>
      </c>
      <c r="Q536" s="38">
        <v>866215.0625</v>
      </c>
      <c r="R536" s="38">
        <v>677882</v>
      </c>
      <c r="S536" s="38">
        <v>746994</v>
      </c>
      <c r="T536" s="38">
        <v>754211</v>
      </c>
      <c r="U536" s="38">
        <v>593215</v>
      </c>
      <c r="V536" s="38">
        <v>688503</v>
      </c>
      <c r="W536" s="38">
        <v>766107.9375</v>
      </c>
      <c r="X536" s="38">
        <v>627079</v>
      </c>
      <c r="Y536" s="38">
        <v>715696</v>
      </c>
      <c r="Z536" s="38">
        <v>793066</v>
      </c>
      <c r="AA536" s="38">
        <v>1015768.9375</v>
      </c>
      <c r="AB536" s="38">
        <v>632599</v>
      </c>
      <c r="AC536" s="38">
        <v>1260633</v>
      </c>
      <c r="AD536" s="38">
        <v>650475</v>
      </c>
      <c r="AE536" s="38">
        <v>691185</v>
      </c>
      <c r="AF536" s="38">
        <v>649052</v>
      </c>
      <c r="AG536" s="38">
        <v>675884</v>
      </c>
      <c r="AH536" s="38">
        <v>602524</v>
      </c>
      <c r="AI536" s="38">
        <v>767417</v>
      </c>
      <c r="AJ536" s="38">
        <v>650583</v>
      </c>
      <c r="AK536" s="38">
        <v>561739</v>
      </c>
      <c r="AL536" s="38">
        <v>615805</v>
      </c>
      <c r="AM536" s="38">
        <v>813202</v>
      </c>
      <c r="AN536" s="38">
        <v>782824</v>
      </c>
      <c r="AO536" s="38">
        <v>1014983</v>
      </c>
      <c r="AP536" s="38">
        <v>836013.9375</v>
      </c>
      <c r="AQ536" s="38">
        <v>806329</v>
      </c>
      <c r="AR536" s="38">
        <v>789617</v>
      </c>
      <c r="AS536" s="38">
        <v>577998</v>
      </c>
      <c r="AT536" s="38">
        <v>690336</v>
      </c>
      <c r="AU536" s="38">
        <v>590364</v>
      </c>
      <c r="AV536" s="38">
        <v>584761</v>
      </c>
      <c r="AW536" s="38">
        <v>773054</v>
      </c>
      <c r="AX536" s="38">
        <v>656766</v>
      </c>
      <c r="AY536" s="38">
        <v>755619</v>
      </c>
      <c r="AZ536" s="38">
        <v>572511</v>
      </c>
      <c r="BA536" s="38">
        <v>679417</v>
      </c>
      <c r="BB536" s="38">
        <v>644813</v>
      </c>
      <c r="BC536" s="38">
        <v>736822</v>
      </c>
      <c r="BD536" s="38">
        <v>742950</v>
      </c>
      <c r="BE536" s="38">
        <v>579009</v>
      </c>
      <c r="BF536" s="38">
        <v>805066</v>
      </c>
      <c r="BG536" s="38">
        <v>745824.0625</v>
      </c>
      <c r="BH536" s="38">
        <v>1117114</v>
      </c>
      <c r="BI536" s="38">
        <v>557875</v>
      </c>
      <c r="BJ536" s="38">
        <v>784327</v>
      </c>
      <c r="BK536" s="38">
        <v>965313</v>
      </c>
      <c r="BL536" s="38">
        <v>895495</v>
      </c>
      <c r="BM536" s="38">
        <v>460562.96879999997</v>
      </c>
      <c r="BN536" s="38">
        <v>604562</v>
      </c>
      <c r="BO536" s="38">
        <v>1130415</v>
      </c>
      <c r="BP536" s="38">
        <v>466419</v>
      </c>
      <c r="BQ536" s="38">
        <v>542473</v>
      </c>
      <c r="BR536" s="38">
        <v>600215</v>
      </c>
      <c r="BS536" s="38">
        <v>615784</v>
      </c>
      <c r="BT536" s="38">
        <v>688164</v>
      </c>
      <c r="BU536" s="38">
        <v>1079243</v>
      </c>
      <c r="BV536" s="38">
        <v>0.115362359692063</v>
      </c>
      <c r="BX536" s="38">
        <v>0.98689240851993398</v>
      </c>
    </row>
    <row r="537" spans="2:76">
      <c r="B537" s="38" t="s">
        <v>1801</v>
      </c>
      <c r="C537" s="38" t="s">
        <v>190</v>
      </c>
      <c r="D537" s="38" t="s">
        <v>1795</v>
      </c>
      <c r="E537" s="38">
        <v>52605</v>
      </c>
      <c r="F537" s="38" t="s">
        <v>233</v>
      </c>
      <c r="G537" s="38">
        <v>100001876</v>
      </c>
      <c r="H537" s="38">
        <v>1431</v>
      </c>
      <c r="I537" s="38">
        <v>382.27168999999998</v>
      </c>
      <c r="J537" s="38" t="s">
        <v>1802</v>
      </c>
      <c r="K537" s="38">
        <v>520</v>
      </c>
      <c r="M537" s="43" t="s">
        <v>1803</v>
      </c>
      <c r="N537" s="38">
        <v>660209</v>
      </c>
      <c r="O537" s="38">
        <v>908061</v>
      </c>
      <c r="P537" s="38">
        <v>619167</v>
      </c>
      <c r="Q537" s="38">
        <v>643209</v>
      </c>
      <c r="R537" s="38">
        <v>754048</v>
      </c>
      <c r="S537" s="38">
        <v>577512</v>
      </c>
      <c r="T537" s="38">
        <v>842766</v>
      </c>
      <c r="U537" s="38">
        <v>828674</v>
      </c>
      <c r="V537" s="38">
        <v>554121</v>
      </c>
      <c r="W537" s="38">
        <v>589439</v>
      </c>
      <c r="X537" s="38">
        <v>528253</v>
      </c>
      <c r="Y537" s="38">
        <v>690346</v>
      </c>
      <c r="Z537" s="38">
        <v>859030</v>
      </c>
      <c r="AA537" s="38">
        <v>986149</v>
      </c>
      <c r="AB537" s="38">
        <v>524101</v>
      </c>
      <c r="AC537" s="38">
        <v>714555</v>
      </c>
      <c r="AD537" s="38">
        <v>789037</v>
      </c>
      <c r="AE537" s="38">
        <v>678749</v>
      </c>
      <c r="AF537" s="38">
        <v>593574</v>
      </c>
      <c r="AG537" s="38">
        <v>673494</v>
      </c>
      <c r="AH537" s="38">
        <v>519276</v>
      </c>
      <c r="AI537" s="38">
        <v>778844</v>
      </c>
      <c r="AJ537" s="38">
        <v>744645.0625</v>
      </c>
      <c r="AK537" s="38">
        <v>511896.03129999997</v>
      </c>
      <c r="AL537" s="38">
        <v>713666</v>
      </c>
      <c r="AM537" s="38">
        <v>828061.9375</v>
      </c>
      <c r="AN537" s="38">
        <v>952353.9375</v>
      </c>
      <c r="AO537" s="38">
        <v>868529.9375</v>
      </c>
      <c r="AP537" s="38">
        <v>751008</v>
      </c>
      <c r="AQ537" s="38">
        <v>582336</v>
      </c>
      <c r="AR537" s="38">
        <v>813259.9375</v>
      </c>
      <c r="AS537" s="38">
        <v>492505</v>
      </c>
      <c r="AT537" s="38">
        <v>640928</v>
      </c>
      <c r="AU537" s="38">
        <v>416166</v>
      </c>
      <c r="AV537" s="38">
        <v>445581</v>
      </c>
      <c r="AW537" s="38">
        <v>879252.0625</v>
      </c>
      <c r="AX537" s="38">
        <v>746819.0625</v>
      </c>
      <c r="AY537" s="38">
        <v>915990.0625</v>
      </c>
      <c r="AZ537" s="38">
        <v>736465</v>
      </c>
      <c r="BA537" s="38">
        <v>934748.0625</v>
      </c>
      <c r="BB537" s="38">
        <v>853007</v>
      </c>
      <c r="BC537" s="38">
        <v>599884</v>
      </c>
      <c r="BD537" s="38">
        <v>931124</v>
      </c>
      <c r="BE537" s="38">
        <v>445953</v>
      </c>
      <c r="BF537" s="38">
        <v>941451</v>
      </c>
      <c r="BG537" s="38">
        <v>823577</v>
      </c>
      <c r="BH537" s="38">
        <v>1191675</v>
      </c>
      <c r="BI537" s="38">
        <v>488657</v>
      </c>
      <c r="BJ537" s="38">
        <v>679587</v>
      </c>
      <c r="BK537" s="38">
        <v>1175808</v>
      </c>
      <c r="BL537" s="38">
        <v>575716</v>
      </c>
      <c r="BM537" s="38">
        <v>426298</v>
      </c>
      <c r="BN537" s="38">
        <v>556684</v>
      </c>
      <c r="BO537" s="38">
        <v>1012422.0625</v>
      </c>
      <c r="BP537" s="38">
        <v>809915</v>
      </c>
      <c r="BQ537" s="38">
        <v>736274</v>
      </c>
      <c r="BR537" s="38">
        <v>828904.0625</v>
      </c>
      <c r="BS537" s="38">
        <v>610548</v>
      </c>
      <c r="BT537" s="38">
        <v>644734</v>
      </c>
      <c r="BU537" s="38">
        <v>1409054</v>
      </c>
      <c r="BV537" s="38">
        <v>0.33240857301784499</v>
      </c>
      <c r="BX537" s="38">
        <v>1</v>
      </c>
    </row>
    <row r="538" spans="2:76">
      <c r="B538" s="38" t="s">
        <v>1804</v>
      </c>
      <c r="C538" s="38" t="s">
        <v>190</v>
      </c>
      <c r="D538" s="38" t="s">
        <v>1805</v>
      </c>
      <c r="E538" s="38">
        <v>17747</v>
      </c>
      <c r="F538" s="38" t="s">
        <v>233</v>
      </c>
      <c r="G538" s="38">
        <v>297</v>
      </c>
      <c r="H538" s="38">
        <v>1393</v>
      </c>
      <c r="I538" s="38">
        <v>300.28971000000001</v>
      </c>
      <c r="J538" s="38" t="s">
        <v>1806</v>
      </c>
      <c r="K538" s="38">
        <v>5353955</v>
      </c>
      <c r="L538" s="43" t="s">
        <v>1807</v>
      </c>
      <c r="M538" s="43" t="s">
        <v>1808</v>
      </c>
      <c r="N538" s="38">
        <v>1945336</v>
      </c>
      <c r="O538" s="38">
        <v>2266972</v>
      </c>
      <c r="P538" s="38">
        <v>2516500</v>
      </c>
      <c r="Q538" s="38">
        <v>2572505</v>
      </c>
      <c r="R538" s="38">
        <v>2161949</v>
      </c>
      <c r="S538" s="38">
        <v>2496227</v>
      </c>
      <c r="T538" s="38">
        <v>2289735</v>
      </c>
      <c r="U538" s="38">
        <v>1887816</v>
      </c>
      <c r="V538" s="38">
        <v>1922400</v>
      </c>
      <c r="W538" s="38">
        <v>2580648</v>
      </c>
      <c r="X538" s="38">
        <v>1935805</v>
      </c>
      <c r="Y538" s="38">
        <v>2135696</v>
      </c>
      <c r="Z538" s="38">
        <v>2420215</v>
      </c>
      <c r="AA538" s="38">
        <v>3001074</v>
      </c>
      <c r="AB538" s="38">
        <v>2243858</v>
      </c>
      <c r="AC538" s="38">
        <v>3282951</v>
      </c>
      <c r="AD538" s="38">
        <v>2030990</v>
      </c>
      <c r="AE538" s="38">
        <v>2329184</v>
      </c>
      <c r="AF538" s="38">
        <v>1989147</v>
      </c>
      <c r="AG538" s="38">
        <v>2013796</v>
      </c>
      <c r="AH538" s="38">
        <v>1978682</v>
      </c>
      <c r="AI538" s="38">
        <v>2253368</v>
      </c>
      <c r="AJ538" s="38">
        <v>1910211</v>
      </c>
      <c r="AK538" s="38">
        <v>1736156</v>
      </c>
      <c r="AL538" s="38">
        <v>2124773</v>
      </c>
      <c r="AM538" s="38">
        <v>2284475</v>
      </c>
      <c r="AN538" s="38">
        <v>1712732</v>
      </c>
      <c r="AO538" s="38">
        <v>3106358</v>
      </c>
      <c r="AP538" s="38">
        <v>2592420</v>
      </c>
      <c r="AQ538" s="38">
        <v>2497102</v>
      </c>
      <c r="AR538" s="38">
        <v>2833534</v>
      </c>
      <c r="AS538" s="38">
        <v>2040769</v>
      </c>
      <c r="AT538" s="38">
        <v>2146742</v>
      </c>
      <c r="AU538" s="38">
        <v>1884433</v>
      </c>
      <c r="AV538" s="38">
        <v>2174222</v>
      </c>
      <c r="AW538" s="38">
        <v>2208128</v>
      </c>
      <c r="AX538" s="38">
        <v>1844840</v>
      </c>
      <c r="AY538" s="38">
        <v>1667494</v>
      </c>
      <c r="AZ538" s="38">
        <v>2092582</v>
      </c>
      <c r="BA538" s="38">
        <v>2174976</v>
      </c>
      <c r="BB538" s="38">
        <v>1778065</v>
      </c>
      <c r="BC538" s="38">
        <v>2437955</v>
      </c>
      <c r="BD538" s="38">
        <v>2474376</v>
      </c>
      <c r="BE538" s="38">
        <v>1786451</v>
      </c>
      <c r="BF538" s="38">
        <v>2425957</v>
      </c>
      <c r="BG538" s="38">
        <v>2218107</v>
      </c>
      <c r="BH538" s="38">
        <v>3282287</v>
      </c>
      <c r="BI538" s="38">
        <v>1813506</v>
      </c>
      <c r="BJ538" s="38">
        <v>2305050</v>
      </c>
      <c r="BK538" s="38">
        <v>2501296</v>
      </c>
      <c r="BL538" s="38">
        <v>2867149</v>
      </c>
      <c r="BM538" s="38">
        <v>1585795</v>
      </c>
      <c r="BN538" s="38">
        <v>1596717</v>
      </c>
      <c r="BO538" s="38">
        <v>4259705</v>
      </c>
      <c r="BP538" s="38">
        <v>1830668</v>
      </c>
      <c r="BQ538" s="38">
        <v>1850284</v>
      </c>
      <c r="BR538" s="38">
        <v>2105520</v>
      </c>
      <c r="BS538" s="38">
        <v>1858091</v>
      </c>
      <c r="BT538" s="38">
        <v>2218406</v>
      </c>
      <c r="BU538" s="38">
        <v>2567469</v>
      </c>
      <c r="BV538" s="38">
        <v>0.26432621279678498</v>
      </c>
      <c r="BX538" s="38">
        <v>1</v>
      </c>
    </row>
    <row r="539" spans="2:76">
      <c r="B539" s="38" t="s">
        <v>1809</v>
      </c>
      <c r="C539" s="38" t="s">
        <v>190</v>
      </c>
      <c r="D539" s="38" t="s">
        <v>1805</v>
      </c>
      <c r="E539" s="38">
        <v>34445</v>
      </c>
      <c r="F539" s="38" t="s">
        <v>233</v>
      </c>
      <c r="G539" s="38">
        <v>100000626</v>
      </c>
      <c r="H539" s="38">
        <v>1375</v>
      </c>
      <c r="I539" s="38">
        <v>380.25603999999998</v>
      </c>
      <c r="J539" s="38" t="s">
        <v>1810</v>
      </c>
      <c r="K539" s="38">
        <v>5283560</v>
      </c>
      <c r="L539" s="43" t="s">
        <v>1811</v>
      </c>
      <c r="M539" s="43" t="s">
        <v>1812</v>
      </c>
      <c r="N539" s="38">
        <v>1638082</v>
      </c>
      <c r="O539" s="38">
        <v>2107589</v>
      </c>
      <c r="P539" s="38">
        <v>1972310</v>
      </c>
      <c r="Q539" s="38">
        <v>1731100</v>
      </c>
      <c r="R539" s="38">
        <v>2356023</v>
      </c>
      <c r="S539" s="38">
        <v>1685664</v>
      </c>
      <c r="T539" s="38">
        <v>1864088</v>
      </c>
      <c r="U539" s="38">
        <v>1943710</v>
      </c>
      <c r="V539" s="38">
        <v>1607909</v>
      </c>
      <c r="W539" s="38">
        <v>2006225</v>
      </c>
      <c r="X539" s="38">
        <v>1724256</v>
      </c>
      <c r="Y539" s="38">
        <v>1728000</v>
      </c>
      <c r="Z539" s="38">
        <v>2102476</v>
      </c>
      <c r="AA539" s="38">
        <v>2771110</v>
      </c>
      <c r="AB539" s="38">
        <v>1447905</v>
      </c>
      <c r="AC539" s="38">
        <v>1881954</v>
      </c>
      <c r="AD539" s="38">
        <v>1927805</v>
      </c>
      <c r="AE539" s="38">
        <v>1669022</v>
      </c>
      <c r="AF539" s="38">
        <v>1483112</v>
      </c>
      <c r="AG539" s="38">
        <v>1792600</v>
      </c>
      <c r="AH539" s="38">
        <v>1886194</v>
      </c>
      <c r="AI539" s="38">
        <v>1516186</v>
      </c>
      <c r="AJ539" s="38">
        <v>2117558</v>
      </c>
      <c r="AK539" s="38">
        <v>1337097</v>
      </c>
      <c r="AL539" s="38">
        <v>1705411</v>
      </c>
      <c r="AM539" s="38">
        <v>1990106.125</v>
      </c>
      <c r="AN539" s="38">
        <v>2151485</v>
      </c>
      <c r="AO539" s="38">
        <v>2625824</v>
      </c>
      <c r="AP539" s="38">
        <v>2155133</v>
      </c>
      <c r="AQ539" s="38">
        <v>1730994</v>
      </c>
      <c r="AR539" s="38">
        <v>2052376</v>
      </c>
      <c r="AS539" s="38">
        <v>1608403</v>
      </c>
      <c r="AT539" s="38">
        <v>1797606</v>
      </c>
      <c r="AU539" s="38">
        <v>1390284</v>
      </c>
      <c r="AV539" s="38">
        <v>1460255</v>
      </c>
      <c r="AW539" s="38">
        <v>2534594</v>
      </c>
      <c r="AX539" s="38">
        <v>1722558</v>
      </c>
      <c r="AY539" s="38">
        <v>1955042.125</v>
      </c>
      <c r="AZ539" s="38">
        <v>1841725</v>
      </c>
      <c r="BA539" s="38">
        <v>2420667</v>
      </c>
      <c r="BB539" s="38">
        <v>2029159.125</v>
      </c>
      <c r="BC539" s="38">
        <v>2062073</v>
      </c>
      <c r="BD539" s="38">
        <v>2525115</v>
      </c>
      <c r="BE539" s="38">
        <v>1490216</v>
      </c>
      <c r="BF539" s="38">
        <v>2404000</v>
      </c>
      <c r="BG539" s="38">
        <v>2392698</v>
      </c>
      <c r="BH539" s="38">
        <v>3650945</v>
      </c>
      <c r="BI539" s="38">
        <v>1265509</v>
      </c>
      <c r="BJ539" s="38">
        <v>2049945.875</v>
      </c>
      <c r="BK539" s="38">
        <v>2905181</v>
      </c>
      <c r="BL539" s="38">
        <v>2001318</v>
      </c>
      <c r="BM539" s="38">
        <v>1404207</v>
      </c>
      <c r="BN539" s="38">
        <v>1454525</v>
      </c>
      <c r="BO539" s="38">
        <v>2930645</v>
      </c>
      <c r="BP539" s="38">
        <v>2644665</v>
      </c>
      <c r="BQ539" s="38">
        <v>1777574</v>
      </c>
      <c r="BR539" s="38">
        <v>1657725</v>
      </c>
      <c r="BS539" s="38">
        <v>1915551</v>
      </c>
      <c r="BT539" s="38">
        <v>1741408</v>
      </c>
      <c r="BU539" s="38">
        <v>2974854</v>
      </c>
      <c r="BV539" s="38">
        <v>0.13812120030064001</v>
      </c>
      <c r="BX539" s="38">
        <v>1</v>
      </c>
    </row>
    <row r="540" spans="2:76">
      <c r="B540" s="38" t="s">
        <v>1813</v>
      </c>
      <c r="C540" s="38" t="s">
        <v>143</v>
      </c>
      <c r="D540" s="38" t="s">
        <v>210</v>
      </c>
      <c r="E540" s="38">
        <v>34384</v>
      </c>
      <c r="F540" s="38" t="s">
        <v>163</v>
      </c>
      <c r="G540" s="38">
        <v>100001296</v>
      </c>
      <c r="H540" s="38">
        <v>1440</v>
      </c>
      <c r="I540" s="38">
        <v>144.10191</v>
      </c>
      <c r="J540" s="38" t="s">
        <v>1814</v>
      </c>
      <c r="K540" s="38">
        <v>115244</v>
      </c>
      <c r="L540" s="43" t="s">
        <v>1815</v>
      </c>
      <c r="M540" s="43" t="s">
        <v>1816</v>
      </c>
      <c r="N540" s="38">
        <v>16095057</v>
      </c>
      <c r="O540" s="38">
        <v>2450686</v>
      </c>
      <c r="P540" s="38">
        <v>381626</v>
      </c>
      <c r="Q540" s="38">
        <v>10356547</v>
      </c>
      <c r="R540" s="38">
        <v>4865309</v>
      </c>
      <c r="S540" s="38">
        <v>3545563.25</v>
      </c>
      <c r="T540" s="38">
        <v>53851164</v>
      </c>
      <c r="U540" s="38">
        <v>23767266</v>
      </c>
      <c r="V540" s="38">
        <v>2048594</v>
      </c>
      <c r="W540" s="38">
        <v>2047628</v>
      </c>
      <c r="X540" s="38">
        <v>30629878</v>
      </c>
      <c r="Y540" s="38">
        <v>13825187</v>
      </c>
      <c r="Z540" s="38">
        <v>62460144</v>
      </c>
      <c r="AA540" s="38">
        <v>34637528</v>
      </c>
      <c r="AB540" s="38">
        <v>2084774</v>
      </c>
      <c r="AC540" s="38">
        <v>100447824</v>
      </c>
      <c r="AD540" s="38">
        <v>48901168</v>
      </c>
      <c r="AE540" s="38">
        <v>12756984</v>
      </c>
      <c r="AF540" s="38">
        <v>71814720</v>
      </c>
      <c r="AG540" s="38">
        <v>10647166</v>
      </c>
      <c r="AH540" s="38">
        <v>27571112</v>
      </c>
      <c r="AI540" s="38">
        <v>24788022</v>
      </c>
      <c r="AJ540" s="38">
        <v>111191064</v>
      </c>
      <c r="AK540" s="38">
        <v>15016304</v>
      </c>
      <c r="AL540" s="38">
        <v>6744085.5</v>
      </c>
      <c r="AM540" s="38">
        <v>25028028</v>
      </c>
      <c r="AN540" s="38">
        <v>6309422</v>
      </c>
      <c r="AO540" s="38">
        <v>144924064</v>
      </c>
      <c r="AP540" s="38">
        <v>11396117</v>
      </c>
      <c r="AQ540" s="38">
        <v>16248139</v>
      </c>
      <c r="AR540" s="38">
        <v>2883464</v>
      </c>
      <c r="AS540" s="38">
        <v>26379876</v>
      </c>
      <c r="AT540" s="38">
        <v>42312952</v>
      </c>
      <c r="AU540" s="38">
        <v>15092751</v>
      </c>
      <c r="AV540" s="38">
        <v>21822532</v>
      </c>
      <c r="AW540" s="38">
        <v>4859775</v>
      </c>
      <c r="AX540" s="38">
        <v>19515386</v>
      </c>
      <c r="AY540" s="38">
        <v>7990531</v>
      </c>
      <c r="AZ540" s="38">
        <v>30773882</v>
      </c>
      <c r="BA540" s="38">
        <v>16507184</v>
      </c>
      <c r="BB540" s="38">
        <v>20318662</v>
      </c>
      <c r="BC540" s="38">
        <v>3138649</v>
      </c>
      <c r="BD540" s="38">
        <v>3844963</v>
      </c>
      <c r="BE540" s="38">
        <v>48716632</v>
      </c>
      <c r="BF540" s="38">
        <v>22364060</v>
      </c>
      <c r="BG540" s="38">
        <v>27321824</v>
      </c>
      <c r="BH540" s="38">
        <v>3848425</v>
      </c>
      <c r="BI540" s="38">
        <v>19710164</v>
      </c>
      <c r="BJ540" s="38">
        <v>34584232</v>
      </c>
      <c r="BK540" s="38">
        <v>2582354</v>
      </c>
      <c r="BL540" s="38">
        <v>11956220</v>
      </c>
      <c r="BM540" s="38">
        <v>44344400</v>
      </c>
      <c r="BN540" s="38">
        <v>80312352</v>
      </c>
      <c r="BO540" s="38">
        <v>66962708</v>
      </c>
      <c r="BP540" s="38">
        <v>3514718</v>
      </c>
      <c r="BQ540" s="38">
        <v>74579880</v>
      </c>
      <c r="BR540" s="38">
        <v>26940612</v>
      </c>
      <c r="BS540" s="38">
        <v>28993592</v>
      </c>
      <c r="BT540" s="38">
        <v>24088232</v>
      </c>
      <c r="BU540" s="38">
        <v>26665544</v>
      </c>
      <c r="BV540" s="38">
        <v>0.57929421058198105</v>
      </c>
      <c r="BX540" s="38">
        <v>1</v>
      </c>
    </row>
    <row r="541" spans="2:76">
      <c r="B541" s="38" t="s">
        <v>1817</v>
      </c>
      <c r="C541" s="38" t="s">
        <v>190</v>
      </c>
      <c r="D541" s="38" t="s">
        <v>342</v>
      </c>
      <c r="E541" s="38">
        <v>34409</v>
      </c>
      <c r="F541" s="38" t="s">
        <v>233</v>
      </c>
      <c r="G541" s="38">
        <v>100001391</v>
      </c>
      <c r="H541" s="38">
        <v>1485</v>
      </c>
      <c r="I541" s="38">
        <v>428.37344000000002</v>
      </c>
      <c r="J541" s="38" t="s">
        <v>1818</v>
      </c>
      <c r="K541" s="38">
        <v>6426855</v>
      </c>
      <c r="M541" s="43" t="s">
        <v>1819</v>
      </c>
      <c r="N541" s="38">
        <v>13254114</v>
      </c>
      <c r="O541" s="38">
        <v>54078452</v>
      </c>
      <c r="P541" s="38">
        <v>19482110</v>
      </c>
      <c r="Q541" s="38">
        <v>16840440</v>
      </c>
      <c r="R541" s="38">
        <v>20050938</v>
      </c>
      <c r="S541" s="38">
        <v>18446374</v>
      </c>
      <c r="T541" s="38">
        <v>17837520</v>
      </c>
      <c r="U541" s="38">
        <v>21714888</v>
      </c>
      <c r="V541" s="38">
        <v>19652234</v>
      </c>
      <c r="W541" s="38">
        <v>24998560</v>
      </c>
      <c r="X541" s="38">
        <v>18114364</v>
      </c>
      <c r="Y541" s="38">
        <v>20134950</v>
      </c>
      <c r="Z541" s="38">
        <v>19053514</v>
      </c>
      <c r="AA541" s="38">
        <v>11886272</v>
      </c>
      <c r="AB541" s="38">
        <v>15893392</v>
      </c>
      <c r="AC541" s="38">
        <v>20245648</v>
      </c>
      <c r="AD541" s="38">
        <v>33350610</v>
      </c>
      <c r="AE541" s="38">
        <v>24477982</v>
      </c>
      <c r="AF541" s="38">
        <v>12826466</v>
      </c>
      <c r="AG541" s="38">
        <v>22455068</v>
      </c>
      <c r="AH541" s="38">
        <v>35674244</v>
      </c>
      <c r="AI541" s="38">
        <v>19015604</v>
      </c>
      <c r="AJ541" s="38">
        <v>26482474</v>
      </c>
      <c r="AK541" s="38">
        <v>13108615</v>
      </c>
      <c r="AL541" s="38">
        <v>16234079</v>
      </c>
      <c r="AM541" s="38">
        <v>18107572</v>
      </c>
      <c r="AN541" s="38">
        <v>15523847</v>
      </c>
      <c r="AO541" s="38">
        <v>30786424</v>
      </c>
      <c r="AP541" s="38">
        <v>21207852</v>
      </c>
      <c r="AQ541" s="38">
        <v>23345836</v>
      </c>
      <c r="AR541" s="38">
        <v>30087956</v>
      </c>
      <c r="AS541" s="38">
        <v>32872140</v>
      </c>
      <c r="AT541" s="38">
        <v>18311056</v>
      </c>
      <c r="AU541" s="38">
        <v>19289508</v>
      </c>
      <c r="AV541" s="38">
        <v>18875700</v>
      </c>
      <c r="AW541" s="38">
        <v>24867840</v>
      </c>
      <c r="AX541" s="38">
        <v>22428702</v>
      </c>
      <c r="AY541" s="38">
        <v>16302376</v>
      </c>
      <c r="AZ541" s="38">
        <v>30632252</v>
      </c>
      <c r="BA541" s="38">
        <v>32528764</v>
      </c>
      <c r="BB541" s="38">
        <v>36460240</v>
      </c>
      <c r="BC541" s="38">
        <v>23688162</v>
      </c>
      <c r="BD541" s="38">
        <v>34444244</v>
      </c>
      <c r="BE541" s="38">
        <v>18445204</v>
      </c>
      <c r="BF541" s="38">
        <v>32593430</v>
      </c>
      <c r="BG541" s="38">
        <v>25260216</v>
      </c>
      <c r="BH541" s="38">
        <v>12992333</v>
      </c>
      <c r="BI541" s="38">
        <v>30404126</v>
      </c>
      <c r="BJ541" s="38">
        <v>31690098</v>
      </c>
      <c r="BK541" s="38">
        <v>32625444</v>
      </c>
      <c r="BL541" s="38">
        <v>15331177</v>
      </c>
      <c r="BM541" s="38">
        <v>14537940</v>
      </c>
      <c r="BN541" s="38">
        <v>21606144</v>
      </c>
      <c r="BO541" s="38">
        <v>38170236</v>
      </c>
      <c r="BP541" s="38">
        <v>30322054</v>
      </c>
      <c r="BQ541" s="38">
        <v>25349820</v>
      </c>
      <c r="BR541" s="38">
        <v>21003968</v>
      </c>
      <c r="BS541" s="38">
        <v>25190408</v>
      </c>
      <c r="BT541" s="38">
        <v>24552148</v>
      </c>
      <c r="BU541" s="38">
        <v>29954922</v>
      </c>
      <c r="BV541" s="38">
        <v>1.12277644666888E-2</v>
      </c>
      <c r="BX541" s="38">
        <v>0</v>
      </c>
    </row>
    <row r="542" spans="2:76">
      <c r="B542" s="38" t="s">
        <v>1820</v>
      </c>
      <c r="C542" s="38" t="s">
        <v>290</v>
      </c>
      <c r="D542" s="38" t="s">
        <v>291</v>
      </c>
      <c r="E542" s="38">
        <v>1437</v>
      </c>
      <c r="F542" s="38" t="s">
        <v>211</v>
      </c>
      <c r="G542" s="38">
        <v>252</v>
      </c>
      <c r="H542" s="38">
        <v>3149</v>
      </c>
      <c r="I542" s="38">
        <v>117.01933</v>
      </c>
      <c r="J542" s="38" t="s">
        <v>1821</v>
      </c>
      <c r="K542" s="38">
        <v>1110</v>
      </c>
      <c r="L542" s="43" t="s">
        <v>1822</v>
      </c>
      <c r="M542" s="43" t="s">
        <v>1823</v>
      </c>
      <c r="N542" s="38">
        <v>12431188</v>
      </c>
      <c r="O542" s="38">
        <v>18550584</v>
      </c>
      <c r="P542" s="38">
        <v>9249762</v>
      </c>
      <c r="Q542" s="38">
        <v>16480347</v>
      </c>
      <c r="R542" s="38">
        <v>16834252</v>
      </c>
      <c r="S542" s="38">
        <v>14036545</v>
      </c>
      <c r="T542" s="38">
        <v>9153324</v>
      </c>
      <c r="U542" s="38">
        <v>16475842</v>
      </c>
      <c r="V542" s="38">
        <v>10232478</v>
      </c>
      <c r="W542" s="38">
        <v>16610286</v>
      </c>
      <c r="X542" s="38">
        <v>11915987</v>
      </c>
      <c r="Y542" s="38">
        <v>15919796</v>
      </c>
      <c r="Z542" s="38">
        <v>15315691</v>
      </c>
      <c r="AA542" s="38">
        <v>16941872</v>
      </c>
      <c r="AB542" s="38">
        <v>8907944</v>
      </c>
      <c r="AC542" s="38">
        <v>14932439</v>
      </c>
      <c r="AD542" s="38">
        <v>14605614</v>
      </c>
      <c r="AE542" s="38">
        <v>15344456</v>
      </c>
      <c r="AF542" s="38">
        <v>15212213</v>
      </c>
      <c r="AG542" s="38">
        <v>11752195</v>
      </c>
      <c r="AH542" s="38">
        <v>12290970</v>
      </c>
      <c r="AI542" s="38">
        <v>16764122</v>
      </c>
      <c r="AJ542" s="38">
        <v>13801712</v>
      </c>
      <c r="AK542" s="38">
        <v>9114032</v>
      </c>
      <c r="AL542" s="38">
        <v>11702892</v>
      </c>
      <c r="AM542" s="38">
        <v>10087502</v>
      </c>
      <c r="AN542" s="38">
        <v>9413890</v>
      </c>
      <c r="AO542" s="38">
        <v>13894666</v>
      </c>
      <c r="AP542" s="38">
        <v>13292245</v>
      </c>
      <c r="AQ542" s="38">
        <v>12237641</v>
      </c>
      <c r="AR542" s="38">
        <v>15977112</v>
      </c>
      <c r="AS542" s="38">
        <v>12792257</v>
      </c>
      <c r="AT542" s="38">
        <v>16803216</v>
      </c>
      <c r="AU542" s="38">
        <v>9309798</v>
      </c>
      <c r="AV542" s="38">
        <v>11705626</v>
      </c>
      <c r="AW542" s="38">
        <v>11402351</v>
      </c>
      <c r="AX542" s="38">
        <v>15671907</v>
      </c>
      <c r="AY542" s="38">
        <v>9695247</v>
      </c>
      <c r="AZ542" s="38">
        <v>10291929</v>
      </c>
      <c r="BA542" s="38">
        <v>10208403</v>
      </c>
      <c r="BB542" s="38">
        <v>14345490</v>
      </c>
      <c r="BC542" s="38">
        <v>10348907</v>
      </c>
      <c r="BD542" s="38">
        <v>13482275</v>
      </c>
      <c r="BE542" s="38">
        <v>12967835</v>
      </c>
      <c r="BF542" s="38">
        <v>16333836</v>
      </c>
      <c r="BG542" s="38">
        <v>13070891</v>
      </c>
      <c r="BH542" s="38">
        <v>12010028</v>
      </c>
      <c r="BI542" s="38">
        <v>16265932</v>
      </c>
      <c r="BJ542" s="38">
        <v>13805548</v>
      </c>
      <c r="BK542" s="38">
        <v>17090182</v>
      </c>
      <c r="BL542" s="38">
        <v>19415322</v>
      </c>
      <c r="BM542" s="38">
        <v>16969380</v>
      </c>
      <c r="BN542" s="38">
        <v>10913026</v>
      </c>
      <c r="BO542" s="38">
        <v>24999620</v>
      </c>
      <c r="BP542" s="38">
        <v>11140515</v>
      </c>
      <c r="BQ542" s="38">
        <v>14893039</v>
      </c>
      <c r="BR542" s="38">
        <v>10465374</v>
      </c>
      <c r="BS542" s="38">
        <v>10499013</v>
      </c>
      <c r="BT542" s="38">
        <v>12297767</v>
      </c>
      <c r="BU542" s="38">
        <v>13811410</v>
      </c>
      <c r="BV542" s="38">
        <v>0.82265685633701502</v>
      </c>
      <c r="BX542" s="38">
        <v>1</v>
      </c>
    </row>
    <row r="543" spans="2:76">
      <c r="B543" s="38" t="s">
        <v>1824</v>
      </c>
      <c r="C543" s="38" t="s">
        <v>143</v>
      </c>
      <c r="D543" s="38" t="s">
        <v>144</v>
      </c>
      <c r="E543" s="38">
        <v>41888</v>
      </c>
      <c r="F543" s="38" t="s">
        <v>211</v>
      </c>
      <c r="G543" s="38">
        <v>100003696</v>
      </c>
      <c r="H543" s="38">
        <v>2155</v>
      </c>
      <c r="I543" s="38">
        <v>116.03532</v>
      </c>
      <c r="J543" s="38" t="s">
        <v>1825</v>
      </c>
      <c r="K543" s="38">
        <v>11439</v>
      </c>
      <c r="L543" s="43" t="s">
        <v>1826</v>
      </c>
      <c r="N543" s="38">
        <v>134045</v>
      </c>
      <c r="O543" s="38">
        <v>387618</v>
      </c>
      <c r="P543" s="38">
        <v>171659</v>
      </c>
      <c r="Q543" s="38">
        <v>422056</v>
      </c>
      <c r="R543" s="38">
        <v>341052</v>
      </c>
      <c r="S543" s="38">
        <v>206879</v>
      </c>
      <c r="T543" s="38">
        <v>101930</v>
      </c>
      <c r="U543" s="38">
        <v>163370</v>
      </c>
      <c r="V543" s="38">
        <v>142071</v>
      </c>
      <c r="W543" s="38">
        <v>166832</v>
      </c>
      <c r="X543" s="38">
        <v>138539</v>
      </c>
      <c r="Y543" s="38">
        <v>327988</v>
      </c>
      <c r="Z543" s="38">
        <v>351303</v>
      </c>
      <c r="AA543" s="38">
        <v>477824</v>
      </c>
      <c r="AB543" s="38">
        <v>0.33679495987915298</v>
      </c>
      <c r="AC543" s="38">
        <v>251982</v>
      </c>
      <c r="AD543" s="38">
        <v>213756</v>
      </c>
      <c r="AE543" s="38">
        <v>609719</v>
      </c>
      <c r="AF543" s="38">
        <v>270995</v>
      </c>
      <c r="AG543" s="38">
        <v>163316</v>
      </c>
      <c r="AH543" s="38">
        <v>355820</v>
      </c>
      <c r="AI543" s="38">
        <v>185030</v>
      </c>
      <c r="AJ543" s="38">
        <v>189252</v>
      </c>
      <c r="AK543" s="38">
        <v>173105</v>
      </c>
      <c r="AL543" s="38">
        <v>247506.98439999999</v>
      </c>
      <c r="AM543" s="38">
        <v>206281</v>
      </c>
      <c r="AN543" s="38">
        <v>187194</v>
      </c>
      <c r="AO543" s="38">
        <v>199571</v>
      </c>
      <c r="AP543" s="38">
        <v>193277</v>
      </c>
      <c r="AQ543" s="38">
        <v>171921</v>
      </c>
      <c r="AR543" s="38">
        <v>175064</v>
      </c>
      <c r="AS543" s="38">
        <v>190199</v>
      </c>
      <c r="AT543" s="38">
        <v>301802</v>
      </c>
      <c r="AU543" s="38">
        <v>142238</v>
      </c>
      <c r="AV543" s="38">
        <v>260098.01560000001</v>
      </c>
      <c r="AW543" s="38">
        <v>152400</v>
      </c>
      <c r="AX543" s="38">
        <v>325937</v>
      </c>
      <c r="AY543" s="38">
        <v>133663</v>
      </c>
      <c r="AZ543" s="38">
        <v>271495</v>
      </c>
      <c r="BA543" s="38">
        <v>0.33679495987915298</v>
      </c>
      <c r="BB543" s="38">
        <v>140578</v>
      </c>
      <c r="BC543" s="38">
        <v>193219</v>
      </c>
      <c r="BD543" s="38">
        <v>246110</v>
      </c>
      <c r="BE543" s="38">
        <v>353406</v>
      </c>
      <c r="BF543" s="38">
        <v>253302</v>
      </c>
      <c r="BG543" s="38">
        <v>175944</v>
      </c>
      <c r="BH543" s="38">
        <v>249539</v>
      </c>
      <c r="BI543" s="38">
        <v>210048</v>
      </c>
      <c r="BJ543" s="38">
        <v>346277</v>
      </c>
      <c r="BK543" s="38">
        <v>144551</v>
      </c>
      <c r="BL543" s="38">
        <v>96612</v>
      </c>
      <c r="BM543" s="38">
        <v>159152</v>
      </c>
      <c r="BN543" s="38">
        <v>166189</v>
      </c>
      <c r="BO543" s="38">
        <v>226025</v>
      </c>
      <c r="BP543" s="38">
        <v>272006</v>
      </c>
      <c r="BQ543" s="38">
        <v>201282</v>
      </c>
      <c r="BR543" s="38">
        <v>125951</v>
      </c>
      <c r="BS543" s="38">
        <v>270961</v>
      </c>
      <c r="BT543" s="38">
        <v>0.33679495987915298</v>
      </c>
      <c r="BU543" s="38">
        <v>216769.98439999999</v>
      </c>
      <c r="BV543" s="38">
        <v>0.44639416957975803</v>
      </c>
      <c r="BX543" s="38">
        <v>1</v>
      </c>
    </row>
    <row r="544" spans="2:76">
      <c r="B544" s="38" t="s">
        <v>1827</v>
      </c>
      <c r="C544" s="38" t="s">
        <v>290</v>
      </c>
      <c r="D544" s="38" t="s">
        <v>291</v>
      </c>
      <c r="E544" s="38">
        <v>37058</v>
      </c>
      <c r="F544" s="38" t="s">
        <v>163</v>
      </c>
      <c r="G544" s="38">
        <v>100001948</v>
      </c>
      <c r="H544" s="38">
        <v>2291</v>
      </c>
      <c r="I544" s="38">
        <v>262.12851999999998</v>
      </c>
      <c r="J544" s="38" t="s">
        <v>1828</v>
      </c>
      <c r="K544" s="38">
        <v>71464481</v>
      </c>
      <c r="M544" s="43" t="s">
        <v>1829</v>
      </c>
      <c r="N544" s="38">
        <v>3233437</v>
      </c>
      <c r="O544" s="38">
        <v>2275806</v>
      </c>
      <c r="P544" s="38">
        <v>2127111</v>
      </c>
      <c r="Q544" s="38">
        <v>2604149</v>
      </c>
      <c r="R544" s="38">
        <v>2889512</v>
      </c>
      <c r="S544" s="38">
        <v>2286959</v>
      </c>
      <c r="T544" s="38">
        <v>2591938</v>
      </c>
      <c r="U544" s="38">
        <v>2561245</v>
      </c>
      <c r="V544" s="38">
        <v>2665331</v>
      </c>
      <c r="W544" s="38">
        <v>3289609.25</v>
      </c>
      <c r="X544" s="38">
        <v>2232076</v>
      </c>
      <c r="Y544" s="38">
        <v>4071954</v>
      </c>
      <c r="Z544" s="38">
        <v>3193440</v>
      </c>
      <c r="AA544" s="38">
        <v>4061432.75</v>
      </c>
      <c r="AB544" s="38">
        <v>2349670</v>
      </c>
      <c r="AC544" s="38">
        <v>3482087.25</v>
      </c>
      <c r="AD544" s="38">
        <v>2402385</v>
      </c>
      <c r="AE544" s="38">
        <v>3910381.75</v>
      </c>
      <c r="AF544" s="38">
        <v>3191895</v>
      </c>
      <c r="AG544" s="38">
        <v>2574915</v>
      </c>
      <c r="AH544" s="38">
        <v>2311557</v>
      </c>
      <c r="AI544" s="38">
        <v>4662249</v>
      </c>
      <c r="AJ544" s="38">
        <v>3493042</v>
      </c>
      <c r="AK544" s="38">
        <v>2597400</v>
      </c>
      <c r="AL544" s="38">
        <v>4093470</v>
      </c>
      <c r="AM544" s="38">
        <v>1770321</v>
      </c>
      <c r="AN544" s="38">
        <v>2049312.125</v>
      </c>
      <c r="AO544" s="38">
        <v>2230286</v>
      </c>
      <c r="AP544" s="38">
        <v>1360173</v>
      </c>
      <c r="AQ544" s="38">
        <v>1346451</v>
      </c>
      <c r="AR544" s="38">
        <v>3008572</v>
      </c>
      <c r="AS544" s="38">
        <v>2679097</v>
      </c>
      <c r="AT544" s="38">
        <v>2862865</v>
      </c>
      <c r="AU544" s="38">
        <v>3815666</v>
      </c>
      <c r="AV544" s="38">
        <v>5163406</v>
      </c>
      <c r="AW544" s="38">
        <v>4711459</v>
      </c>
      <c r="AX544" s="38">
        <v>3007093</v>
      </c>
      <c r="AY544" s="38">
        <v>4281435</v>
      </c>
      <c r="AZ544" s="38">
        <v>4805172</v>
      </c>
      <c r="BA544" s="38">
        <v>3853068</v>
      </c>
      <c r="BB544" s="38">
        <v>3249888.75</v>
      </c>
      <c r="BC544" s="38">
        <v>3005082</v>
      </c>
      <c r="BD544" s="38">
        <v>3602039.75</v>
      </c>
      <c r="BE544" s="38">
        <v>1706981</v>
      </c>
      <c r="BF544" s="38">
        <v>2684451</v>
      </c>
      <c r="BG544" s="38">
        <v>2847263</v>
      </c>
      <c r="BH544" s="38">
        <v>3096827.75</v>
      </c>
      <c r="BI544" s="38">
        <v>3511043.25</v>
      </c>
      <c r="BJ544" s="38">
        <v>3680623</v>
      </c>
      <c r="BK544" s="38">
        <v>3064266</v>
      </c>
      <c r="BL544" s="38">
        <v>3497945</v>
      </c>
      <c r="BM544" s="38">
        <v>3485731</v>
      </c>
      <c r="BN544" s="38">
        <v>1810332</v>
      </c>
      <c r="BO544" s="38">
        <v>1456761</v>
      </c>
      <c r="BP544" s="38">
        <v>2196918</v>
      </c>
      <c r="BQ544" s="38">
        <v>2421367</v>
      </c>
      <c r="BR544" s="38">
        <v>4099399.25</v>
      </c>
      <c r="BS544" s="38">
        <v>4014436</v>
      </c>
      <c r="BT544" s="38">
        <v>3941551.75</v>
      </c>
      <c r="BU544" s="38">
        <v>3558725.25</v>
      </c>
      <c r="BV544" s="38">
        <v>2.53979662995082E-2</v>
      </c>
      <c r="BX544" s="38">
        <v>0</v>
      </c>
    </row>
    <row r="545" spans="2:76">
      <c r="B545" s="38" t="s">
        <v>1830</v>
      </c>
      <c r="C545" s="38" t="s">
        <v>143</v>
      </c>
      <c r="D545" s="38" t="s">
        <v>210</v>
      </c>
      <c r="E545" s="38">
        <v>36649</v>
      </c>
      <c r="F545" s="38" t="s">
        <v>145</v>
      </c>
      <c r="G545" s="38">
        <v>100001789</v>
      </c>
      <c r="H545" s="38">
        <v>3140</v>
      </c>
      <c r="I545" s="38">
        <v>395.00727000000001</v>
      </c>
      <c r="J545" s="38" t="s">
        <v>1831</v>
      </c>
      <c r="K545" s="38">
        <v>71485</v>
      </c>
      <c r="L545" s="43" t="s">
        <v>1832</v>
      </c>
      <c r="M545" s="43" t="s">
        <v>1833</v>
      </c>
      <c r="N545" s="38">
        <v>0.375615122166294</v>
      </c>
      <c r="O545" s="38">
        <v>0.375615122166294</v>
      </c>
      <c r="P545" s="38">
        <v>0.375615122166294</v>
      </c>
      <c r="Q545" s="38">
        <v>0.375615122166294</v>
      </c>
      <c r="R545" s="38">
        <v>0.375615122166294</v>
      </c>
      <c r="S545" s="38">
        <v>0.375615122166294</v>
      </c>
      <c r="T545" s="38">
        <v>0.375615122166294</v>
      </c>
      <c r="U545" s="38">
        <v>0.375615122166294</v>
      </c>
      <c r="V545" s="38">
        <v>46363</v>
      </c>
      <c r="W545" s="38">
        <v>0.375615122166294</v>
      </c>
      <c r="X545" s="38">
        <v>0.375615122166294</v>
      </c>
      <c r="Y545" s="38">
        <v>0.375615122166294</v>
      </c>
      <c r="Z545" s="38">
        <v>0.375615122166294</v>
      </c>
      <c r="AA545" s="38">
        <v>0.375615122166294</v>
      </c>
      <c r="AB545" s="38">
        <v>0.375615122166294</v>
      </c>
      <c r="AC545" s="38">
        <v>0.375615122166294</v>
      </c>
      <c r="AD545" s="38">
        <v>144431</v>
      </c>
      <c r="AE545" s="38">
        <v>0.375615122166294</v>
      </c>
      <c r="AF545" s="38">
        <v>0.375615122166294</v>
      </c>
      <c r="AG545" s="38">
        <v>0.375615122166294</v>
      </c>
      <c r="AH545" s="38">
        <v>0.375615122166294</v>
      </c>
      <c r="AI545" s="38">
        <v>838287</v>
      </c>
      <c r="AJ545" s="38">
        <v>0.375615122166294</v>
      </c>
      <c r="AK545" s="38">
        <v>0.375615122166294</v>
      </c>
      <c r="AL545" s="38">
        <v>0.375615122166294</v>
      </c>
      <c r="AM545" s="38">
        <v>34831</v>
      </c>
      <c r="AN545" s="38">
        <v>28761.002</v>
      </c>
      <c r="AO545" s="38">
        <v>0.375615122166294</v>
      </c>
      <c r="AP545" s="38">
        <v>0.375615122166294</v>
      </c>
      <c r="AQ545" s="38">
        <v>0.375615122166294</v>
      </c>
      <c r="AR545" s="38">
        <v>0.375615122166294</v>
      </c>
      <c r="AS545" s="38">
        <v>0.375615122166294</v>
      </c>
      <c r="AT545" s="38">
        <v>0.375615122166294</v>
      </c>
      <c r="AU545" s="38">
        <v>0.375615122166294</v>
      </c>
      <c r="AV545" s="38">
        <v>0.375615122166294</v>
      </c>
      <c r="AW545" s="38">
        <v>0.375615122166294</v>
      </c>
      <c r="AX545" s="38">
        <v>262318</v>
      </c>
      <c r="AY545" s="38">
        <v>51906</v>
      </c>
      <c r="AZ545" s="38">
        <v>0.375615122166294</v>
      </c>
      <c r="BA545" s="38">
        <v>26100</v>
      </c>
      <c r="BB545" s="38">
        <v>0.375615122166294</v>
      </c>
      <c r="BC545" s="38">
        <v>0.375615122166294</v>
      </c>
      <c r="BD545" s="38">
        <v>0.375615122166294</v>
      </c>
      <c r="BE545" s="38">
        <v>0.375615122166294</v>
      </c>
      <c r="BF545" s="38">
        <v>0.375615122166294</v>
      </c>
      <c r="BG545" s="38">
        <v>0.375615122166294</v>
      </c>
      <c r="BH545" s="38">
        <v>0.375615122166294</v>
      </c>
      <c r="BI545" s="38">
        <v>0.375615122166294</v>
      </c>
      <c r="BJ545" s="38">
        <v>0.375615122166294</v>
      </c>
      <c r="BK545" s="38">
        <v>0.375615122166294</v>
      </c>
      <c r="BL545" s="38">
        <v>0.375615122166294</v>
      </c>
      <c r="BM545" s="38">
        <v>0.375615122166294</v>
      </c>
      <c r="BN545" s="38">
        <v>0.375615122166294</v>
      </c>
      <c r="BO545" s="38">
        <v>0.375615122166294</v>
      </c>
      <c r="BP545" s="38">
        <v>0.375615122166294</v>
      </c>
      <c r="BQ545" s="38">
        <v>0.375615122166294</v>
      </c>
      <c r="BR545" s="38">
        <v>0.375615122166294</v>
      </c>
      <c r="BS545" s="38">
        <v>0.375615122166294</v>
      </c>
      <c r="BT545" s="38">
        <v>0.375615122166294</v>
      </c>
      <c r="BU545" s="38">
        <v>0.375615122166294</v>
      </c>
      <c r="BV545" s="38">
        <v>0.45284753094748198</v>
      </c>
      <c r="BX545" s="38">
        <v>1</v>
      </c>
    </row>
    <row r="546" spans="2:76">
      <c r="B546" s="38" t="s">
        <v>1834</v>
      </c>
      <c r="C546" s="38" t="s">
        <v>143</v>
      </c>
      <c r="D546" s="38" t="s">
        <v>210</v>
      </c>
      <c r="E546" s="38">
        <v>62295</v>
      </c>
      <c r="F546" s="38" t="s">
        <v>145</v>
      </c>
      <c r="G546" s="38">
        <v>100020496</v>
      </c>
      <c r="H546" s="38">
        <v>4112</v>
      </c>
      <c r="I546" s="38">
        <v>352.08600999999999</v>
      </c>
      <c r="N546" s="38">
        <v>340418</v>
      </c>
      <c r="O546" s="38">
        <v>58295</v>
      </c>
      <c r="P546" s="38">
        <v>116347</v>
      </c>
      <c r="Q546" s="38">
        <v>42918</v>
      </c>
      <c r="R546" s="38">
        <v>151760</v>
      </c>
      <c r="S546" s="38">
        <v>20166</v>
      </c>
      <c r="T546" s="38">
        <v>155759</v>
      </c>
      <c r="U546" s="38">
        <v>84350</v>
      </c>
      <c r="V546" s="38">
        <v>151877</v>
      </c>
      <c r="W546" s="38">
        <v>162631.98439999999</v>
      </c>
      <c r="X546" s="38">
        <v>0.176776695296637</v>
      </c>
      <c r="Y546" s="38">
        <v>0.176776695296637</v>
      </c>
      <c r="Z546" s="38">
        <v>44382</v>
      </c>
      <c r="AA546" s="38">
        <v>0.176776695296637</v>
      </c>
      <c r="AB546" s="38">
        <v>120161</v>
      </c>
      <c r="AC546" s="38">
        <v>26269</v>
      </c>
      <c r="AD546" s="38">
        <v>0.176776695296637</v>
      </c>
      <c r="AE546" s="38">
        <v>0.176776695296637</v>
      </c>
      <c r="AF546" s="38">
        <v>0.176776695296637</v>
      </c>
      <c r="AG546" s="38">
        <v>51947</v>
      </c>
      <c r="AH546" s="38">
        <v>138431</v>
      </c>
      <c r="AI546" s="38">
        <v>141690</v>
      </c>
      <c r="AJ546" s="38">
        <v>27090.998</v>
      </c>
      <c r="AK546" s="38">
        <v>73512</v>
      </c>
      <c r="AL546" s="38">
        <v>0.176776695296637</v>
      </c>
      <c r="AM546" s="38">
        <v>24820</v>
      </c>
      <c r="AN546" s="38">
        <v>102437</v>
      </c>
      <c r="AO546" s="38">
        <v>88025</v>
      </c>
      <c r="AP546" s="38">
        <v>48722</v>
      </c>
      <c r="AQ546" s="38">
        <v>350071</v>
      </c>
      <c r="AR546" s="38">
        <v>0.176776695296637</v>
      </c>
      <c r="AS546" s="38">
        <v>0.176776695296637</v>
      </c>
      <c r="AT546" s="38">
        <v>0.176776695296637</v>
      </c>
      <c r="AU546" s="38">
        <v>38708</v>
      </c>
      <c r="AV546" s="38">
        <v>140099</v>
      </c>
      <c r="AW546" s="38">
        <v>144723</v>
      </c>
      <c r="AX546" s="38">
        <v>82004</v>
      </c>
      <c r="AY546" s="38">
        <v>154534</v>
      </c>
      <c r="AZ546" s="38">
        <v>63206</v>
      </c>
      <c r="BA546" s="38">
        <v>0.176776695296637</v>
      </c>
      <c r="BB546" s="38">
        <v>107007</v>
      </c>
      <c r="BC546" s="38">
        <v>79319</v>
      </c>
      <c r="BD546" s="38">
        <v>462475.03129999997</v>
      </c>
      <c r="BE546" s="38">
        <v>35851</v>
      </c>
      <c r="BF546" s="38">
        <v>66407</v>
      </c>
      <c r="BG546" s="38">
        <v>55093</v>
      </c>
      <c r="BH546" s="38">
        <v>0.176776695296637</v>
      </c>
      <c r="BI546" s="38">
        <v>157428</v>
      </c>
      <c r="BJ546" s="38">
        <v>31010</v>
      </c>
      <c r="BK546" s="38">
        <v>23412</v>
      </c>
      <c r="BL546" s="38">
        <v>24756</v>
      </c>
      <c r="BM546" s="38">
        <v>0.176776695296637</v>
      </c>
      <c r="BN546" s="38">
        <v>37792</v>
      </c>
      <c r="BO546" s="38">
        <v>30273</v>
      </c>
      <c r="BP546" s="38">
        <v>0.176776695296637</v>
      </c>
      <c r="BQ546" s="38">
        <v>65098.003900000003</v>
      </c>
      <c r="BR546" s="38">
        <v>100468</v>
      </c>
      <c r="BS546" s="38">
        <v>258193</v>
      </c>
      <c r="BT546" s="38">
        <v>58261.996099999997</v>
      </c>
      <c r="BU546" s="38">
        <v>0.176776695296637</v>
      </c>
      <c r="BV546" s="38">
        <v>0.53632257015614804</v>
      </c>
      <c r="BX546" s="38">
        <v>1</v>
      </c>
    </row>
    <row r="547" spans="2:76">
      <c r="B547" s="38" t="s">
        <v>1835</v>
      </c>
      <c r="C547" s="38" t="s">
        <v>143</v>
      </c>
      <c r="D547" s="38" t="s">
        <v>210</v>
      </c>
      <c r="E547" s="38">
        <v>62296</v>
      </c>
      <c r="F547" s="38" t="s">
        <v>145</v>
      </c>
      <c r="G547" s="38">
        <v>100020497</v>
      </c>
      <c r="H547" s="38">
        <v>4200</v>
      </c>
      <c r="I547" s="38">
        <v>352.08600999999999</v>
      </c>
      <c r="N547" s="38">
        <v>173377</v>
      </c>
      <c r="O547" s="38">
        <v>26780</v>
      </c>
      <c r="P547" s="38">
        <v>55882.003900000003</v>
      </c>
      <c r="Q547" s="38">
        <v>29924</v>
      </c>
      <c r="R547" s="38">
        <v>101004</v>
      </c>
      <c r="S547" s="38">
        <v>0.144320494040174</v>
      </c>
      <c r="T547" s="38">
        <v>68162</v>
      </c>
      <c r="U547" s="38">
        <v>24888</v>
      </c>
      <c r="V547" s="38">
        <v>62031</v>
      </c>
      <c r="W547" s="38">
        <v>64528.996099999997</v>
      </c>
      <c r="X547" s="38">
        <v>0.144320494040174</v>
      </c>
      <c r="Y547" s="38">
        <v>0.144320494040174</v>
      </c>
      <c r="Z547" s="38">
        <v>18163</v>
      </c>
      <c r="AA547" s="38">
        <v>0.144320494040174</v>
      </c>
      <c r="AB547" s="38">
        <v>49993</v>
      </c>
      <c r="AC547" s="38">
        <v>0.144320494040174</v>
      </c>
      <c r="AD547" s="38">
        <v>0.144320494040174</v>
      </c>
      <c r="AE547" s="38">
        <v>0.144320494040174</v>
      </c>
      <c r="AF547" s="38">
        <v>0.144320494040174</v>
      </c>
      <c r="AG547" s="38">
        <v>23342</v>
      </c>
      <c r="AH547" s="38">
        <v>79953</v>
      </c>
      <c r="AI547" s="38">
        <v>36799</v>
      </c>
      <c r="AJ547" s="38">
        <v>10852</v>
      </c>
      <c r="AK547" s="38">
        <v>32592.998</v>
      </c>
      <c r="AL547" s="38">
        <v>0.144320494040174</v>
      </c>
      <c r="AM547" s="38">
        <v>0.144320494040174</v>
      </c>
      <c r="AN547" s="38">
        <v>59415</v>
      </c>
      <c r="AO547" s="38">
        <v>0.144320494040174</v>
      </c>
      <c r="AP547" s="38">
        <v>16104</v>
      </c>
      <c r="AQ547" s="38">
        <v>99419</v>
      </c>
      <c r="AR547" s="38">
        <v>0.144320494040174</v>
      </c>
      <c r="AS547" s="38">
        <v>0.144320494040174</v>
      </c>
      <c r="AT547" s="38">
        <v>0.144320494040174</v>
      </c>
      <c r="AU547" s="38">
        <v>0.144320494040174</v>
      </c>
      <c r="AV547" s="38">
        <v>77562</v>
      </c>
      <c r="AW547" s="38">
        <v>58169</v>
      </c>
      <c r="AX547" s="38">
        <v>37697</v>
      </c>
      <c r="AY547" s="38">
        <v>68942</v>
      </c>
      <c r="AZ547" s="38">
        <v>21397</v>
      </c>
      <c r="BA547" s="38">
        <v>0.144320494040174</v>
      </c>
      <c r="BB547" s="38">
        <v>53177</v>
      </c>
      <c r="BC547" s="38">
        <v>0.144320494040174</v>
      </c>
      <c r="BD547" s="38">
        <v>190704</v>
      </c>
      <c r="BE547" s="38">
        <v>0.144320494040174</v>
      </c>
      <c r="BF547" s="38">
        <v>0.144320494040174</v>
      </c>
      <c r="BG547" s="38">
        <v>18056</v>
      </c>
      <c r="BH547" s="38">
        <v>0.144320494040174</v>
      </c>
      <c r="BI547" s="38">
        <v>0.144320494040174</v>
      </c>
      <c r="BJ547" s="38">
        <v>0.144320494040174</v>
      </c>
      <c r="BK547" s="38">
        <v>0.144320494040174</v>
      </c>
      <c r="BL547" s="38">
        <v>0.144320494040174</v>
      </c>
      <c r="BM547" s="38">
        <v>0.144320494040174</v>
      </c>
      <c r="BN547" s="38">
        <v>0.144320494040174</v>
      </c>
      <c r="BO547" s="38">
        <v>0.144320494040174</v>
      </c>
      <c r="BP547" s="38">
        <v>0.144320494040174</v>
      </c>
      <c r="BQ547" s="38">
        <v>0.144320494040174</v>
      </c>
      <c r="BR547" s="38">
        <v>24791</v>
      </c>
      <c r="BS547" s="38">
        <v>118336</v>
      </c>
      <c r="BT547" s="38">
        <v>12552</v>
      </c>
      <c r="BU547" s="38">
        <v>0.144320494040174</v>
      </c>
      <c r="BV547" s="38">
        <v>6.4443355384009499E-2</v>
      </c>
      <c r="BX547" s="38">
        <v>0.78372474057891905</v>
      </c>
    </row>
    <row r="548" spans="2:76">
      <c r="B548" s="38" t="s">
        <v>1836</v>
      </c>
      <c r="C548" s="38" t="s">
        <v>143</v>
      </c>
      <c r="D548" s="38" t="s">
        <v>144</v>
      </c>
      <c r="E548" s="38">
        <v>46960</v>
      </c>
      <c r="F548" s="38" t="s">
        <v>145</v>
      </c>
      <c r="G548" s="38">
        <v>100002528</v>
      </c>
      <c r="H548" s="38">
        <v>616</v>
      </c>
      <c r="I548" s="38">
        <v>96.960099999999997</v>
      </c>
      <c r="J548" s="38" t="s">
        <v>1837</v>
      </c>
      <c r="K548" s="38">
        <v>1118</v>
      </c>
      <c r="L548" s="43" t="s">
        <v>1838</v>
      </c>
      <c r="M548" s="43" t="s">
        <v>1839</v>
      </c>
      <c r="N548" s="38">
        <v>13694166</v>
      </c>
      <c r="O548" s="38">
        <v>17739848</v>
      </c>
      <c r="P548" s="38">
        <v>19003648</v>
      </c>
      <c r="Q548" s="38">
        <v>15335071</v>
      </c>
      <c r="R548" s="38">
        <v>13210758</v>
      </c>
      <c r="S548" s="38">
        <v>16435426</v>
      </c>
      <c r="T548" s="38">
        <v>15612738</v>
      </c>
      <c r="U548" s="38">
        <v>15198494</v>
      </c>
      <c r="V548" s="38">
        <v>15837995</v>
      </c>
      <c r="W548" s="38">
        <v>22648936</v>
      </c>
      <c r="X548" s="38">
        <v>16982872</v>
      </c>
      <c r="Y548" s="38">
        <v>17354340</v>
      </c>
      <c r="Z548" s="38">
        <v>14481444</v>
      </c>
      <c r="AA548" s="38">
        <v>18058178</v>
      </c>
      <c r="AB548" s="38">
        <v>15647324</v>
      </c>
      <c r="AC548" s="38">
        <v>16857272</v>
      </c>
      <c r="AD548" s="38">
        <v>18600710</v>
      </c>
      <c r="AE548" s="38">
        <v>14332444</v>
      </c>
      <c r="AF548" s="38">
        <v>17987742</v>
      </c>
      <c r="AG548" s="38">
        <v>16601394</v>
      </c>
      <c r="AH548" s="38">
        <v>17358648</v>
      </c>
      <c r="AI548" s="38">
        <v>19142300</v>
      </c>
      <c r="AJ548" s="38">
        <v>13687654</v>
      </c>
      <c r="AK548" s="38">
        <v>17407952</v>
      </c>
      <c r="AL548" s="38">
        <v>16357559</v>
      </c>
      <c r="AM548" s="38">
        <v>18974828</v>
      </c>
      <c r="AN548" s="38">
        <v>19564748</v>
      </c>
      <c r="AO548" s="38">
        <v>17312848</v>
      </c>
      <c r="AP548" s="38">
        <v>20937712</v>
      </c>
      <c r="AQ548" s="38">
        <v>22705572</v>
      </c>
      <c r="AR548" s="38">
        <v>15055558</v>
      </c>
      <c r="AS548" s="38">
        <v>12769058</v>
      </c>
      <c r="AT548" s="38">
        <v>22097334</v>
      </c>
      <c r="AU548" s="38">
        <v>19820800</v>
      </c>
      <c r="AV548" s="38">
        <v>18294540</v>
      </c>
      <c r="AW548" s="38">
        <v>19887448</v>
      </c>
      <c r="AX548" s="38">
        <v>14115191</v>
      </c>
      <c r="AY548" s="38">
        <v>13657177</v>
      </c>
      <c r="AZ548" s="38">
        <v>24736632</v>
      </c>
      <c r="BA548" s="38">
        <v>9175115</v>
      </c>
      <c r="BB548" s="38">
        <v>16545067</v>
      </c>
      <c r="BC548" s="38">
        <v>21589578</v>
      </c>
      <c r="BD548" s="38">
        <v>22390816</v>
      </c>
      <c r="BE548" s="38">
        <v>19992952</v>
      </c>
      <c r="BF548" s="38">
        <v>19968198</v>
      </c>
      <c r="BG548" s="38">
        <v>20294852</v>
      </c>
      <c r="BH548" s="38">
        <v>17687680</v>
      </c>
      <c r="BI548" s="38">
        <v>16050978</v>
      </c>
      <c r="BJ548" s="38">
        <v>15343753</v>
      </c>
      <c r="BK548" s="38">
        <v>22723580</v>
      </c>
      <c r="BL548" s="38">
        <v>25461988</v>
      </c>
      <c r="BM548" s="38">
        <v>17802550</v>
      </c>
      <c r="BN548" s="38">
        <v>16751563</v>
      </c>
      <c r="BO548" s="38">
        <v>19492084</v>
      </c>
      <c r="BP548" s="38">
        <v>19220214</v>
      </c>
      <c r="BQ548" s="38">
        <v>16059060</v>
      </c>
      <c r="BR548" s="38">
        <v>14586909</v>
      </c>
      <c r="BS548" s="38">
        <v>25166434</v>
      </c>
      <c r="BT548" s="38">
        <v>20347432</v>
      </c>
      <c r="BU548" s="38">
        <v>20467424</v>
      </c>
      <c r="BV548" s="38">
        <v>9.2532451032737398E-2</v>
      </c>
      <c r="BX548" s="38">
        <v>0.84653194975423296</v>
      </c>
    </row>
    <row r="549" spans="2:76">
      <c r="B549" s="38" t="s">
        <v>1840</v>
      </c>
      <c r="C549" s="38" t="s">
        <v>143</v>
      </c>
      <c r="D549" s="38" t="s">
        <v>210</v>
      </c>
      <c r="E549" s="38">
        <v>15336</v>
      </c>
      <c r="F549" s="38" t="s">
        <v>145</v>
      </c>
      <c r="G549" s="38">
        <v>100000295</v>
      </c>
      <c r="H549" s="38">
        <v>615.29999999999995</v>
      </c>
      <c r="I549" s="38">
        <v>149.00916000000001</v>
      </c>
      <c r="J549" s="38" t="s">
        <v>1841</v>
      </c>
      <c r="K549" s="38">
        <v>444305</v>
      </c>
      <c r="L549" s="43" t="s">
        <v>1842</v>
      </c>
      <c r="M549" s="43" t="s">
        <v>1843</v>
      </c>
      <c r="N549" s="38">
        <v>272029</v>
      </c>
      <c r="O549" s="38">
        <v>231310</v>
      </c>
      <c r="P549" s="38">
        <v>209091</v>
      </c>
      <c r="Q549" s="38">
        <v>0.16447303730399099</v>
      </c>
      <c r="R549" s="38">
        <v>226345</v>
      </c>
      <c r="S549" s="38">
        <v>109761</v>
      </c>
      <c r="T549" s="38">
        <v>178298</v>
      </c>
      <c r="U549" s="38">
        <v>244541</v>
      </c>
      <c r="V549" s="38">
        <v>242007</v>
      </c>
      <c r="W549" s="38">
        <v>285917</v>
      </c>
      <c r="X549" s="38">
        <v>201576</v>
      </c>
      <c r="Y549" s="38">
        <v>0.16447303730399099</v>
      </c>
      <c r="Z549" s="38">
        <v>91655</v>
      </c>
      <c r="AA549" s="38">
        <v>145266</v>
      </c>
      <c r="AB549" s="38">
        <v>123075</v>
      </c>
      <c r="AC549" s="38">
        <v>136394</v>
      </c>
      <c r="AD549" s="38">
        <v>218764.01560000001</v>
      </c>
      <c r="AE549" s="38">
        <v>110241</v>
      </c>
      <c r="AF549" s="38">
        <v>289281</v>
      </c>
      <c r="AG549" s="38">
        <v>342960</v>
      </c>
      <c r="AH549" s="38">
        <v>127217</v>
      </c>
      <c r="AI549" s="38">
        <v>1578336.875</v>
      </c>
      <c r="AJ549" s="38">
        <v>218548.98439999999</v>
      </c>
      <c r="AK549" s="38">
        <v>44264</v>
      </c>
      <c r="AL549" s="38">
        <v>691654</v>
      </c>
      <c r="AM549" s="38">
        <v>369749</v>
      </c>
      <c r="AN549" s="38">
        <v>158556</v>
      </c>
      <c r="AO549" s="38">
        <v>120595</v>
      </c>
      <c r="AP549" s="38">
        <v>208226</v>
      </c>
      <c r="AQ549" s="38">
        <v>164673</v>
      </c>
      <c r="AR549" s="38">
        <v>190306</v>
      </c>
      <c r="AS549" s="38">
        <v>516079</v>
      </c>
      <c r="AT549" s="38">
        <v>249057</v>
      </c>
      <c r="AU549" s="38">
        <v>278072</v>
      </c>
      <c r="AV549" s="38">
        <v>135454</v>
      </c>
      <c r="AW549" s="38">
        <v>133758</v>
      </c>
      <c r="AX549" s="38">
        <v>252865</v>
      </c>
      <c r="AY549" s="38">
        <v>52858.996099999997</v>
      </c>
      <c r="AZ549" s="38">
        <v>0.16447303730399099</v>
      </c>
      <c r="BA549" s="38">
        <v>225499.01560000001</v>
      </c>
      <c r="BB549" s="38">
        <v>154752</v>
      </c>
      <c r="BC549" s="38">
        <v>163855</v>
      </c>
      <c r="BD549" s="38">
        <v>165814</v>
      </c>
      <c r="BE549" s="38">
        <v>272507</v>
      </c>
      <c r="BF549" s="38">
        <v>342338</v>
      </c>
      <c r="BG549" s="38">
        <v>229195</v>
      </c>
      <c r="BH549" s="38">
        <v>91996</v>
      </c>
      <c r="BI549" s="38">
        <v>162030</v>
      </c>
      <c r="BJ549" s="38">
        <v>321505</v>
      </c>
      <c r="BK549" s="38">
        <v>0.16447303730399099</v>
      </c>
      <c r="BL549" s="38">
        <v>197862</v>
      </c>
      <c r="BM549" s="38">
        <v>78095</v>
      </c>
      <c r="BN549" s="38">
        <v>102542</v>
      </c>
      <c r="BO549" s="38">
        <v>327212</v>
      </c>
      <c r="BP549" s="38">
        <v>190202</v>
      </c>
      <c r="BQ549" s="38">
        <v>100646</v>
      </c>
      <c r="BR549" s="38">
        <v>87090</v>
      </c>
      <c r="BS549" s="38">
        <v>117340</v>
      </c>
      <c r="BT549" s="38">
        <v>147027</v>
      </c>
      <c r="BU549" s="38">
        <v>241868</v>
      </c>
      <c r="BV549" s="38">
        <v>0.53945396403071599</v>
      </c>
      <c r="BX549" s="38">
        <v>1</v>
      </c>
    </row>
    <row r="550" spans="2:76">
      <c r="B550" s="38" t="s">
        <v>1844</v>
      </c>
      <c r="C550" s="38" t="s">
        <v>143</v>
      </c>
      <c r="D550" s="38" t="s">
        <v>1452</v>
      </c>
      <c r="E550" s="38">
        <v>20693</v>
      </c>
      <c r="F550" s="38" t="s">
        <v>145</v>
      </c>
      <c r="G550" s="38">
        <v>100000840</v>
      </c>
      <c r="H550" s="38">
        <v>610</v>
      </c>
      <c r="I550" s="38">
        <v>118.99858999999999</v>
      </c>
      <c r="J550" s="38" t="s">
        <v>1845</v>
      </c>
      <c r="K550" s="38">
        <v>45</v>
      </c>
      <c r="L550" s="43" t="s">
        <v>1846</v>
      </c>
      <c r="M550" s="43" t="s">
        <v>1847</v>
      </c>
      <c r="N550" s="38">
        <v>779767</v>
      </c>
      <c r="O550" s="38">
        <v>456847</v>
      </c>
      <c r="P550" s="38">
        <v>285671</v>
      </c>
      <c r="Q550" s="38">
        <v>301013</v>
      </c>
      <c r="R550" s="38">
        <v>794940</v>
      </c>
      <c r="S550" s="38">
        <v>406339</v>
      </c>
      <c r="T550" s="38">
        <v>618473</v>
      </c>
      <c r="U550" s="38">
        <v>877988</v>
      </c>
      <c r="V550" s="38">
        <v>435142</v>
      </c>
      <c r="W550" s="38">
        <v>339226</v>
      </c>
      <c r="X550" s="38">
        <v>676101</v>
      </c>
      <c r="Y550" s="38">
        <v>281727</v>
      </c>
      <c r="Z550" s="38">
        <v>700731.9375</v>
      </c>
      <c r="AA550" s="38">
        <v>970509</v>
      </c>
      <c r="AB550" s="38">
        <v>444277.03129999997</v>
      </c>
      <c r="AC550" s="38">
        <v>567930</v>
      </c>
      <c r="AD550" s="38">
        <v>790146</v>
      </c>
      <c r="AE550" s="38">
        <v>560165</v>
      </c>
      <c r="AF550" s="38">
        <v>1063270</v>
      </c>
      <c r="AG550" s="38">
        <v>924823.9375</v>
      </c>
      <c r="AH550" s="38">
        <v>592475</v>
      </c>
      <c r="AI550" s="38">
        <v>597222</v>
      </c>
      <c r="AJ550" s="38">
        <v>878598</v>
      </c>
      <c r="AK550" s="38">
        <v>206940</v>
      </c>
      <c r="AL550" s="38">
        <v>911076</v>
      </c>
      <c r="AM550" s="38">
        <v>597811</v>
      </c>
      <c r="AN550" s="38">
        <v>827274</v>
      </c>
      <c r="AO550" s="38">
        <v>754847</v>
      </c>
      <c r="AP550" s="38">
        <v>547519</v>
      </c>
      <c r="AQ550" s="38">
        <v>758810</v>
      </c>
      <c r="AR550" s="38">
        <v>637736</v>
      </c>
      <c r="AS550" s="38">
        <v>921747</v>
      </c>
      <c r="AT550" s="38">
        <v>980932</v>
      </c>
      <c r="AU550" s="38">
        <v>650409</v>
      </c>
      <c r="AV550" s="38">
        <v>499708.03129999997</v>
      </c>
      <c r="AW550" s="38">
        <v>592362</v>
      </c>
      <c r="AX550" s="38">
        <v>740609</v>
      </c>
      <c r="AY550" s="38">
        <v>331561</v>
      </c>
      <c r="AZ550" s="38">
        <v>194706</v>
      </c>
      <c r="BA550" s="38">
        <v>623006</v>
      </c>
      <c r="BB550" s="38">
        <v>800159.0625</v>
      </c>
      <c r="BC550" s="38">
        <v>825815</v>
      </c>
      <c r="BD550" s="38">
        <v>982732</v>
      </c>
      <c r="BE550" s="38">
        <v>1211185</v>
      </c>
      <c r="BF550" s="38">
        <v>356181</v>
      </c>
      <c r="BG550" s="38">
        <v>889475</v>
      </c>
      <c r="BH550" s="38">
        <v>648860</v>
      </c>
      <c r="BI550" s="38">
        <v>706544</v>
      </c>
      <c r="BJ550" s="38">
        <v>650099.0625</v>
      </c>
      <c r="BK550" s="38">
        <v>274718</v>
      </c>
      <c r="BL550" s="38">
        <v>1193248</v>
      </c>
      <c r="BM550" s="38">
        <v>581338</v>
      </c>
      <c r="BN550" s="38">
        <v>578206</v>
      </c>
      <c r="BO550" s="38">
        <v>627827</v>
      </c>
      <c r="BP550" s="38">
        <v>516873.96879999997</v>
      </c>
      <c r="BQ550" s="38">
        <v>390252</v>
      </c>
      <c r="BR550" s="38">
        <v>364895.03129999997</v>
      </c>
      <c r="BS550" s="38">
        <v>853600</v>
      </c>
      <c r="BT550" s="38">
        <v>796690</v>
      </c>
      <c r="BU550" s="38">
        <v>614727</v>
      </c>
      <c r="BV550" s="38">
        <v>0.56099474464909904</v>
      </c>
      <c r="BX550" s="38">
        <v>1</v>
      </c>
    </row>
    <row r="551" spans="2:76">
      <c r="B551" s="38" t="s">
        <v>1848</v>
      </c>
      <c r="C551" s="38" t="s">
        <v>161</v>
      </c>
      <c r="D551" s="38" t="s">
        <v>410</v>
      </c>
      <c r="E551" s="38">
        <v>2125</v>
      </c>
      <c r="F551" s="38" t="s">
        <v>163</v>
      </c>
      <c r="G551" s="38">
        <v>512</v>
      </c>
      <c r="H551" s="38">
        <v>660</v>
      </c>
      <c r="I551" s="38">
        <v>126.02195</v>
      </c>
      <c r="J551" s="38" t="s">
        <v>1849</v>
      </c>
      <c r="K551" s="38">
        <v>1123</v>
      </c>
      <c r="L551" s="43" t="s">
        <v>1850</v>
      </c>
      <c r="M551" s="43" t="s">
        <v>1851</v>
      </c>
      <c r="N551" s="38">
        <v>32995376</v>
      </c>
      <c r="O551" s="38">
        <v>32955744</v>
      </c>
      <c r="P551" s="38">
        <v>39966856</v>
      </c>
      <c r="Q551" s="38">
        <v>38471132</v>
      </c>
      <c r="R551" s="38">
        <v>46435100</v>
      </c>
      <c r="S551" s="38">
        <v>48800120</v>
      </c>
      <c r="T551" s="38">
        <v>42263592</v>
      </c>
      <c r="U551" s="38">
        <v>41739000</v>
      </c>
      <c r="V551" s="38">
        <v>44580628</v>
      </c>
      <c r="W551" s="38">
        <v>46106612</v>
      </c>
      <c r="X551" s="38">
        <v>31838292</v>
      </c>
      <c r="Y551" s="38">
        <v>43527796</v>
      </c>
      <c r="Z551" s="38">
        <v>43083448</v>
      </c>
      <c r="AA551" s="38">
        <v>49213924</v>
      </c>
      <c r="AB551" s="38">
        <v>54488740</v>
      </c>
      <c r="AC551" s="38">
        <v>64201360</v>
      </c>
      <c r="AD551" s="38">
        <v>42305524</v>
      </c>
      <c r="AE551" s="38">
        <v>41641760</v>
      </c>
      <c r="AF551" s="38">
        <v>38863256</v>
      </c>
      <c r="AG551" s="38">
        <v>44678956</v>
      </c>
      <c r="AH551" s="38">
        <v>41888488</v>
      </c>
      <c r="AI551" s="38">
        <v>75063704</v>
      </c>
      <c r="AJ551" s="38">
        <v>44714568</v>
      </c>
      <c r="AK551" s="38">
        <v>40240020</v>
      </c>
      <c r="AL551" s="38">
        <v>46377352</v>
      </c>
      <c r="AM551" s="38">
        <v>40476020</v>
      </c>
      <c r="AN551" s="38">
        <v>38142000</v>
      </c>
      <c r="AO551" s="38">
        <v>50399316</v>
      </c>
      <c r="AP551" s="38">
        <v>57000076</v>
      </c>
      <c r="AQ551" s="38">
        <v>52016652</v>
      </c>
      <c r="AR551" s="38">
        <v>35693168</v>
      </c>
      <c r="AS551" s="38">
        <v>45776940</v>
      </c>
      <c r="AT551" s="38">
        <v>38024016</v>
      </c>
      <c r="AU551" s="38">
        <v>40911456</v>
      </c>
      <c r="AV551" s="38">
        <v>45426300</v>
      </c>
      <c r="AW551" s="38">
        <v>44395924</v>
      </c>
      <c r="AX551" s="38">
        <v>51537928</v>
      </c>
      <c r="AY551" s="38">
        <v>44981192</v>
      </c>
      <c r="AZ551" s="38">
        <v>37725408</v>
      </c>
      <c r="BA551" s="38">
        <v>43990920</v>
      </c>
      <c r="BB551" s="38">
        <v>42380376</v>
      </c>
      <c r="BC551" s="38">
        <v>50227048</v>
      </c>
      <c r="BD551" s="38">
        <v>52789148</v>
      </c>
      <c r="BE551" s="38">
        <v>50318448</v>
      </c>
      <c r="BF551" s="38">
        <v>44534248</v>
      </c>
      <c r="BG551" s="38">
        <v>49450600</v>
      </c>
      <c r="BH551" s="38">
        <v>44864568</v>
      </c>
      <c r="BI551" s="38">
        <v>33369926</v>
      </c>
      <c r="BJ551" s="38">
        <v>39755424</v>
      </c>
      <c r="BK551" s="38">
        <v>54464200</v>
      </c>
      <c r="BL551" s="38">
        <v>76867032</v>
      </c>
      <c r="BM551" s="38">
        <v>41009436</v>
      </c>
      <c r="BN551" s="38">
        <v>44280800</v>
      </c>
      <c r="BO551" s="38">
        <v>60875732</v>
      </c>
      <c r="BP551" s="38">
        <v>30130760</v>
      </c>
      <c r="BQ551" s="38">
        <v>42984960</v>
      </c>
      <c r="BR551" s="38">
        <v>35659584</v>
      </c>
      <c r="BS551" s="38">
        <v>47383112</v>
      </c>
      <c r="BT551" s="38">
        <v>50207288</v>
      </c>
      <c r="BU551" s="38">
        <v>45178072</v>
      </c>
      <c r="BV551" s="38">
        <v>0.67349505280160304</v>
      </c>
      <c r="BX551" s="38">
        <v>1</v>
      </c>
    </row>
    <row r="552" spans="2:76">
      <c r="B552" s="38" t="s">
        <v>1852</v>
      </c>
      <c r="C552" s="38" t="s">
        <v>190</v>
      </c>
      <c r="D552" s="38" t="s">
        <v>759</v>
      </c>
      <c r="E552" s="38">
        <v>18494</v>
      </c>
      <c r="F552" s="38" t="s">
        <v>145</v>
      </c>
      <c r="G552" s="38">
        <v>1629</v>
      </c>
      <c r="H552" s="38">
        <v>5250</v>
      </c>
      <c r="I552" s="38">
        <v>498.28948000000003</v>
      </c>
      <c r="J552" s="38" t="s">
        <v>1853</v>
      </c>
      <c r="K552" s="38">
        <v>387316</v>
      </c>
      <c r="L552" s="43" t="s">
        <v>1854</v>
      </c>
      <c r="M552" s="43" t="s">
        <v>1855</v>
      </c>
      <c r="N552" s="38">
        <v>27927</v>
      </c>
      <c r="O552" s="38">
        <v>79869</v>
      </c>
      <c r="P552" s="38">
        <v>710118</v>
      </c>
      <c r="Q552" s="38">
        <v>299134</v>
      </c>
      <c r="R552" s="38">
        <v>83422.992199999993</v>
      </c>
      <c r="S552" s="38">
        <v>32760</v>
      </c>
      <c r="T552" s="38">
        <v>263666</v>
      </c>
      <c r="U552" s="38">
        <v>185990</v>
      </c>
      <c r="V552" s="38">
        <v>72388</v>
      </c>
      <c r="W552" s="38">
        <v>1054809</v>
      </c>
      <c r="X552" s="38">
        <v>86082</v>
      </c>
      <c r="Y552" s="38">
        <v>133260</v>
      </c>
      <c r="Z552" s="38">
        <v>0.17359471478129701</v>
      </c>
      <c r="AA552" s="38">
        <v>19233</v>
      </c>
      <c r="AB552" s="38">
        <v>43522</v>
      </c>
      <c r="AC552" s="38">
        <v>412075</v>
      </c>
      <c r="AD552" s="38">
        <v>0.17359471478129701</v>
      </c>
      <c r="AE552" s="38">
        <v>0.17359471478129701</v>
      </c>
      <c r="AF552" s="38">
        <v>42937</v>
      </c>
      <c r="AG552" s="38">
        <v>0.17359471478129701</v>
      </c>
      <c r="AH552" s="38">
        <v>95968</v>
      </c>
      <c r="AI552" s="38">
        <v>38926</v>
      </c>
      <c r="AJ552" s="38">
        <v>17774</v>
      </c>
      <c r="AK552" s="38">
        <v>47848</v>
      </c>
      <c r="AL552" s="38">
        <v>0.17359471478129701</v>
      </c>
      <c r="AM552" s="38">
        <v>222325.98439999999</v>
      </c>
      <c r="AN552" s="38">
        <v>1013540</v>
      </c>
      <c r="AO552" s="38">
        <v>0.17359471478129701</v>
      </c>
      <c r="AP552" s="38">
        <v>22836</v>
      </c>
      <c r="AQ552" s="38">
        <v>45153</v>
      </c>
      <c r="AR552" s="38">
        <v>121677</v>
      </c>
      <c r="AS552" s="38">
        <v>43575</v>
      </c>
      <c r="AT552" s="38">
        <v>0.17359471478129701</v>
      </c>
      <c r="AU552" s="38">
        <v>25075</v>
      </c>
      <c r="AV552" s="38">
        <v>61418</v>
      </c>
      <c r="AW552" s="38">
        <v>0.17359471478129701</v>
      </c>
      <c r="AX552" s="38">
        <v>0.17359471478129701</v>
      </c>
      <c r="AY552" s="38">
        <v>0.17359471478129701</v>
      </c>
      <c r="AZ552" s="38">
        <v>0.17359471478129701</v>
      </c>
      <c r="BA552" s="38">
        <v>236081</v>
      </c>
      <c r="BB552" s="38">
        <v>25267.998</v>
      </c>
      <c r="BC552" s="38">
        <v>34582</v>
      </c>
      <c r="BD552" s="38">
        <v>0.17359471478129701</v>
      </c>
      <c r="BE552" s="38">
        <v>118482</v>
      </c>
      <c r="BF552" s="38">
        <v>25829</v>
      </c>
      <c r="BG552" s="38">
        <v>87536</v>
      </c>
      <c r="BH552" s="38">
        <v>109678</v>
      </c>
      <c r="BI552" s="38">
        <v>0.17359471478129701</v>
      </c>
      <c r="BJ552" s="38">
        <v>0.17359471478129701</v>
      </c>
      <c r="BK552" s="38">
        <v>0.17359471478129701</v>
      </c>
      <c r="BL552" s="38">
        <v>0.17359471478129701</v>
      </c>
      <c r="BM552" s="38">
        <v>69846</v>
      </c>
      <c r="BN552" s="38">
        <v>0.17359471478129701</v>
      </c>
      <c r="BO552" s="38">
        <v>236188</v>
      </c>
      <c r="BP552" s="38">
        <v>357812</v>
      </c>
      <c r="BQ552" s="38">
        <v>0.17359471478129701</v>
      </c>
      <c r="BR552" s="38">
        <v>0.17359471478129701</v>
      </c>
      <c r="BS552" s="38">
        <v>48864.003900000003</v>
      </c>
      <c r="BT552" s="38">
        <v>25061</v>
      </c>
      <c r="BU552" s="38">
        <v>31907</v>
      </c>
      <c r="BV552" s="38">
        <v>4.3303877793482E-2</v>
      </c>
      <c r="BX552" s="38">
        <v>0.45439650464227199</v>
      </c>
    </row>
    <row r="553" spans="2:76">
      <c r="B553" s="38" t="s">
        <v>1856</v>
      </c>
      <c r="C553" s="38" t="s">
        <v>190</v>
      </c>
      <c r="D553" s="38" t="s">
        <v>759</v>
      </c>
      <c r="E553" s="38">
        <v>18497</v>
      </c>
      <c r="F553" s="38" t="s">
        <v>145</v>
      </c>
      <c r="G553" s="38">
        <v>1648</v>
      </c>
      <c r="H553" s="38">
        <v>5150</v>
      </c>
      <c r="I553" s="38">
        <v>514.28439000000003</v>
      </c>
      <c r="J553" s="38" t="s">
        <v>1857</v>
      </c>
      <c r="K553" s="38">
        <v>6675</v>
      </c>
      <c r="L553" s="43" t="s">
        <v>1858</v>
      </c>
      <c r="M553" s="43" t="s">
        <v>1859</v>
      </c>
      <c r="N553" s="38">
        <v>0.156270598642227</v>
      </c>
      <c r="O553" s="38">
        <v>0.156270598642227</v>
      </c>
      <c r="P553" s="38">
        <v>153918</v>
      </c>
      <c r="Q553" s="38">
        <v>190998</v>
      </c>
      <c r="R553" s="38">
        <v>0.156270598642227</v>
      </c>
      <c r="S553" s="38">
        <v>0.156270598642227</v>
      </c>
      <c r="T553" s="38">
        <v>67840</v>
      </c>
      <c r="U553" s="38">
        <v>32511</v>
      </c>
      <c r="V553" s="38">
        <v>0.156270598642227</v>
      </c>
      <c r="W553" s="38">
        <v>310439</v>
      </c>
      <c r="X553" s="38">
        <v>0.156270598642227</v>
      </c>
      <c r="Y553" s="38">
        <v>0.156270598642227</v>
      </c>
      <c r="Z553" s="38">
        <v>0.156270598642227</v>
      </c>
      <c r="AA553" s="38">
        <v>0.156270598642227</v>
      </c>
      <c r="AB553" s="38">
        <v>0.156270598642227</v>
      </c>
      <c r="AC553" s="38">
        <v>127814</v>
      </c>
      <c r="AD553" s="38">
        <v>0.156270598642227</v>
      </c>
      <c r="AE553" s="38">
        <v>0.156270598642227</v>
      </c>
      <c r="AF553" s="38">
        <v>0.156270598642227</v>
      </c>
      <c r="AG553" s="38">
        <v>0.156270598642227</v>
      </c>
      <c r="AH553" s="38">
        <v>123188</v>
      </c>
      <c r="AI553" s="38">
        <v>0.156270598642227</v>
      </c>
      <c r="AJ553" s="38">
        <v>0.156270598642227</v>
      </c>
      <c r="AK553" s="38">
        <v>0.156270598642227</v>
      </c>
      <c r="AL553" s="38">
        <v>0.156270598642227</v>
      </c>
      <c r="AM553" s="38">
        <v>0.156270598642227</v>
      </c>
      <c r="AN553" s="38">
        <v>348873</v>
      </c>
      <c r="AO553" s="38">
        <v>0.156270598642227</v>
      </c>
      <c r="AP553" s="38">
        <v>0.156270598642227</v>
      </c>
      <c r="AQ553" s="38">
        <v>0.156270598642227</v>
      </c>
      <c r="AR553" s="38">
        <v>0.156270598642227</v>
      </c>
      <c r="AS553" s="38">
        <v>0.156270598642227</v>
      </c>
      <c r="AT553" s="38">
        <v>0.156270598642227</v>
      </c>
      <c r="AU553" s="38">
        <v>0.156270598642227</v>
      </c>
      <c r="AV553" s="38">
        <v>0.156270598642227</v>
      </c>
      <c r="AW553" s="38">
        <v>0.156270598642227</v>
      </c>
      <c r="AX553" s="38">
        <v>0.156270598642227</v>
      </c>
      <c r="AY553" s="38">
        <v>0.156270598642227</v>
      </c>
      <c r="AZ553" s="38">
        <v>0.156270598642227</v>
      </c>
      <c r="BA553" s="38">
        <v>27224</v>
      </c>
      <c r="BB553" s="38">
        <v>0.156270598642227</v>
      </c>
      <c r="BC553" s="38">
        <v>0.156270598642227</v>
      </c>
      <c r="BD553" s="38">
        <v>0.156270598642227</v>
      </c>
      <c r="BE553" s="38">
        <v>0.156270598642227</v>
      </c>
      <c r="BF553" s="38">
        <v>0.156270598642227</v>
      </c>
      <c r="BG553" s="38">
        <v>0.156270598642227</v>
      </c>
      <c r="BH553" s="38">
        <v>0.156270598642227</v>
      </c>
      <c r="BI553" s="38">
        <v>0.156270598642227</v>
      </c>
      <c r="BJ553" s="38">
        <v>0.156270598642227</v>
      </c>
      <c r="BK553" s="38">
        <v>0.156270598642227</v>
      </c>
      <c r="BL553" s="38">
        <v>0.156270598642227</v>
      </c>
      <c r="BM553" s="38">
        <v>0.156270598642227</v>
      </c>
      <c r="BN553" s="38">
        <v>0.156270598642227</v>
      </c>
      <c r="BO553" s="38">
        <v>35384</v>
      </c>
      <c r="BP553" s="38">
        <v>84191</v>
      </c>
      <c r="BQ553" s="38">
        <v>0.156270598642227</v>
      </c>
      <c r="BR553" s="38">
        <v>0.156270598642227</v>
      </c>
      <c r="BS553" s="38">
        <v>0.156270598642227</v>
      </c>
      <c r="BT553" s="38">
        <v>0.156270598642227</v>
      </c>
      <c r="BU553" s="38">
        <v>0.156270598642227</v>
      </c>
      <c r="BV553" s="38">
        <v>6.7349987663561706E-2</v>
      </c>
      <c r="BX553" s="38">
        <v>0.79027853631895095</v>
      </c>
    </row>
    <row r="554" spans="2:76">
      <c r="B554" s="38" t="s">
        <v>1860</v>
      </c>
      <c r="C554" s="38" t="s">
        <v>190</v>
      </c>
      <c r="D554" s="38" t="s">
        <v>857</v>
      </c>
      <c r="E554" s="38">
        <v>32807</v>
      </c>
      <c r="F554" s="38" t="s">
        <v>145</v>
      </c>
      <c r="G554" s="38">
        <v>100001990</v>
      </c>
      <c r="H554" s="38">
        <v>4750</v>
      </c>
      <c r="I554" s="38">
        <v>279.61421999999999</v>
      </c>
      <c r="N554" s="38">
        <v>677893</v>
      </c>
      <c r="O554" s="38">
        <v>162084</v>
      </c>
      <c r="P554" s="38">
        <v>171343</v>
      </c>
      <c r="Q554" s="38">
        <v>618747</v>
      </c>
      <c r="R554" s="38">
        <v>181652</v>
      </c>
      <c r="S554" s="38">
        <v>476835</v>
      </c>
      <c r="T554" s="38">
        <v>138949</v>
      </c>
      <c r="U554" s="38">
        <v>118847</v>
      </c>
      <c r="V554" s="38">
        <v>172502</v>
      </c>
      <c r="W554" s="38">
        <v>629826.9375</v>
      </c>
      <c r="X554" s="38">
        <v>836429</v>
      </c>
      <c r="Y554" s="38">
        <v>417658</v>
      </c>
      <c r="Z554" s="38">
        <v>143864</v>
      </c>
      <c r="AA554" s="38">
        <v>708242</v>
      </c>
      <c r="AB554" s="38">
        <v>638858</v>
      </c>
      <c r="AC554" s="38">
        <v>2002834</v>
      </c>
      <c r="AD554" s="38">
        <v>301625</v>
      </c>
      <c r="AE554" s="38">
        <v>222959</v>
      </c>
      <c r="AF554" s="38">
        <v>2052893</v>
      </c>
      <c r="AG554" s="38">
        <v>234423</v>
      </c>
      <c r="AH554" s="38">
        <v>274091</v>
      </c>
      <c r="AI554" s="38">
        <v>483072</v>
      </c>
      <c r="AJ554" s="38">
        <v>23164</v>
      </c>
      <c r="AK554" s="38">
        <v>564740</v>
      </c>
      <c r="AL554" s="38">
        <v>733287</v>
      </c>
      <c r="AM554" s="38">
        <v>1215476</v>
      </c>
      <c r="AN554" s="38">
        <v>1156784</v>
      </c>
      <c r="AO554" s="38">
        <v>65730</v>
      </c>
      <c r="AP554" s="38">
        <v>73057</v>
      </c>
      <c r="AQ554" s="38">
        <v>434369</v>
      </c>
      <c r="AR554" s="38">
        <v>206229</v>
      </c>
      <c r="AS554" s="38">
        <v>683899.0625</v>
      </c>
      <c r="AT554" s="38">
        <v>5.9750523010263297E-2</v>
      </c>
      <c r="AU554" s="38">
        <v>309299</v>
      </c>
      <c r="AV554" s="38">
        <v>368931.03129999997</v>
      </c>
      <c r="AW554" s="38">
        <v>258160</v>
      </c>
      <c r="AX554" s="38">
        <v>147167</v>
      </c>
      <c r="AY554" s="38">
        <v>221188</v>
      </c>
      <c r="AZ554" s="38">
        <v>276275</v>
      </c>
      <c r="BA554" s="38">
        <v>174567.01560000001</v>
      </c>
      <c r="BB554" s="38">
        <v>772719</v>
      </c>
      <c r="BC554" s="38">
        <v>182509</v>
      </c>
      <c r="BD554" s="38">
        <v>5.9750523010263297E-2</v>
      </c>
      <c r="BE554" s="38">
        <v>175879</v>
      </c>
      <c r="BF554" s="38">
        <v>90858</v>
      </c>
      <c r="BG554" s="38">
        <v>482414</v>
      </c>
      <c r="BH554" s="38">
        <v>139689</v>
      </c>
      <c r="BI554" s="38">
        <v>256550</v>
      </c>
      <c r="BJ554" s="38">
        <v>328460</v>
      </c>
      <c r="BK554" s="38">
        <v>233314</v>
      </c>
      <c r="BL554" s="38">
        <v>121207</v>
      </c>
      <c r="BM554" s="38">
        <v>517970</v>
      </c>
      <c r="BN554" s="38">
        <v>413866.96879999997</v>
      </c>
      <c r="BO554" s="38">
        <v>612817</v>
      </c>
      <c r="BP554" s="38">
        <v>534893</v>
      </c>
      <c r="BQ554" s="38">
        <v>267778</v>
      </c>
      <c r="BR554" s="38">
        <v>172258</v>
      </c>
      <c r="BS554" s="38">
        <v>257614</v>
      </c>
      <c r="BT554" s="38">
        <v>271304</v>
      </c>
      <c r="BU554" s="38">
        <v>237111</v>
      </c>
      <c r="BV554" s="38">
        <v>0.125964932633951</v>
      </c>
      <c r="BX554" s="38">
        <v>0.57072637902785395</v>
      </c>
    </row>
    <row r="555" spans="2:76">
      <c r="B555" s="38" t="s">
        <v>1861</v>
      </c>
      <c r="C555" s="38" t="s">
        <v>190</v>
      </c>
      <c r="D555" s="38" t="s">
        <v>857</v>
      </c>
      <c r="E555" s="38">
        <v>12261</v>
      </c>
      <c r="F555" s="38" t="s">
        <v>145</v>
      </c>
      <c r="G555" s="38">
        <v>1668</v>
      </c>
      <c r="H555" s="38">
        <v>5257.4</v>
      </c>
      <c r="I555" s="38">
        <v>498.28948000000003</v>
      </c>
      <c r="J555" s="38" t="s">
        <v>1862</v>
      </c>
      <c r="K555" s="38">
        <v>2733768</v>
      </c>
      <c r="L555" s="43" t="s">
        <v>1863</v>
      </c>
      <c r="M555" s="43" t="s">
        <v>1864</v>
      </c>
      <c r="N555" s="38">
        <v>0.16525085476329601</v>
      </c>
      <c r="O555" s="38">
        <v>115942</v>
      </c>
      <c r="P555" s="38">
        <v>471004</v>
      </c>
      <c r="Q555" s="38">
        <v>424070.96879999997</v>
      </c>
      <c r="R555" s="38">
        <v>75197</v>
      </c>
      <c r="S555" s="38">
        <v>0.16525085476329601</v>
      </c>
      <c r="T555" s="38">
        <v>82869</v>
      </c>
      <c r="U555" s="38">
        <v>224037</v>
      </c>
      <c r="V555" s="38">
        <v>0.16525085476329601</v>
      </c>
      <c r="W555" s="38">
        <v>604975</v>
      </c>
      <c r="X555" s="38">
        <v>59806</v>
      </c>
      <c r="Y555" s="38">
        <v>26442</v>
      </c>
      <c r="Z555" s="38">
        <v>0.16525085476329601</v>
      </c>
      <c r="AA555" s="38">
        <v>0.16525085476329601</v>
      </c>
      <c r="AB555" s="38">
        <v>148003</v>
      </c>
      <c r="AC555" s="38">
        <v>197665</v>
      </c>
      <c r="AD555" s="38">
        <v>0.16525085476329601</v>
      </c>
      <c r="AE555" s="38">
        <v>0.16525085476329601</v>
      </c>
      <c r="AF555" s="38">
        <v>27841</v>
      </c>
      <c r="AG555" s="38">
        <v>0.16525085476329601</v>
      </c>
      <c r="AH555" s="38">
        <v>79768</v>
      </c>
      <c r="AI555" s="38">
        <v>0.16525085476329601</v>
      </c>
      <c r="AJ555" s="38">
        <v>39966</v>
      </c>
      <c r="AK555" s="38">
        <v>21598.998</v>
      </c>
      <c r="AL555" s="38">
        <v>0.16525085476329601</v>
      </c>
      <c r="AM555" s="38">
        <v>123946</v>
      </c>
      <c r="AN555" s="38">
        <v>1493102</v>
      </c>
      <c r="AO555" s="38">
        <v>0.16525085476329601</v>
      </c>
      <c r="AP555" s="38">
        <v>0.16525085476329601</v>
      </c>
      <c r="AQ555" s="38">
        <v>0.16525085476329601</v>
      </c>
      <c r="AR555" s="38">
        <v>122191</v>
      </c>
      <c r="AS555" s="38">
        <v>44405</v>
      </c>
      <c r="AT555" s="38">
        <v>0.16525085476329601</v>
      </c>
      <c r="AU555" s="38">
        <v>45126</v>
      </c>
      <c r="AV555" s="38">
        <v>76306</v>
      </c>
      <c r="AW555" s="38">
        <v>0.16525085476329601</v>
      </c>
      <c r="AX555" s="38">
        <v>0.16525085476329601</v>
      </c>
      <c r="AY555" s="38">
        <v>0.16525085476329601</v>
      </c>
      <c r="AZ555" s="38">
        <v>0.16525085476329601</v>
      </c>
      <c r="BA555" s="38">
        <v>545668</v>
      </c>
      <c r="BB555" s="38">
        <v>28681</v>
      </c>
      <c r="BC555" s="38">
        <v>47388</v>
      </c>
      <c r="BD555" s="38">
        <v>0.16525085476329601</v>
      </c>
      <c r="BE555" s="38">
        <v>39855</v>
      </c>
      <c r="BF555" s="38">
        <v>0.16525085476329601</v>
      </c>
      <c r="BG555" s="38">
        <v>0.16525085476329601</v>
      </c>
      <c r="BH555" s="38">
        <v>121385</v>
      </c>
      <c r="BI555" s="38">
        <v>0.16525085476329601</v>
      </c>
      <c r="BJ555" s="38">
        <v>0.16525085476329601</v>
      </c>
      <c r="BK555" s="38">
        <v>0.16525085476329601</v>
      </c>
      <c r="BL555" s="38">
        <v>0.16525085476329601</v>
      </c>
      <c r="BM555" s="38">
        <v>17576</v>
      </c>
      <c r="BN555" s="38">
        <v>0.16525085476329601</v>
      </c>
      <c r="BO555" s="38">
        <v>0.16525085476329601</v>
      </c>
      <c r="BP555" s="38">
        <v>64188</v>
      </c>
      <c r="BQ555" s="38">
        <v>0.16525085476329601</v>
      </c>
      <c r="BR555" s="38">
        <v>0.16525085476329601</v>
      </c>
      <c r="BS555" s="38">
        <v>43865</v>
      </c>
      <c r="BT555" s="38">
        <v>40272</v>
      </c>
      <c r="BU555" s="38">
        <v>23787</v>
      </c>
      <c r="BV555" s="38">
        <v>0.146528536463291</v>
      </c>
      <c r="BX555" s="38">
        <v>1</v>
      </c>
    </row>
    <row r="556" spans="2:76">
      <c r="B556" s="38" t="s">
        <v>1865</v>
      </c>
      <c r="C556" s="38" t="s">
        <v>190</v>
      </c>
      <c r="D556" s="38" t="s">
        <v>857</v>
      </c>
      <c r="E556" s="38">
        <v>36850</v>
      </c>
      <c r="F556" s="38" t="s">
        <v>145</v>
      </c>
      <c r="G556" s="38">
        <v>100001658</v>
      </c>
      <c r="H556" s="38">
        <v>5027</v>
      </c>
      <c r="I556" s="38">
        <v>280.62205</v>
      </c>
      <c r="J556" s="38" t="s">
        <v>1866</v>
      </c>
      <c r="K556" s="38">
        <v>440071</v>
      </c>
      <c r="L556" s="43" t="s">
        <v>1867</v>
      </c>
      <c r="M556" s="43" t="s">
        <v>1868</v>
      </c>
      <c r="N556" s="38">
        <v>215093</v>
      </c>
      <c r="O556" s="38">
        <v>276794</v>
      </c>
      <c r="P556" s="38">
        <v>141649</v>
      </c>
      <c r="Q556" s="38">
        <v>250647.98439999999</v>
      </c>
      <c r="R556" s="38">
        <v>398392</v>
      </c>
      <c r="S556" s="38">
        <v>9.8924238687998003E-2</v>
      </c>
      <c r="T556" s="38">
        <v>66668</v>
      </c>
      <c r="U556" s="38">
        <v>413216</v>
      </c>
      <c r="V556" s="38">
        <v>161292</v>
      </c>
      <c r="W556" s="38">
        <v>345157</v>
      </c>
      <c r="X556" s="38">
        <v>104626</v>
      </c>
      <c r="Y556" s="38">
        <v>293224</v>
      </c>
      <c r="Z556" s="38">
        <v>129850.00780000001</v>
      </c>
      <c r="AA556" s="38">
        <v>167442</v>
      </c>
      <c r="AB556" s="38">
        <v>500655</v>
      </c>
      <c r="AC556" s="38">
        <v>442866</v>
      </c>
      <c r="AD556" s="38">
        <v>135399</v>
      </c>
      <c r="AE556" s="38">
        <v>214947</v>
      </c>
      <c r="AF556" s="38">
        <v>1368035</v>
      </c>
      <c r="AG556" s="38">
        <v>9.8924238687998003E-2</v>
      </c>
      <c r="AH556" s="38">
        <v>63900.003900000003</v>
      </c>
      <c r="AI556" s="38">
        <v>60146.996099999997</v>
      </c>
      <c r="AJ556" s="38">
        <v>68307</v>
      </c>
      <c r="AK556" s="38">
        <v>95765</v>
      </c>
      <c r="AL556" s="38">
        <v>103840.99219999999</v>
      </c>
      <c r="AM556" s="38">
        <v>206695</v>
      </c>
      <c r="AN556" s="38">
        <v>1036811.9375</v>
      </c>
      <c r="AO556" s="38">
        <v>54787</v>
      </c>
      <c r="AP556" s="38">
        <v>66027</v>
      </c>
      <c r="AQ556" s="38">
        <v>229287</v>
      </c>
      <c r="AR556" s="38">
        <v>535721</v>
      </c>
      <c r="AS556" s="38">
        <v>555507</v>
      </c>
      <c r="AT556" s="38">
        <v>9.8924238687998003E-2</v>
      </c>
      <c r="AU556" s="38">
        <v>179336</v>
      </c>
      <c r="AV556" s="38">
        <v>28433</v>
      </c>
      <c r="AW556" s="38">
        <v>430069.96879999997</v>
      </c>
      <c r="AX556" s="38">
        <v>74035</v>
      </c>
      <c r="AY556" s="38">
        <v>153687</v>
      </c>
      <c r="AZ556" s="38">
        <v>216802.01560000001</v>
      </c>
      <c r="BA556" s="38">
        <v>327569</v>
      </c>
      <c r="BB556" s="38">
        <v>199850</v>
      </c>
      <c r="BC556" s="38">
        <v>507504.96879999997</v>
      </c>
      <c r="BD556" s="38">
        <v>42556</v>
      </c>
      <c r="BE556" s="38">
        <v>229701</v>
      </c>
      <c r="BF556" s="38">
        <v>9.8924238687998003E-2</v>
      </c>
      <c r="BG556" s="38">
        <v>210384</v>
      </c>
      <c r="BH556" s="38">
        <v>122724</v>
      </c>
      <c r="BI556" s="38">
        <v>426275.96879999997</v>
      </c>
      <c r="BJ556" s="38">
        <v>366805</v>
      </c>
      <c r="BK556" s="38">
        <v>261652</v>
      </c>
      <c r="BL556" s="38">
        <v>39694</v>
      </c>
      <c r="BM556" s="38">
        <v>185261</v>
      </c>
      <c r="BN556" s="38">
        <v>307727</v>
      </c>
      <c r="BO556" s="38">
        <v>9.8924238687998003E-2</v>
      </c>
      <c r="BP556" s="38">
        <v>490348.03129999997</v>
      </c>
      <c r="BQ556" s="38">
        <v>126736</v>
      </c>
      <c r="BR556" s="38">
        <v>49004</v>
      </c>
      <c r="BS556" s="38">
        <v>123994</v>
      </c>
      <c r="BT556" s="38">
        <v>340758</v>
      </c>
      <c r="BU556" s="38">
        <v>170751</v>
      </c>
      <c r="BV556" s="38">
        <v>0.85334144321346095</v>
      </c>
      <c r="BX556" s="38">
        <v>1</v>
      </c>
    </row>
    <row r="557" spans="2:76">
      <c r="B557" s="38" t="s">
        <v>1869</v>
      </c>
      <c r="C557" s="38" t="s">
        <v>190</v>
      </c>
      <c r="D557" s="38" t="s">
        <v>249</v>
      </c>
      <c r="E557" s="38">
        <v>35669</v>
      </c>
      <c r="F557" s="38" t="s">
        <v>145</v>
      </c>
      <c r="G557" s="38">
        <v>100001613</v>
      </c>
      <c r="H557" s="38">
        <v>4000</v>
      </c>
      <c r="I557" s="38">
        <v>257.17583000000002</v>
      </c>
      <c r="J557" s="38" t="s">
        <v>1870</v>
      </c>
      <c r="K557" s="38">
        <v>13185</v>
      </c>
      <c r="M557" s="43" t="s">
        <v>1871</v>
      </c>
      <c r="N557" s="38">
        <v>96445.992199999993</v>
      </c>
      <c r="O557" s="38">
        <v>117847.00780000001</v>
      </c>
      <c r="P557" s="38">
        <v>226400</v>
      </c>
      <c r="Q557" s="38">
        <v>146681</v>
      </c>
      <c r="R557" s="38">
        <v>0.147856027946107</v>
      </c>
      <c r="S557" s="38">
        <v>0.147856027946107</v>
      </c>
      <c r="T557" s="38">
        <v>54365</v>
      </c>
      <c r="U557" s="38">
        <v>52547</v>
      </c>
      <c r="V557" s="38">
        <v>0.147856027946107</v>
      </c>
      <c r="W557" s="38">
        <v>171476</v>
      </c>
      <c r="X557" s="38">
        <v>346525</v>
      </c>
      <c r="Y557" s="38">
        <v>89344</v>
      </c>
      <c r="Z557" s="38">
        <v>81890</v>
      </c>
      <c r="AA557" s="38">
        <v>193260</v>
      </c>
      <c r="AB557" s="38">
        <v>69597</v>
      </c>
      <c r="AC557" s="38">
        <v>0.147856027946107</v>
      </c>
      <c r="AD557" s="38">
        <v>339754</v>
      </c>
      <c r="AE557" s="38">
        <v>183074.01560000001</v>
      </c>
      <c r="AF557" s="38">
        <v>360125</v>
      </c>
      <c r="AG557" s="38">
        <v>0.147856027946107</v>
      </c>
      <c r="AH557" s="38">
        <v>65664</v>
      </c>
      <c r="AI557" s="38">
        <v>465630.96879999997</v>
      </c>
      <c r="AJ557" s="38">
        <v>35503</v>
      </c>
      <c r="AK557" s="38">
        <v>383803</v>
      </c>
      <c r="AL557" s="38">
        <v>234384</v>
      </c>
      <c r="AM557" s="38">
        <v>168074</v>
      </c>
      <c r="AN557" s="38">
        <v>359227.96879999997</v>
      </c>
      <c r="AO557" s="38">
        <v>154169</v>
      </c>
      <c r="AP557" s="38">
        <v>88648</v>
      </c>
      <c r="AQ557" s="38">
        <v>129365</v>
      </c>
      <c r="AR557" s="38">
        <v>116352</v>
      </c>
      <c r="AS557" s="38">
        <v>0.147856027946107</v>
      </c>
      <c r="AT557" s="38">
        <v>179630.98439999999</v>
      </c>
      <c r="AU557" s="38">
        <v>0.147856027946107</v>
      </c>
      <c r="AV557" s="38">
        <v>135103</v>
      </c>
      <c r="AW557" s="38">
        <v>0.147856027946107</v>
      </c>
      <c r="AX557" s="38">
        <v>198004</v>
      </c>
      <c r="AY557" s="38">
        <v>77968</v>
      </c>
      <c r="AZ557" s="38">
        <v>157059</v>
      </c>
      <c r="BA557" s="38">
        <v>49047</v>
      </c>
      <c r="BB557" s="38">
        <v>0.147856027946107</v>
      </c>
      <c r="BC557" s="38">
        <v>278618</v>
      </c>
      <c r="BD557" s="38">
        <v>0.147856027946107</v>
      </c>
      <c r="BE557" s="38">
        <v>146566</v>
      </c>
      <c r="BF557" s="38">
        <v>206057</v>
      </c>
      <c r="BG557" s="38">
        <v>429990</v>
      </c>
      <c r="BH557" s="38">
        <v>131076</v>
      </c>
      <c r="BI557" s="38">
        <v>278786</v>
      </c>
      <c r="BJ557" s="38">
        <v>194064</v>
      </c>
      <c r="BK557" s="38">
        <v>232736</v>
      </c>
      <c r="BL557" s="38">
        <v>150206</v>
      </c>
      <c r="BM557" s="38">
        <v>204887</v>
      </c>
      <c r="BN557" s="38">
        <v>306401</v>
      </c>
      <c r="BO557" s="38">
        <v>444191.96879999997</v>
      </c>
      <c r="BP557" s="38">
        <v>315519</v>
      </c>
      <c r="BQ557" s="38">
        <v>358462</v>
      </c>
      <c r="BR557" s="38">
        <v>111801</v>
      </c>
      <c r="BS557" s="38">
        <v>91313</v>
      </c>
      <c r="BT557" s="38">
        <v>43152</v>
      </c>
      <c r="BU557" s="38">
        <v>199166</v>
      </c>
      <c r="BV557" s="38">
        <v>0.543482160423016</v>
      </c>
      <c r="BX557" s="38">
        <v>1</v>
      </c>
    </row>
    <row r="558" spans="2:76">
      <c r="B558" s="38" t="s">
        <v>1872</v>
      </c>
      <c r="C558" s="38" t="s">
        <v>143</v>
      </c>
      <c r="D558" s="38" t="s">
        <v>147</v>
      </c>
      <c r="E558" s="38">
        <v>18392</v>
      </c>
      <c r="F558" s="38" t="s">
        <v>163</v>
      </c>
      <c r="G558" s="38">
        <v>100000445</v>
      </c>
      <c r="H558" s="38">
        <v>1600</v>
      </c>
      <c r="I558" s="38">
        <v>181.07201000000001</v>
      </c>
      <c r="J558" s="38" t="s">
        <v>1873</v>
      </c>
      <c r="K558" s="38">
        <v>5429</v>
      </c>
      <c r="L558" s="43" t="s">
        <v>1874</v>
      </c>
      <c r="M558" s="43" t="s">
        <v>1875</v>
      </c>
      <c r="N558" s="38">
        <v>541467</v>
      </c>
      <c r="O558" s="38">
        <v>57087448</v>
      </c>
      <c r="P558" s="38">
        <v>591899</v>
      </c>
      <c r="Q558" s="38">
        <v>1543456</v>
      </c>
      <c r="R558" s="38">
        <v>6715033</v>
      </c>
      <c r="S558" s="38">
        <v>7474309</v>
      </c>
      <c r="T558" s="38">
        <v>17101472</v>
      </c>
      <c r="U558" s="38">
        <v>3755566</v>
      </c>
      <c r="V558" s="38">
        <v>925109</v>
      </c>
      <c r="W558" s="38">
        <v>7664445</v>
      </c>
      <c r="X558" s="38">
        <v>6441142</v>
      </c>
      <c r="Y558" s="38">
        <v>4177694</v>
      </c>
      <c r="Z558" s="38">
        <v>12156212</v>
      </c>
      <c r="AA558" s="38">
        <v>6884034</v>
      </c>
      <c r="AB558" s="38">
        <v>3356525</v>
      </c>
      <c r="AC558" s="38">
        <v>9205506</v>
      </c>
      <c r="AD558" s="38">
        <v>2176268</v>
      </c>
      <c r="AE558" s="38">
        <v>480317.96879999997</v>
      </c>
      <c r="AF558" s="38">
        <v>3830506</v>
      </c>
      <c r="AG558" s="38">
        <v>1046356</v>
      </c>
      <c r="AH558" s="38">
        <v>3335436</v>
      </c>
      <c r="AI558" s="38">
        <v>5291615</v>
      </c>
      <c r="AJ558" s="38">
        <v>2884925</v>
      </c>
      <c r="AK558" s="38">
        <v>3498567</v>
      </c>
      <c r="AL558" s="38">
        <v>7320065</v>
      </c>
      <c r="AM558" s="38">
        <v>2788991</v>
      </c>
      <c r="AN558" s="38">
        <v>8678483</v>
      </c>
      <c r="AO558" s="38">
        <v>2626684</v>
      </c>
      <c r="AP558" s="38">
        <v>8303596</v>
      </c>
      <c r="AQ558" s="38">
        <v>5160932</v>
      </c>
      <c r="AR558" s="38">
        <v>3889327.75</v>
      </c>
      <c r="AS558" s="38">
        <v>2860846.25</v>
      </c>
      <c r="AT558" s="38">
        <v>4922702</v>
      </c>
      <c r="AU558" s="38">
        <v>5855542</v>
      </c>
      <c r="AV558" s="38">
        <v>3347839</v>
      </c>
      <c r="AW558" s="38">
        <v>28873648</v>
      </c>
      <c r="AX558" s="38">
        <v>8244120</v>
      </c>
      <c r="AY558" s="38">
        <v>20443776</v>
      </c>
      <c r="AZ558" s="38">
        <v>16367543</v>
      </c>
      <c r="BA558" s="38">
        <v>10059297</v>
      </c>
      <c r="BB558" s="38">
        <v>2953720</v>
      </c>
      <c r="BC558" s="38">
        <v>11760714</v>
      </c>
      <c r="BD558" s="38">
        <v>13066649</v>
      </c>
      <c r="BE558" s="38">
        <v>16713597</v>
      </c>
      <c r="BF558" s="38">
        <v>4131405</v>
      </c>
      <c r="BG558" s="38">
        <v>3172034</v>
      </c>
      <c r="BH558" s="38">
        <v>4887469</v>
      </c>
      <c r="BI558" s="38">
        <v>67587</v>
      </c>
      <c r="BJ558" s="38">
        <v>2273949</v>
      </c>
      <c r="BK558" s="38">
        <v>1977585.875</v>
      </c>
      <c r="BL558" s="38">
        <v>22805828</v>
      </c>
      <c r="BM558" s="38">
        <v>134818</v>
      </c>
      <c r="BN558" s="38">
        <v>1879061</v>
      </c>
      <c r="BO558" s="38">
        <v>10061181</v>
      </c>
      <c r="BP558" s="38">
        <v>9939236</v>
      </c>
      <c r="BQ558" s="38">
        <v>9517737</v>
      </c>
      <c r="BR558" s="38">
        <v>4236923</v>
      </c>
      <c r="BS558" s="38">
        <v>12265261</v>
      </c>
      <c r="BT558" s="38">
        <v>34206936</v>
      </c>
      <c r="BU558" s="38">
        <v>4553726</v>
      </c>
      <c r="BV558" s="38">
        <v>0.11198687208268999</v>
      </c>
      <c r="BX558" s="38">
        <v>0.95630802839978202</v>
      </c>
    </row>
    <row r="559" spans="2:76">
      <c r="B559" s="38" t="s">
        <v>1876</v>
      </c>
      <c r="C559" s="38" t="s">
        <v>143</v>
      </c>
      <c r="D559" s="38" t="s">
        <v>147</v>
      </c>
      <c r="E559" s="38">
        <v>18394</v>
      </c>
      <c r="F559" s="38" t="s">
        <v>145</v>
      </c>
      <c r="G559" s="38">
        <v>100000437</v>
      </c>
      <c r="H559" s="38">
        <v>2356.9</v>
      </c>
      <c r="I559" s="38">
        <v>179.05744999999999</v>
      </c>
      <c r="J559" s="38" t="s">
        <v>1877</v>
      </c>
      <c r="K559" s="38">
        <v>2153</v>
      </c>
      <c r="L559" s="43" t="s">
        <v>1878</v>
      </c>
      <c r="M559" s="43" t="s">
        <v>1879</v>
      </c>
      <c r="N559" s="38">
        <v>408252</v>
      </c>
      <c r="O559" s="38">
        <v>1562271</v>
      </c>
      <c r="P559" s="38">
        <v>479887</v>
      </c>
      <c r="Q559" s="38">
        <v>1364090</v>
      </c>
      <c r="R559" s="38">
        <v>7467202.5</v>
      </c>
      <c r="S559" s="38">
        <v>2180621</v>
      </c>
      <c r="T559" s="38">
        <v>2997344</v>
      </c>
      <c r="U559" s="38">
        <v>1116246</v>
      </c>
      <c r="V559" s="38">
        <v>1113227</v>
      </c>
      <c r="W559" s="38">
        <v>1382985</v>
      </c>
      <c r="X559" s="38">
        <v>2265116</v>
      </c>
      <c r="Y559" s="38">
        <v>2888227</v>
      </c>
      <c r="Z559" s="38">
        <v>668613</v>
      </c>
      <c r="AA559" s="38">
        <v>2393154</v>
      </c>
      <c r="AB559" s="38">
        <v>1667909</v>
      </c>
      <c r="AC559" s="38">
        <v>549862</v>
      </c>
      <c r="AD559" s="38">
        <v>651779</v>
      </c>
      <c r="AE559" s="38">
        <v>4.1436457377531703E-2</v>
      </c>
      <c r="AF559" s="38">
        <v>4260559</v>
      </c>
      <c r="AG559" s="38">
        <v>195493</v>
      </c>
      <c r="AH559" s="38">
        <v>2743630</v>
      </c>
      <c r="AI559" s="38">
        <v>6172934</v>
      </c>
      <c r="AJ559" s="38">
        <v>691932</v>
      </c>
      <c r="AK559" s="38">
        <v>6899821</v>
      </c>
      <c r="AL559" s="38">
        <v>529583</v>
      </c>
      <c r="AM559" s="38">
        <v>5585949</v>
      </c>
      <c r="AN559" s="38">
        <v>10965357</v>
      </c>
      <c r="AO559" s="38">
        <v>4.1436457377531703E-2</v>
      </c>
      <c r="AP559" s="38">
        <v>815445</v>
      </c>
      <c r="AQ559" s="38">
        <v>2586498</v>
      </c>
      <c r="AR559" s="38">
        <v>430365</v>
      </c>
      <c r="AS559" s="38">
        <v>718042</v>
      </c>
      <c r="AT559" s="38">
        <v>165781</v>
      </c>
      <c r="AU559" s="38">
        <v>6530727</v>
      </c>
      <c r="AV559" s="38">
        <v>2478323</v>
      </c>
      <c r="AW559" s="38">
        <v>5670029</v>
      </c>
      <c r="AX559" s="38">
        <v>1769288</v>
      </c>
      <c r="AY559" s="38">
        <v>5070463</v>
      </c>
      <c r="AZ559" s="38">
        <v>558893</v>
      </c>
      <c r="BA559" s="38">
        <v>2417693</v>
      </c>
      <c r="BB559" s="38">
        <v>3442413</v>
      </c>
      <c r="BC559" s="38">
        <v>702954</v>
      </c>
      <c r="BD559" s="38">
        <v>1732628</v>
      </c>
      <c r="BE559" s="38">
        <v>518519</v>
      </c>
      <c r="BF559" s="38">
        <v>3835740</v>
      </c>
      <c r="BG559" s="38">
        <v>537723</v>
      </c>
      <c r="BH559" s="38">
        <v>3420029</v>
      </c>
      <c r="BI559" s="38">
        <v>4.1436457377531703E-2</v>
      </c>
      <c r="BJ559" s="38">
        <v>1117603</v>
      </c>
      <c r="BK559" s="38">
        <v>4.1436457377531703E-2</v>
      </c>
      <c r="BL559" s="38">
        <v>5008349</v>
      </c>
      <c r="BM559" s="38">
        <v>154176</v>
      </c>
      <c r="BN559" s="38">
        <v>540404</v>
      </c>
      <c r="BO559" s="38">
        <v>5081553</v>
      </c>
      <c r="BP559" s="38">
        <v>991379</v>
      </c>
      <c r="BQ559" s="38">
        <v>2502668</v>
      </c>
      <c r="BR559" s="38">
        <v>4149718.25</v>
      </c>
      <c r="BS559" s="38">
        <v>2292666</v>
      </c>
      <c r="BT559" s="38">
        <v>3607019</v>
      </c>
      <c r="BU559" s="38">
        <v>3497371</v>
      </c>
      <c r="BV559" s="38">
        <v>0.85336159413588197</v>
      </c>
      <c r="BX559" s="38">
        <v>1</v>
      </c>
    </row>
    <row r="560" spans="2:76">
      <c r="B560" s="38" t="s">
        <v>1880</v>
      </c>
      <c r="C560" s="38" t="s">
        <v>143</v>
      </c>
      <c r="D560" s="38" t="s">
        <v>144</v>
      </c>
      <c r="E560" s="38">
        <v>53231</v>
      </c>
      <c r="F560" s="38" t="s">
        <v>163</v>
      </c>
      <c r="G560" s="38">
        <v>100009232</v>
      </c>
      <c r="H560" s="38">
        <v>1250</v>
      </c>
      <c r="I560" s="38">
        <v>134.02703</v>
      </c>
      <c r="J560" s="38" t="s">
        <v>1881</v>
      </c>
      <c r="K560" s="38">
        <v>93176</v>
      </c>
      <c r="N560" s="38">
        <v>28014662</v>
      </c>
      <c r="O560" s="38">
        <v>31162426</v>
      </c>
      <c r="P560" s="38">
        <v>40730460</v>
      </c>
      <c r="Q560" s="38">
        <v>40773136</v>
      </c>
      <c r="R560" s="38">
        <v>39738872</v>
      </c>
      <c r="S560" s="38">
        <v>41906988</v>
      </c>
      <c r="T560" s="38">
        <v>37447380</v>
      </c>
      <c r="U560" s="38">
        <v>26026760</v>
      </c>
      <c r="V560" s="38">
        <v>35759844</v>
      </c>
      <c r="W560" s="38">
        <v>43687880</v>
      </c>
      <c r="X560" s="38">
        <v>27648596</v>
      </c>
      <c r="Y560" s="38">
        <v>22588902</v>
      </c>
      <c r="Z560" s="38">
        <v>35073188</v>
      </c>
      <c r="AA560" s="38">
        <v>35435620</v>
      </c>
      <c r="AB560" s="38">
        <v>42621476</v>
      </c>
      <c r="AC560" s="38">
        <v>31956824</v>
      </c>
      <c r="AD560" s="38">
        <v>27325060</v>
      </c>
      <c r="AE560" s="38">
        <v>30504844</v>
      </c>
      <c r="AF560" s="38">
        <v>35252044</v>
      </c>
      <c r="AG560" s="38">
        <v>30209880</v>
      </c>
      <c r="AH560" s="38">
        <v>40137676</v>
      </c>
      <c r="AI560" s="38">
        <v>34148268</v>
      </c>
      <c r="AJ560" s="38">
        <v>32529320</v>
      </c>
      <c r="AK560" s="38">
        <v>28522352</v>
      </c>
      <c r="AL560" s="38">
        <v>48566776</v>
      </c>
      <c r="AM560" s="38">
        <v>31039300</v>
      </c>
      <c r="AN560" s="38">
        <v>31445916</v>
      </c>
      <c r="AO560" s="38">
        <v>32708044</v>
      </c>
      <c r="AP560" s="38">
        <v>41072488</v>
      </c>
      <c r="AQ560" s="38">
        <v>45416120</v>
      </c>
      <c r="AR560" s="38">
        <v>30670304</v>
      </c>
      <c r="AS560" s="38">
        <v>33413988</v>
      </c>
      <c r="AT560" s="38">
        <v>31295308</v>
      </c>
      <c r="AU560" s="38">
        <v>32231364</v>
      </c>
      <c r="AV560" s="38">
        <v>35218164</v>
      </c>
      <c r="AW560" s="38">
        <v>39162852</v>
      </c>
      <c r="AX560" s="38">
        <v>34881880</v>
      </c>
      <c r="AY560" s="38">
        <v>29029922</v>
      </c>
      <c r="AZ560" s="38">
        <v>36654752</v>
      </c>
      <c r="BA560" s="38">
        <v>23133100</v>
      </c>
      <c r="BB560" s="38">
        <v>31392780</v>
      </c>
      <c r="BC560" s="38">
        <v>26001602</v>
      </c>
      <c r="BD560" s="38">
        <v>37704372</v>
      </c>
      <c r="BE560" s="38">
        <v>34907456</v>
      </c>
      <c r="BF560" s="38">
        <v>31953386</v>
      </c>
      <c r="BG560" s="38">
        <v>41540544</v>
      </c>
      <c r="BH560" s="38">
        <v>36292240</v>
      </c>
      <c r="BI560" s="38">
        <v>24515120</v>
      </c>
      <c r="BJ560" s="38">
        <v>32608060</v>
      </c>
      <c r="BK560" s="38">
        <v>30100382</v>
      </c>
      <c r="BL560" s="38">
        <v>55577304</v>
      </c>
      <c r="BM560" s="38">
        <v>41876464</v>
      </c>
      <c r="BN560" s="38">
        <v>42904488</v>
      </c>
      <c r="BO560" s="38">
        <v>44567096</v>
      </c>
      <c r="BP560" s="38">
        <v>42515100</v>
      </c>
      <c r="BQ560" s="38">
        <v>39367176</v>
      </c>
      <c r="BR560" s="38">
        <v>23349708</v>
      </c>
      <c r="BS560" s="38">
        <v>37806672</v>
      </c>
      <c r="BT560" s="38">
        <v>48589660</v>
      </c>
      <c r="BU560" s="38">
        <v>40278872</v>
      </c>
      <c r="BV560" s="38">
        <v>0.70811471370138901</v>
      </c>
      <c r="BX560" s="38">
        <v>1</v>
      </c>
    </row>
    <row r="561" spans="2:76">
      <c r="B561" s="38" t="s">
        <v>1882</v>
      </c>
      <c r="C561" s="38" t="s">
        <v>172</v>
      </c>
      <c r="D561" s="38" t="s">
        <v>1555</v>
      </c>
      <c r="E561" s="38">
        <v>27738</v>
      </c>
      <c r="F561" s="38" t="s">
        <v>211</v>
      </c>
      <c r="G561" s="38">
        <v>100001022</v>
      </c>
      <c r="H561" s="38">
        <v>2384</v>
      </c>
      <c r="I561" s="38">
        <v>135.02988999999999</v>
      </c>
      <c r="J561" s="38" t="s">
        <v>1883</v>
      </c>
      <c r="K561" s="38">
        <v>151152</v>
      </c>
      <c r="L561" s="43" t="s">
        <v>1884</v>
      </c>
      <c r="M561" s="43" t="s">
        <v>1885</v>
      </c>
      <c r="N561" s="38">
        <v>152815328</v>
      </c>
      <c r="O561" s="38">
        <v>156581280</v>
      </c>
      <c r="P561" s="38">
        <v>60232268</v>
      </c>
      <c r="Q561" s="38">
        <v>79513136</v>
      </c>
      <c r="R561" s="38">
        <v>170633072</v>
      </c>
      <c r="S561" s="38">
        <v>189448496</v>
      </c>
      <c r="T561" s="38">
        <v>119043904</v>
      </c>
      <c r="U561" s="38">
        <v>205321456</v>
      </c>
      <c r="V561" s="38">
        <v>144089824</v>
      </c>
      <c r="W561" s="38">
        <v>98547376</v>
      </c>
      <c r="X561" s="38">
        <v>172815392</v>
      </c>
      <c r="Y561" s="38">
        <v>70453704</v>
      </c>
      <c r="Z561" s="38">
        <v>216824192</v>
      </c>
      <c r="AA561" s="38">
        <v>229013616</v>
      </c>
      <c r="AB561" s="38">
        <v>159116368</v>
      </c>
      <c r="AC561" s="38">
        <v>152667376</v>
      </c>
      <c r="AD561" s="38">
        <v>309821696</v>
      </c>
      <c r="AE561" s="38">
        <v>139697536</v>
      </c>
      <c r="AF561" s="38">
        <v>255930912</v>
      </c>
      <c r="AG561" s="38">
        <v>283967264</v>
      </c>
      <c r="AH561" s="38">
        <v>182179424</v>
      </c>
      <c r="AI561" s="38">
        <v>200170944</v>
      </c>
      <c r="AJ561" s="38">
        <v>242194272</v>
      </c>
      <c r="AK561" s="38">
        <v>79094608</v>
      </c>
      <c r="AL561" s="38">
        <v>199982592</v>
      </c>
      <c r="AM561" s="38">
        <v>183732688</v>
      </c>
      <c r="AN561" s="38">
        <v>237695264</v>
      </c>
      <c r="AO561" s="38">
        <v>212088432</v>
      </c>
      <c r="AP561" s="38">
        <v>194516672</v>
      </c>
      <c r="AQ561" s="38">
        <v>231262352</v>
      </c>
      <c r="AR561" s="38">
        <v>141790544</v>
      </c>
      <c r="AS561" s="38">
        <v>269871904</v>
      </c>
      <c r="AT561" s="38">
        <v>215333936</v>
      </c>
      <c r="AU561" s="38">
        <v>234591936</v>
      </c>
      <c r="AV561" s="38">
        <v>201128560</v>
      </c>
      <c r="AW561" s="38">
        <v>168748064</v>
      </c>
      <c r="AX561" s="38">
        <v>256396176</v>
      </c>
      <c r="AY561" s="38">
        <v>91594160</v>
      </c>
      <c r="AZ561" s="38">
        <v>64639164</v>
      </c>
      <c r="BA561" s="38">
        <v>200174272</v>
      </c>
      <c r="BB561" s="38">
        <v>228048784</v>
      </c>
      <c r="BC561" s="38">
        <v>192677088</v>
      </c>
      <c r="BD561" s="38">
        <v>163048320</v>
      </c>
      <c r="BE561" s="38">
        <v>267091952</v>
      </c>
      <c r="BF561" s="38">
        <v>117295520</v>
      </c>
      <c r="BG561" s="38">
        <v>334741312</v>
      </c>
      <c r="BH561" s="38">
        <v>238551968</v>
      </c>
      <c r="BI561" s="38">
        <v>174964000</v>
      </c>
      <c r="BJ561" s="38">
        <v>156704896</v>
      </c>
      <c r="BK561" s="38">
        <v>93013800</v>
      </c>
      <c r="BL561" s="38">
        <v>214952864</v>
      </c>
      <c r="BM561" s="38">
        <v>227967216</v>
      </c>
      <c r="BN561" s="38">
        <v>198370736</v>
      </c>
      <c r="BO561" s="38">
        <v>283897248</v>
      </c>
      <c r="BP561" s="38">
        <v>128705248</v>
      </c>
      <c r="BQ561" s="38">
        <v>148294480</v>
      </c>
      <c r="BR561" s="38">
        <v>92317232</v>
      </c>
      <c r="BS561" s="38">
        <v>172681168</v>
      </c>
      <c r="BT561" s="38">
        <v>144836528</v>
      </c>
      <c r="BU561" s="38">
        <v>275168896</v>
      </c>
      <c r="BV561" s="38">
        <v>0.46017723589624898</v>
      </c>
      <c r="BX561" s="38">
        <v>1</v>
      </c>
    </row>
    <row r="562" spans="2:76">
      <c r="B562" s="38" t="s">
        <v>1886</v>
      </c>
      <c r="C562" s="38" t="s">
        <v>161</v>
      </c>
      <c r="D562" s="38" t="s">
        <v>587</v>
      </c>
      <c r="E562" s="38">
        <v>1284</v>
      </c>
      <c r="F562" s="38" t="s">
        <v>163</v>
      </c>
      <c r="G562" s="38">
        <v>564</v>
      </c>
      <c r="H562" s="38">
        <v>1514</v>
      </c>
      <c r="I562" s="38">
        <v>120.06552000000001</v>
      </c>
      <c r="J562" s="38" t="s">
        <v>1887</v>
      </c>
      <c r="K562" s="38">
        <v>6288</v>
      </c>
      <c r="L562" s="43" t="s">
        <v>1888</v>
      </c>
      <c r="M562" s="43" t="s">
        <v>1889</v>
      </c>
      <c r="N562" s="38">
        <v>85864592</v>
      </c>
      <c r="O562" s="38">
        <v>71690896</v>
      </c>
      <c r="P562" s="38">
        <v>121792416</v>
      </c>
      <c r="Q562" s="38">
        <v>125637904</v>
      </c>
      <c r="R562" s="38">
        <v>95389672</v>
      </c>
      <c r="S562" s="38">
        <v>106546632</v>
      </c>
      <c r="T562" s="38">
        <v>76551008</v>
      </c>
      <c r="U562" s="38">
        <v>69246520</v>
      </c>
      <c r="V562" s="38">
        <v>79836320</v>
      </c>
      <c r="W562" s="38">
        <v>66660048</v>
      </c>
      <c r="X562" s="38">
        <v>69616376</v>
      </c>
      <c r="Y562" s="38">
        <v>60462944</v>
      </c>
      <c r="Z562" s="38">
        <v>117372920</v>
      </c>
      <c r="AA562" s="38">
        <v>85929976</v>
      </c>
      <c r="AB562" s="38">
        <v>153493600</v>
      </c>
      <c r="AC562" s="38">
        <v>72781328</v>
      </c>
      <c r="AD562" s="38">
        <v>49078420</v>
      </c>
      <c r="AE562" s="38">
        <v>73485240</v>
      </c>
      <c r="AF562" s="38">
        <v>80549664</v>
      </c>
      <c r="AG562" s="38">
        <v>66921428</v>
      </c>
      <c r="AH562" s="38">
        <v>82293928</v>
      </c>
      <c r="AI562" s="38">
        <v>75306016</v>
      </c>
      <c r="AJ562" s="38">
        <v>63235792</v>
      </c>
      <c r="AK562" s="38">
        <v>88761144</v>
      </c>
      <c r="AL562" s="38">
        <v>84095024</v>
      </c>
      <c r="AM562" s="38">
        <v>66347452</v>
      </c>
      <c r="AN562" s="38">
        <v>99982416</v>
      </c>
      <c r="AO562" s="38">
        <v>57377604</v>
      </c>
      <c r="AP562" s="38">
        <v>74327208</v>
      </c>
      <c r="AQ562" s="38">
        <v>43894036</v>
      </c>
      <c r="AR562" s="38">
        <v>69758680</v>
      </c>
      <c r="AS562" s="38">
        <v>93235168</v>
      </c>
      <c r="AT562" s="38">
        <v>71619552</v>
      </c>
      <c r="AU562" s="38">
        <v>101877936</v>
      </c>
      <c r="AV562" s="38">
        <v>102463680</v>
      </c>
      <c r="AW562" s="38">
        <v>78339304</v>
      </c>
      <c r="AX562" s="38">
        <v>50924192</v>
      </c>
      <c r="AY562" s="38">
        <v>61553820</v>
      </c>
      <c r="AZ562" s="38">
        <v>89495016</v>
      </c>
      <c r="BA562" s="38">
        <v>76046480</v>
      </c>
      <c r="BB562" s="38">
        <v>91601584</v>
      </c>
      <c r="BC562" s="38">
        <v>103112032</v>
      </c>
      <c r="BD562" s="38">
        <v>80410192</v>
      </c>
      <c r="BE562" s="38">
        <v>86199736</v>
      </c>
      <c r="BF562" s="38">
        <v>75030544</v>
      </c>
      <c r="BG562" s="38">
        <v>85876104</v>
      </c>
      <c r="BH562" s="38">
        <v>69348512</v>
      </c>
      <c r="BI562" s="38">
        <v>71650512</v>
      </c>
      <c r="BJ562" s="38">
        <v>57339456</v>
      </c>
      <c r="BK562" s="38">
        <v>80542136</v>
      </c>
      <c r="BL562" s="38">
        <v>96301664</v>
      </c>
      <c r="BM562" s="38">
        <v>69926992</v>
      </c>
      <c r="BN562" s="38">
        <v>62906752</v>
      </c>
      <c r="BO562" s="38">
        <v>105623712</v>
      </c>
      <c r="BP562" s="38">
        <v>105007832</v>
      </c>
      <c r="BQ562" s="38">
        <v>85922344</v>
      </c>
      <c r="BR562" s="38">
        <v>50191012</v>
      </c>
      <c r="BS562" s="38">
        <v>66783820</v>
      </c>
      <c r="BT562" s="38">
        <v>82323088</v>
      </c>
      <c r="BU562" s="38">
        <v>127919336</v>
      </c>
      <c r="BV562" s="38">
        <v>0.67349505280160304</v>
      </c>
      <c r="BX562" s="38">
        <v>1</v>
      </c>
    </row>
    <row r="563" spans="2:76">
      <c r="B563" s="38" t="s">
        <v>1890</v>
      </c>
      <c r="C563" s="38" t="s">
        <v>577</v>
      </c>
      <c r="D563" s="38" t="s">
        <v>578</v>
      </c>
      <c r="E563" s="38">
        <v>42052</v>
      </c>
      <c r="F563" s="38" t="s">
        <v>163</v>
      </c>
      <c r="G563" s="38">
        <v>100003532</v>
      </c>
      <c r="H563" s="38">
        <v>2196</v>
      </c>
      <c r="I563" s="38">
        <v>191.10264000000001</v>
      </c>
      <c r="J563" s="38" t="s">
        <v>1891</v>
      </c>
      <c r="K563" s="38">
        <v>18218243</v>
      </c>
      <c r="M563" s="43" t="s">
        <v>1892</v>
      </c>
      <c r="N563" s="38">
        <v>0.31041987694089401</v>
      </c>
      <c r="O563" s="38">
        <v>168902</v>
      </c>
      <c r="P563" s="38">
        <v>310253</v>
      </c>
      <c r="Q563" s="38">
        <v>135469</v>
      </c>
      <c r="R563" s="38">
        <v>169240</v>
      </c>
      <c r="S563" s="38">
        <v>195143</v>
      </c>
      <c r="T563" s="38">
        <v>192778</v>
      </c>
      <c r="U563" s="38">
        <v>192815</v>
      </c>
      <c r="V563" s="38">
        <v>167492</v>
      </c>
      <c r="W563" s="38">
        <v>167560</v>
      </c>
      <c r="X563" s="38">
        <v>94132</v>
      </c>
      <c r="Y563" s="38">
        <v>94933</v>
      </c>
      <c r="Z563" s="38">
        <v>144258</v>
      </c>
      <c r="AA563" s="38">
        <v>276425</v>
      </c>
      <c r="AB563" s="38">
        <v>214332</v>
      </c>
      <c r="AC563" s="38">
        <v>509585.96879999997</v>
      </c>
      <c r="AD563" s="38">
        <v>134622</v>
      </c>
      <c r="AE563" s="38">
        <v>148216</v>
      </c>
      <c r="AF563" s="38">
        <v>247314</v>
      </c>
      <c r="AG563" s="38">
        <v>257587.01560000001</v>
      </c>
      <c r="AH563" s="38">
        <v>220432</v>
      </c>
      <c r="AI563" s="38">
        <v>250830</v>
      </c>
      <c r="AJ563" s="38">
        <v>190242</v>
      </c>
      <c r="AK563" s="38">
        <v>105932</v>
      </c>
      <c r="AL563" s="38">
        <v>170942</v>
      </c>
      <c r="AM563" s="38">
        <v>222037.98439999999</v>
      </c>
      <c r="AN563" s="38">
        <v>213127</v>
      </c>
      <c r="AO563" s="38">
        <v>223545.01560000001</v>
      </c>
      <c r="AP563" s="38">
        <v>240854</v>
      </c>
      <c r="AQ563" s="38">
        <v>195649</v>
      </c>
      <c r="AR563" s="38">
        <v>119019.99219999999</v>
      </c>
      <c r="AS563" s="38">
        <v>289410</v>
      </c>
      <c r="AT563" s="38">
        <v>131389</v>
      </c>
      <c r="AU563" s="38">
        <v>129539</v>
      </c>
      <c r="AV563" s="38">
        <v>184292</v>
      </c>
      <c r="AW563" s="38">
        <v>267494</v>
      </c>
      <c r="AX563" s="38">
        <v>273949</v>
      </c>
      <c r="AY563" s="38">
        <v>121515</v>
      </c>
      <c r="AZ563" s="38">
        <v>108900</v>
      </c>
      <c r="BA563" s="38">
        <v>194784</v>
      </c>
      <c r="BB563" s="38">
        <v>151409</v>
      </c>
      <c r="BC563" s="38">
        <v>224288</v>
      </c>
      <c r="BD563" s="38">
        <v>268602</v>
      </c>
      <c r="BE563" s="38">
        <v>201338</v>
      </c>
      <c r="BF563" s="38">
        <v>200366</v>
      </c>
      <c r="BG563" s="38">
        <v>150196</v>
      </c>
      <c r="BH563" s="38">
        <v>274527</v>
      </c>
      <c r="BI563" s="38">
        <v>128179</v>
      </c>
      <c r="BJ563" s="38">
        <v>85588</v>
      </c>
      <c r="BK563" s="38">
        <v>260098</v>
      </c>
      <c r="BL563" s="38">
        <v>387132</v>
      </c>
      <c r="BM563" s="38">
        <v>86058</v>
      </c>
      <c r="BN563" s="38">
        <v>167896</v>
      </c>
      <c r="BO563" s="38">
        <v>125313</v>
      </c>
      <c r="BP563" s="38">
        <v>168320</v>
      </c>
      <c r="BQ563" s="38">
        <v>241109</v>
      </c>
      <c r="BR563" s="38">
        <v>212749</v>
      </c>
      <c r="BS563" s="38">
        <v>256535.01560000001</v>
      </c>
      <c r="BT563" s="38">
        <v>324452</v>
      </c>
      <c r="BU563" s="38">
        <v>420133</v>
      </c>
      <c r="BV563" s="38">
        <v>0.750587231522306</v>
      </c>
      <c r="BX563" s="38">
        <v>1</v>
      </c>
    </row>
    <row r="564" spans="2:76">
      <c r="B564" s="38" t="s">
        <v>1893</v>
      </c>
      <c r="C564" s="38" t="s">
        <v>577</v>
      </c>
      <c r="D564" s="38" t="s">
        <v>578</v>
      </c>
      <c r="E564" s="38">
        <v>40051</v>
      </c>
      <c r="F564" s="38" t="s">
        <v>145</v>
      </c>
      <c r="G564" s="38">
        <v>100003204</v>
      </c>
      <c r="H564" s="38">
        <v>1981</v>
      </c>
      <c r="I564" s="38">
        <v>231.13503</v>
      </c>
      <c r="J564" s="38" t="s">
        <v>1894</v>
      </c>
      <c r="K564" s="38">
        <v>4420322</v>
      </c>
      <c r="N564" s="38">
        <v>53802</v>
      </c>
      <c r="O564" s="38">
        <v>142013</v>
      </c>
      <c r="P564" s="38">
        <v>251410</v>
      </c>
      <c r="Q564" s="38">
        <v>107148</v>
      </c>
      <c r="R564" s="38">
        <v>101196.99219999999</v>
      </c>
      <c r="S564" s="38">
        <v>121637</v>
      </c>
      <c r="T564" s="38">
        <v>158244.98439999999</v>
      </c>
      <c r="U564" s="38">
        <v>166432</v>
      </c>
      <c r="V564" s="38">
        <v>140348</v>
      </c>
      <c r="W564" s="38">
        <v>127102</v>
      </c>
      <c r="X564" s="38">
        <v>150163</v>
      </c>
      <c r="Y564" s="38">
        <v>59033</v>
      </c>
      <c r="Z564" s="38">
        <v>64778</v>
      </c>
      <c r="AA564" s="38">
        <v>272146</v>
      </c>
      <c r="AB564" s="38">
        <v>153688</v>
      </c>
      <c r="AC564" s="38">
        <v>637688</v>
      </c>
      <c r="AD564" s="38">
        <v>124828</v>
      </c>
      <c r="AE564" s="38">
        <v>111644</v>
      </c>
      <c r="AF564" s="38">
        <v>304494</v>
      </c>
      <c r="AG564" s="38">
        <v>308235.03129999997</v>
      </c>
      <c r="AH564" s="38">
        <v>162866</v>
      </c>
      <c r="AI564" s="38">
        <v>236978</v>
      </c>
      <c r="AJ564" s="38">
        <v>134370</v>
      </c>
      <c r="AK564" s="38">
        <v>70642</v>
      </c>
      <c r="AL564" s="38">
        <v>136192</v>
      </c>
      <c r="AM564" s="38">
        <v>125472</v>
      </c>
      <c r="AN564" s="38">
        <v>208908</v>
      </c>
      <c r="AO564" s="38">
        <v>212446</v>
      </c>
      <c r="AP564" s="38">
        <v>197976</v>
      </c>
      <c r="AQ564" s="38">
        <v>178609</v>
      </c>
      <c r="AR564" s="38">
        <v>94413</v>
      </c>
      <c r="AS564" s="38">
        <v>351822</v>
      </c>
      <c r="AT564" s="38">
        <v>121114</v>
      </c>
      <c r="AU564" s="38">
        <v>77968</v>
      </c>
      <c r="AV564" s="38">
        <v>109704</v>
      </c>
      <c r="AW564" s="38">
        <v>130798</v>
      </c>
      <c r="AX564" s="38">
        <v>331288</v>
      </c>
      <c r="AY564" s="38">
        <v>51082</v>
      </c>
      <c r="AZ564" s="38">
        <v>76309.007800000007</v>
      </c>
      <c r="BA564" s="38">
        <v>97671</v>
      </c>
      <c r="BB564" s="38">
        <v>81980</v>
      </c>
      <c r="BC564" s="38">
        <v>149242</v>
      </c>
      <c r="BD564" s="38">
        <v>236506</v>
      </c>
      <c r="BE564" s="38">
        <v>196202</v>
      </c>
      <c r="BF564" s="38">
        <v>117270</v>
      </c>
      <c r="BG564" s="38">
        <v>123924.99219999999</v>
      </c>
      <c r="BH564" s="38">
        <v>269786</v>
      </c>
      <c r="BI564" s="38">
        <v>41580</v>
      </c>
      <c r="BJ564" s="38">
        <v>168559</v>
      </c>
      <c r="BK564" s="38">
        <v>338297</v>
      </c>
      <c r="BL564" s="38">
        <v>313996</v>
      </c>
      <c r="BM564" s="38">
        <v>99050</v>
      </c>
      <c r="BN564" s="38">
        <v>155442</v>
      </c>
      <c r="BO564" s="38">
        <v>78449</v>
      </c>
      <c r="BP564" s="38">
        <v>133061</v>
      </c>
      <c r="BQ564" s="38">
        <v>321404</v>
      </c>
      <c r="BR564" s="38">
        <v>229008</v>
      </c>
      <c r="BS564" s="38">
        <v>184103</v>
      </c>
      <c r="BT564" s="38">
        <v>250336</v>
      </c>
      <c r="BU564" s="38">
        <v>346514</v>
      </c>
      <c r="BV564" s="38">
        <v>0.94695594222559398</v>
      </c>
      <c r="BX564" s="38">
        <v>1</v>
      </c>
    </row>
    <row r="565" spans="2:76">
      <c r="B565" s="38" t="s">
        <v>1895</v>
      </c>
      <c r="C565" s="38" t="s">
        <v>577</v>
      </c>
      <c r="D565" s="38" t="s">
        <v>578</v>
      </c>
      <c r="E565" s="38">
        <v>31530</v>
      </c>
      <c r="F565" s="38" t="s">
        <v>145</v>
      </c>
      <c r="G565" s="38">
        <v>100001125</v>
      </c>
      <c r="H565" s="38">
        <v>2322</v>
      </c>
      <c r="I565" s="38">
        <v>265.11937999999998</v>
      </c>
      <c r="J565" s="38" t="s">
        <v>1896</v>
      </c>
      <c r="K565" s="38">
        <v>4099799</v>
      </c>
      <c r="M565" s="43" t="s">
        <v>1897</v>
      </c>
      <c r="N565" s="38">
        <v>0.22952686117315299</v>
      </c>
      <c r="O565" s="38">
        <v>48824</v>
      </c>
      <c r="P565" s="38">
        <v>62176</v>
      </c>
      <c r="Q565" s="38">
        <v>48650</v>
      </c>
      <c r="R565" s="38">
        <v>38726</v>
      </c>
      <c r="S565" s="38">
        <v>60929</v>
      </c>
      <c r="T565" s="38">
        <v>45346</v>
      </c>
      <c r="U565" s="38">
        <v>62574.996099999997</v>
      </c>
      <c r="V565" s="38">
        <v>57002</v>
      </c>
      <c r="W565" s="38">
        <v>55231</v>
      </c>
      <c r="X565" s="38">
        <v>64638.003900000003</v>
      </c>
      <c r="Y565" s="38">
        <v>22896</v>
      </c>
      <c r="Z565" s="38">
        <v>63924</v>
      </c>
      <c r="AA565" s="38">
        <v>99961</v>
      </c>
      <c r="AB565" s="38">
        <v>0.22952686117315299</v>
      </c>
      <c r="AC565" s="38">
        <v>171195</v>
      </c>
      <c r="AD565" s="38">
        <v>75647</v>
      </c>
      <c r="AE565" s="38">
        <v>0.22952686117315299</v>
      </c>
      <c r="AF565" s="38">
        <v>114618</v>
      </c>
      <c r="AG565" s="38">
        <v>106501</v>
      </c>
      <c r="AH565" s="38">
        <v>82223</v>
      </c>
      <c r="AI565" s="38">
        <v>94344</v>
      </c>
      <c r="AJ565" s="38">
        <v>20222</v>
      </c>
      <c r="AK565" s="38">
        <v>40367</v>
      </c>
      <c r="AL565" s="38">
        <v>73866</v>
      </c>
      <c r="AM565" s="38">
        <v>71116</v>
      </c>
      <c r="AN565" s="38">
        <v>71634</v>
      </c>
      <c r="AO565" s="38">
        <v>148410</v>
      </c>
      <c r="AP565" s="38">
        <v>32887</v>
      </c>
      <c r="AQ565" s="38">
        <v>95119</v>
      </c>
      <c r="AR565" s="38">
        <v>0.22952686117315299</v>
      </c>
      <c r="AS565" s="38">
        <v>93934</v>
      </c>
      <c r="AT565" s="38">
        <v>44713</v>
      </c>
      <c r="AU565" s="38">
        <v>30047</v>
      </c>
      <c r="AV565" s="38">
        <v>35987</v>
      </c>
      <c r="AW565" s="38">
        <v>53929</v>
      </c>
      <c r="AX565" s="38">
        <v>93018</v>
      </c>
      <c r="AY565" s="38">
        <v>25269</v>
      </c>
      <c r="AZ565" s="38">
        <v>0.22952686117315299</v>
      </c>
      <c r="BA565" s="38">
        <v>31168</v>
      </c>
      <c r="BB565" s="38">
        <v>28129</v>
      </c>
      <c r="BC565" s="38">
        <v>50222</v>
      </c>
      <c r="BD565" s="38">
        <v>68359</v>
      </c>
      <c r="BE565" s="38">
        <v>0.22952686117315299</v>
      </c>
      <c r="BF565" s="38">
        <v>34477</v>
      </c>
      <c r="BG565" s="38">
        <v>45830</v>
      </c>
      <c r="BH565" s="38">
        <v>62220</v>
      </c>
      <c r="BI565" s="38">
        <v>0.22952686117315299</v>
      </c>
      <c r="BJ565" s="38">
        <v>74466</v>
      </c>
      <c r="BK565" s="38">
        <v>81385</v>
      </c>
      <c r="BL565" s="38">
        <v>123397</v>
      </c>
      <c r="BM565" s="38">
        <v>0.22952686117315299</v>
      </c>
      <c r="BN565" s="38">
        <v>35467</v>
      </c>
      <c r="BO565" s="38">
        <v>0.22952686117315299</v>
      </c>
      <c r="BP565" s="38">
        <v>21302</v>
      </c>
      <c r="BQ565" s="38">
        <v>94581</v>
      </c>
      <c r="BR565" s="38">
        <v>62375.003900000003</v>
      </c>
      <c r="BS565" s="38">
        <v>35005</v>
      </c>
      <c r="BT565" s="38">
        <v>72871</v>
      </c>
      <c r="BU565" s="38">
        <v>78693</v>
      </c>
      <c r="BV565" s="38">
        <v>5.7798893444780598E-2</v>
      </c>
      <c r="BX565" s="38">
        <v>0.83615510649918101</v>
      </c>
    </row>
    <row r="566" spans="2:76">
      <c r="B566" s="38" t="s">
        <v>1898</v>
      </c>
      <c r="C566" s="38" t="s">
        <v>577</v>
      </c>
      <c r="D566" s="38" t="s">
        <v>578</v>
      </c>
      <c r="E566" s="38">
        <v>41995</v>
      </c>
      <c r="F566" s="38" t="s">
        <v>163</v>
      </c>
      <c r="G566" s="38">
        <v>100003533</v>
      </c>
      <c r="H566" s="38">
        <v>1902</v>
      </c>
      <c r="I566" s="38">
        <v>207.09755000000001</v>
      </c>
      <c r="J566" s="38" t="s">
        <v>1899</v>
      </c>
      <c r="K566" s="38">
        <v>4578035</v>
      </c>
      <c r="N566" s="38">
        <v>0.32116790001493001</v>
      </c>
      <c r="O566" s="38">
        <v>62327</v>
      </c>
      <c r="P566" s="38">
        <v>44639.003900000003</v>
      </c>
      <c r="Q566" s="38">
        <v>46665</v>
      </c>
      <c r="R566" s="38">
        <v>34674</v>
      </c>
      <c r="S566" s="38">
        <v>42957</v>
      </c>
      <c r="T566" s="38">
        <v>43655</v>
      </c>
      <c r="U566" s="38">
        <v>0.32116790001493001</v>
      </c>
      <c r="V566" s="38">
        <v>34407</v>
      </c>
      <c r="W566" s="38">
        <v>46550</v>
      </c>
      <c r="X566" s="38">
        <v>0.32116790001493001</v>
      </c>
      <c r="Y566" s="38">
        <v>0.32116790001493001</v>
      </c>
      <c r="Z566" s="38">
        <v>0.32116790001493001</v>
      </c>
      <c r="AA566" s="38">
        <v>100153</v>
      </c>
      <c r="AB566" s="38">
        <v>52880</v>
      </c>
      <c r="AC566" s="38">
        <v>61189</v>
      </c>
      <c r="AD566" s="38">
        <v>0.32116790001493001</v>
      </c>
      <c r="AE566" s="38">
        <v>0.32116790001493001</v>
      </c>
      <c r="AF566" s="38">
        <v>32900</v>
      </c>
      <c r="AG566" s="38">
        <v>38111</v>
      </c>
      <c r="AH566" s="38">
        <v>23384</v>
      </c>
      <c r="AI566" s="38">
        <v>0.32116790001493001</v>
      </c>
      <c r="AJ566" s="38">
        <v>0.32116790001493001</v>
      </c>
      <c r="AK566" s="38">
        <v>0.32116790001493001</v>
      </c>
      <c r="AL566" s="38">
        <v>28723</v>
      </c>
      <c r="AM566" s="38">
        <v>0.32116790001493001</v>
      </c>
      <c r="AN566" s="38">
        <v>54299</v>
      </c>
      <c r="AO566" s="38">
        <v>61312.003900000003</v>
      </c>
      <c r="AP566" s="38">
        <v>21000</v>
      </c>
      <c r="AQ566" s="38">
        <v>39263</v>
      </c>
      <c r="AR566" s="38">
        <v>0.32116790001493001</v>
      </c>
      <c r="AS566" s="38">
        <v>28843</v>
      </c>
      <c r="AT566" s="38">
        <v>0.32116790001493001</v>
      </c>
      <c r="AU566" s="38">
        <v>0.32116790001493001</v>
      </c>
      <c r="AV566" s="38">
        <v>45663</v>
      </c>
      <c r="AW566" s="38">
        <v>42299</v>
      </c>
      <c r="AX566" s="38">
        <v>33027</v>
      </c>
      <c r="AY566" s="38">
        <v>0.32116790001493001</v>
      </c>
      <c r="AZ566" s="38">
        <v>0.32116790001493001</v>
      </c>
      <c r="BA566" s="38">
        <v>0.32116790001493001</v>
      </c>
      <c r="BB566" s="38">
        <v>0.32116790001493001</v>
      </c>
      <c r="BC566" s="38">
        <v>37953</v>
      </c>
      <c r="BD566" s="38">
        <v>57884</v>
      </c>
      <c r="BE566" s="38">
        <v>35948</v>
      </c>
      <c r="BF566" s="38">
        <v>0.32116790001493001</v>
      </c>
      <c r="BG566" s="38">
        <v>0.32116790001493001</v>
      </c>
      <c r="BH566" s="38">
        <v>28124</v>
      </c>
      <c r="BI566" s="38">
        <v>20050</v>
      </c>
      <c r="BJ566" s="38">
        <v>0.32116790001493001</v>
      </c>
      <c r="BK566" s="38">
        <v>59870.996099999997</v>
      </c>
      <c r="BL566" s="38">
        <v>125067.99219999999</v>
      </c>
      <c r="BM566" s="38">
        <v>0.32116790001493001</v>
      </c>
      <c r="BN566" s="38">
        <v>0.32116790001493001</v>
      </c>
      <c r="BO566" s="38">
        <v>0.32116790001493001</v>
      </c>
      <c r="BP566" s="38">
        <v>0.32116790001493001</v>
      </c>
      <c r="BQ566" s="38">
        <v>75140</v>
      </c>
      <c r="BR566" s="38">
        <v>30641</v>
      </c>
      <c r="BS566" s="38">
        <v>45528</v>
      </c>
      <c r="BT566" s="38">
        <v>83537</v>
      </c>
      <c r="BU566" s="38">
        <v>66352</v>
      </c>
      <c r="BV566" s="38">
        <v>0.54431862471737402</v>
      </c>
      <c r="BX566" s="38">
        <v>1</v>
      </c>
    </row>
    <row r="567" spans="2:76">
      <c r="B567" s="38" t="s">
        <v>1900</v>
      </c>
      <c r="C567" s="38" t="s">
        <v>577</v>
      </c>
      <c r="D567" s="38" t="s">
        <v>578</v>
      </c>
      <c r="E567" s="38">
        <v>42011</v>
      </c>
      <c r="F567" s="38" t="s">
        <v>145</v>
      </c>
      <c r="G567" s="38">
        <v>100003534</v>
      </c>
      <c r="H567" s="38">
        <v>1475</v>
      </c>
      <c r="I567" s="38">
        <v>217.11938000000001</v>
      </c>
      <c r="J567" s="38" t="s">
        <v>1901</v>
      </c>
      <c r="K567" s="38" t="s">
        <v>1902</v>
      </c>
      <c r="N567" s="38">
        <v>0.223445742854949</v>
      </c>
      <c r="O567" s="38">
        <v>59222.996099999997</v>
      </c>
      <c r="P567" s="38">
        <v>107732.00780000001</v>
      </c>
      <c r="Q567" s="38">
        <v>51314</v>
      </c>
      <c r="R567" s="38">
        <v>67254</v>
      </c>
      <c r="S567" s="38">
        <v>169107</v>
      </c>
      <c r="T567" s="38">
        <v>65689</v>
      </c>
      <c r="U567" s="38">
        <v>64942</v>
      </c>
      <c r="V567" s="38">
        <v>126368.99219999999</v>
      </c>
      <c r="W567" s="38">
        <v>68498</v>
      </c>
      <c r="X567" s="38">
        <v>110296</v>
      </c>
      <c r="Y567" s="38">
        <v>49663</v>
      </c>
      <c r="Z567" s="38">
        <v>29733.002</v>
      </c>
      <c r="AA567" s="38">
        <v>111544</v>
      </c>
      <c r="AB567" s="38">
        <v>73130</v>
      </c>
      <c r="AC567" s="38">
        <v>478757</v>
      </c>
      <c r="AD567" s="38">
        <v>130606</v>
      </c>
      <c r="AE567" s="38">
        <v>56582</v>
      </c>
      <c r="AF567" s="38">
        <v>156285</v>
      </c>
      <c r="AG567" s="38">
        <v>203632</v>
      </c>
      <c r="AH567" s="38">
        <v>102131</v>
      </c>
      <c r="AI567" s="38">
        <v>260325</v>
      </c>
      <c r="AJ567" s="38">
        <v>60539</v>
      </c>
      <c r="AK567" s="38">
        <v>36929</v>
      </c>
      <c r="AL567" s="38">
        <v>101933</v>
      </c>
      <c r="AM567" s="38">
        <v>70397</v>
      </c>
      <c r="AN567" s="38">
        <v>88009</v>
      </c>
      <c r="AO567" s="38">
        <v>283173</v>
      </c>
      <c r="AP567" s="38">
        <v>76259</v>
      </c>
      <c r="AQ567" s="38">
        <v>71233</v>
      </c>
      <c r="AR567" s="38">
        <v>36300</v>
      </c>
      <c r="AS567" s="38">
        <v>155629</v>
      </c>
      <c r="AT567" s="38">
        <v>56254.996099999997</v>
      </c>
      <c r="AU567" s="38">
        <v>78943</v>
      </c>
      <c r="AV567" s="38">
        <v>71162</v>
      </c>
      <c r="AW567" s="38">
        <v>128651</v>
      </c>
      <c r="AX567" s="38">
        <v>246583</v>
      </c>
      <c r="AY567" s="38">
        <v>34918</v>
      </c>
      <c r="AZ567" s="38">
        <v>52024</v>
      </c>
      <c r="BA567" s="38">
        <v>45888</v>
      </c>
      <c r="BB567" s="38">
        <v>98225</v>
      </c>
      <c r="BC567" s="38">
        <v>107729</v>
      </c>
      <c r="BD567" s="38">
        <v>123409</v>
      </c>
      <c r="BE567" s="38">
        <v>166728</v>
      </c>
      <c r="BF567" s="38">
        <v>115973</v>
      </c>
      <c r="BG567" s="38">
        <v>57520.996099999997</v>
      </c>
      <c r="BH567" s="38">
        <v>127909</v>
      </c>
      <c r="BI567" s="38">
        <v>62452.003900000003</v>
      </c>
      <c r="BJ567" s="38">
        <v>81391</v>
      </c>
      <c r="BK567" s="38">
        <v>191427</v>
      </c>
      <c r="BL567" s="38">
        <v>226758.98439999999</v>
      </c>
      <c r="BM567" s="38">
        <v>53628</v>
      </c>
      <c r="BN567" s="38">
        <v>89934</v>
      </c>
      <c r="BO567" s="38">
        <v>40125</v>
      </c>
      <c r="BP567" s="38">
        <v>44529</v>
      </c>
      <c r="BQ567" s="38">
        <v>215319</v>
      </c>
      <c r="BR567" s="38">
        <v>191295</v>
      </c>
      <c r="BS567" s="38">
        <v>102991</v>
      </c>
      <c r="BT567" s="38">
        <v>101025.99219999999</v>
      </c>
      <c r="BU567" s="38">
        <v>165597</v>
      </c>
      <c r="BV567" s="38">
        <v>0.73939881931145002</v>
      </c>
      <c r="BX567" s="38">
        <v>1</v>
      </c>
    </row>
    <row r="568" spans="2:76">
      <c r="B568" s="38" t="s">
        <v>1903</v>
      </c>
      <c r="C568" s="38" t="s">
        <v>143</v>
      </c>
      <c r="D568" s="38" t="s">
        <v>210</v>
      </c>
      <c r="E568" s="38">
        <v>36095</v>
      </c>
      <c r="F568" s="38" t="s">
        <v>145</v>
      </c>
      <c r="G568" s="38">
        <v>100001757</v>
      </c>
      <c r="H568" s="38">
        <v>4410</v>
      </c>
      <c r="I568" s="38">
        <v>229.054</v>
      </c>
      <c r="J568" s="38" t="s">
        <v>1904</v>
      </c>
      <c r="L568" s="43" t="s">
        <v>1905</v>
      </c>
      <c r="M568" s="43" t="s">
        <v>1906</v>
      </c>
      <c r="N568" s="38">
        <v>1710202</v>
      </c>
      <c r="O568" s="38">
        <v>4935790</v>
      </c>
      <c r="P568" s="38">
        <v>990089</v>
      </c>
      <c r="Q568" s="38">
        <v>574970</v>
      </c>
      <c r="R568" s="38">
        <v>120010</v>
      </c>
      <c r="S568" s="38">
        <v>18053</v>
      </c>
      <c r="T568" s="38">
        <v>722059</v>
      </c>
      <c r="U568" s="38">
        <v>650238</v>
      </c>
      <c r="V568" s="38">
        <v>7085339</v>
      </c>
      <c r="W568" s="38">
        <v>109613</v>
      </c>
      <c r="X568" s="38">
        <v>459843</v>
      </c>
      <c r="Y568" s="38">
        <v>244829</v>
      </c>
      <c r="Z568" s="38">
        <v>172485</v>
      </c>
      <c r="AA568" s="38">
        <v>1338530.875</v>
      </c>
      <c r="AB568" s="38">
        <v>105005</v>
      </c>
      <c r="AC568" s="38">
        <v>4946310</v>
      </c>
      <c r="AD568" s="38">
        <v>5240515</v>
      </c>
      <c r="AE568" s="38">
        <v>28688</v>
      </c>
      <c r="AF568" s="38">
        <v>1.7677669529663698E-2</v>
      </c>
      <c r="AG568" s="38">
        <v>178854</v>
      </c>
      <c r="AH568" s="38">
        <v>138807</v>
      </c>
      <c r="AI568" s="38">
        <v>978606</v>
      </c>
      <c r="AJ568" s="38">
        <v>44302.996099999997</v>
      </c>
      <c r="AK568" s="38">
        <v>87516.992199999993</v>
      </c>
      <c r="AL568" s="38">
        <v>1366275</v>
      </c>
      <c r="AM568" s="38">
        <v>353242</v>
      </c>
      <c r="AN568" s="38">
        <v>93997</v>
      </c>
      <c r="AO568" s="38">
        <v>1.7677669529663698E-2</v>
      </c>
      <c r="AP568" s="38">
        <v>289338</v>
      </c>
      <c r="AQ568" s="38">
        <v>219997</v>
      </c>
      <c r="AR568" s="38">
        <v>1.7677669529663698E-2</v>
      </c>
      <c r="AS568" s="38">
        <v>883171</v>
      </c>
      <c r="AT568" s="38">
        <v>6725165.5</v>
      </c>
      <c r="AU568" s="38">
        <v>529165</v>
      </c>
      <c r="AV568" s="38">
        <v>761759</v>
      </c>
      <c r="AW568" s="38">
        <v>981391.0625</v>
      </c>
      <c r="AX568" s="38">
        <v>364531</v>
      </c>
      <c r="AY568" s="38">
        <v>195994</v>
      </c>
      <c r="AZ568" s="38">
        <v>1712020</v>
      </c>
      <c r="BA568" s="38">
        <v>1.7677669529663698E-2</v>
      </c>
      <c r="BB568" s="38">
        <v>102960.99219999999</v>
      </c>
      <c r="BC568" s="38">
        <v>16270</v>
      </c>
      <c r="BD568" s="38">
        <v>1.7677669529663698E-2</v>
      </c>
      <c r="BE568" s="38">
        <v>34708</v>
      </c>
      <c r="BF568" s="38">
        <v>4345614</v>
      </c>
      <c r="BG568" s="38">
        <v>1502804</v>
      </c>
      <c r="BH568" s="38">
        <v>1811154</v>
      </c>
      <c r="BI568" s="38">
        <v>1454357</v>
      </c>
      <c r="BJ568" s="38">
        <v>669229</v>
      </c>
      <c r="BK568" s="38">
        <v>107492</v>
      </c>
      <c r="BL568" s="38">
        <v>680948</v>
      </c>
      <c r="BM568" s="38">
        <v>831665</v>
      </c>
      <c r="BN568" s="38">
        <v>816776</v>
      </c>
      <c r="BO568" s="38">
        <v>155033</v>
      </c>
      <c r="BP568" s="38">
        <v>323434</v>
      </c>
      <c r="BQ568" s="38">
        <v>3943380</v>
      </c>
      <c r="BR568" s="38">
        <v>1.7677669529663698E-2</v>
      </c>
      <c r="BS568" s="38">
        <v>2855490</v>
      </c>
      <c r="BT568" s="38">
        <v>1.7677669529663698E-2</v>
      </c>
      <c r="BU568" s="38">
        <v>1125145</v>
      </c>
      <c r="BV568" s="38">
        <v>0.67325545095237505</v>
      </c>
      <c r="BX568" s="38">
        <v>1</v>
      </c>
    </row>
    <row r="569" spans="2:76">
      <c r="B569" s="38" t="s">
        <v>1907</v>
      </c>
      <c r="C569" s="38" t="s">
        <v>161</v>
      </c>
      <c r="D569" s="38" t="s">
        <v>271</v>
      </c>
      <c r="E569" s="38">
        <v>2761</v>
      </c>
      <c r="F569" s="38" t="s">
        <v>145</v>
      </c>
      <c r="G569" s="38">
        <v>1094</v>
      </c>
      <c r="H569" s="38">
        <v>4808</v>
      </c>
      <c r="I569" s="38">
        <v>775.67944</v>
      </c>
      <c r="J569" s="38" t="s">
        <v>1908</v>
      </c>
      <c r="K569" s="38">
        <v>5819</v>
      </c>
      <c r="L569" s="43" t="s">
        <v>1909</v>
      </c>
      <c r="M569" s="43" t="s">
        <v>1910</v>
      </c>
      <c r="N569" s="38">
        <v>0.28673179977114499</v>
      </c>
      <c r="O569" s="38">
        <v>23312</v>
      </c>
      <c r="P569" s="38">
        <v>44044</v>
      </c>
      <c r="Q569" s="38">
        <v>36392</v>
      </c>
      <c r="R569" s="38">
        <v>22648</v>
      </c>
      <c r="S569" s="38">
        <v>0.28673179977114499</v>
      </c>
      <c r="T569" s="38">
        <v>13635</v>
      </c>
      <c r="U569" s="38">
        <v>16014</v>
      </c>
      <c r="V569" s="38">
        <v>0.28673179977114499</v>
      </c>
      <c r="W569" s="38">
        <v>35971</v>
      </c>
      <c r="X569" s="38">
        <v>28769</v>
      </c>
      <c r="Y569" s="38">
        <v>36464</v>
      </c>
      <c r="Z569" s="38">
        <v>43204</v>
      </c>
      <c r="AA569" s="38">
        <v>75176</v>
      </c>
      <c r="AB569" s="38">
        <v>33745</v>
      </c>
      <c r="AC569" s="38">
        <v>0.28673179977114499</v>
      </c>
      <c r="AD569" s="38">
        <v>0.28673179977114499</v>
      </c>
      <c r="AE569" s="38">
        <v>19274</v>
      </c>
      <c r="AF569" s="38">
        <v>0.28673179977114499</v>
      </c>
      <c r="AG569" s="38">
        <v>16399</v>
      </c>
      <c r="AH569" s="38">
        <v>56806</v>
      </c>
      <c r="AI569" s="38">
        <v>0.28673179977114499</v>
      </c>
      <c r="AJ569" s="38">
        <v>20020</v>
      </c>
      <c r="AK569" s="38">
        <v>26736</v>
      </c>
      <c r="AL569" s="38">
        <v>0.28673179977114499</v>
      </c>
      <c r="AM569" s="38">
        <v>36147</v>
      </c>
      <c r="AN569" s="38">
        <v>0.28673179977114499</v>
      </c>
      <c r="AO569" s="38">
        <v>24990</v>
      </c>
      <c r="AP569" s="38">
        <v>30940</v>
      </c>
      <c r="AQ569" s="38">
        <v>64716</v>
      </c>
      <c r="AR569" s="38">
        <v>26547</v>
      </c>
      <c r="AS569" s="38">
        <v>35907</v>
      </c>
      <c r="AT569" s="38">
        <v>30043</v>
      </c>
      <c r="AU569" s="38">
        <v>0.28673179977114499</v>
      </c>
      <c r="AV569" s="38">
        <v>0.28673179977114499</v>
      </c>
      <c r="AW569" s="38">
        <v>40307</v>
      </c>
      <c r="AX569" s="38">
        <v>0.28673179977114499</v>
      </c>
      <c r="AY569" s="38">
        <v>0.28673179977114499</v>
      </c>
      <c r="AZ569" s="38">
        <v>0.28673179977114499</v>
      </c>
      <c r="BA569" s="38">
        <v>0.28673179977114499</v>
      </c>
      <c r="BB569" s="38">
        <v>48430</v>
      </c>
      <c r="BC569" s="38">
        <v>0.28673179977114499</v>
      </c>
      <c r="BD569" s="38">
        <v>25676</v>
      </c>
      <c r="BE569" s="38">
        <v>0.28673179977114499</v>
      </c>
      <c r="BF569" s="38">
        <v>23200</v>
      </c>
      <c r="BG569" s="38">
        <v>33507</v>
      </c>
      <c r="BH569" s="38">
        <v>38314</v>
      </c>
      <c r="BI569" s="38">
        <v>0.28673179977114499</v>
      </c>
      <c r="BJ569" s="38">
        <v>0.28673179977114499</v>
      </c>
      <c r="BK569" s="38">
        <v>36950</v>
      </c>
      <c r="BL569" s="38">
        <v>51054</v>
      </c>
      <c r="BM569" s="38">
        <v>17822</v>
      </c>
      <c r="BN569" s="38">
        <v>0.28673179977114499</v>
      </c>
      <c r="BO569" s="38">
        <v>41927</v>
      </c>
      <c r="BP569" s="38">
        <v>0.28673179977114499</v>
      </c>
      <c r="BQ569" s="38">
        <v>0.28673179977114499</v>
      </c>
      <c r="BR569" s="38">
        <v>0.28673179977114499</v>
      </c>
      <c r="BS569" s="38">
        <v>37473</v>
      </c>
      <c r="BT569" s="38">
        <v>21939</v>
      </c>
      <c r="BU569" s="38">
        <v>0.28673179977114499</v>
      </c>
      <c r="BV569" s="38">
        <v>0.29876219581963798</v>
      </c>
      <c r="BX569" s="38">
        <v>1</v>
      </c>
    </row>
    <row r="570" spans="2:76">
      <c r="B570" s="38" t="s">
        <v>1911</v>
      </c>
      <c r="C570" s="38" t="s">
        <v>161</v>
      </c>
      <c r="D570" s="38" t="s">
        <v>239</v>
      </c>
      <c r="E570" s="38">
        <v>35428</v>
      </c>
      <c r="F570" s="38" t="s">
        <v>163</v>
      </c>
      <c r="G570" s="38">
        <v>100001597</v>
      </c>
      <c r="H570" s="38">
        <v>2962</v>
      </c>
      <c r="I570" s="38">
        <v>244.15433999999999</v>
      </c>
      <c r="J570" s="38" t="s">
        <v>1912</v>
      </c>
      <c r="K570" s="38">
        <v>22833596</v>
      </c>
      <c r="M570" s="43" t="s">
        <v>1913</v>
      </c>
      <c r="N570" s="38">
        <v>0.33156236969837199</v>
      </c>
      <c r="O570" s="38">
        <v>79521</v>
      </c>
      <c r="P570" s="38">
        <v>42378</v>
      </c>
      <c r="Q570" s="38">
        <v>26875</v>
      </c>
      <c r="R570" s="38">
        <v>0.33156236969837199</v>
      </c>
      <c r="S570" s="38">
        <v>57544</v>
      </c>
      <c r="T570" s="38">
        <v>55421</v>
      </c>
      <c r="U570" s="38">
        <v>0.33156236969837199</v>
      </c>
      <c r="V570" s="38">
        <v>51204</v>
      </c>
      <c r="W570" s="38">
        <v>83080</v>
      </c>
      <c r="X570" s="38">
        <v>46572</v>
      </c>
      <c r="Y570" s="38">
        <v>0.33156236969837199</v>
      </c>
      <c r="Z570" s="38">
        <v>0.33156236969837199</v>
      </c>
      <c r="AA570" s="38">
        <v>71329</v>
      </c>
      <c r="AB570" s="38">
        <v>0.33156236969837199</v>
      </c>
      <c r="AC570" s="38">
        <v>0.33156236969837199</v>
      </c>
      <c r="AD570" s="38">
        <v>41310</v>
      </c>
      <c r="AE570" s="38">
        <v>72890</v>
      </c>
      <c r="AF570" s="38">
        <v>0.33156236969837199</v>
      </c>
      <c r="AG570" s="38">
        <v>0.33156236969837199</v>
      </c>
      <c r="AH570" s="38">
        <v>0.33156236969837199</v>
      </c>
      <c r="AI570" s="38">
        <v>99022</v>
      </c>
      <c r="AJ570" s="38">
        <v>33657</v>
      </c>
      <c r="AK570" s="38">
        <v>0.33156236969837199</v>
      </c>
      <c r="AL570" s="38">
        <v>0.33156236969837199</v>
      </c>
      <c r="AM570" s="38">
        <v>60118.996099999997</v>
      </c>
      <c r="AN570" s="38">
        <v>44503</v>
      </c>
      <c r="AO570" s="38">
        <v>57093</v>
      </c>
      <c r="AP570" s="38">
        <v>0.33156236969837199</v>
      </c>
      <c r="AQ570" s="38">
        <v>31277.002</v>
      </c>
      <c r="AR570" s="38">
        <v>96349</v>
      </c>
      <c r="AS570" s="38">
        <v>44310</v>
      </c>
      <c r="AT570" s="38">
        <v>0.33156236969837199</v>
      </c>
      <c r="AU570" s="38">
        <v>54863</v>
      </c>
      <c r="AV570" s="38">
        <v>85976</v>
      </c>
      <c r="AW570" s="38">
        <v>40417</v>
      </c>
      <c r="AX570" s="38">
        <v>64366</v>
      </c>
      <c r="AY570" s="38">
        <v>61303</v>
      </c>
      <c r="AZ570" s="38">
        <v>36410</v>
      </c>
      <c r="BA570" s="38">
        <v>0.33156236969837199</v>
      </c>
      <c r="BB570" s="38">
        <v>47546</v>
      </c>
      <c r="BC570" s="38">
        <v>133053</v>
      </c>
      <c r="BD570" s="38">
        <v>86097</v>
      </c>
      <c r="BE570" s="38">
        <v>46276</v>
      </c>
      <c r="BF570" s="38">
        <v>0.33156236969837199</v>
      </c>
      <c r="BG570" s="38">
        <v>80602</v>
      </c>
      <c r="BH570" s="38">
        <v>0.33156236969837199</v>
      </c>
      <c r="BI570" s="38">
        <v>74529</v>
      </c>
      <c r="BJ570" s="38">
        <v>74172</v>
      </c>
      <c r="BK570" s="38">
        <v>0.33156236969837199</v>
      </c>
      <c r="BL570" s="38">
        <v>64733.996099999997</v>
      </c>
      <c r="BM570" s="38">
        <v>0.33156236969837199</v>
      </c>
      <c r="BN570" s="38">
        <v>47749</v>
      </c>
      <c r="BO570" s="38">
        <v>0.33156236969837199</v>
      </c>
      <c r="BP570" s="38">
        <v>48598</v>
      </c>
      <c r="BQ570" s="38">
        <v>60671</v>
      </c>
      <c r="BR570" s="38">
        <v>53563</v>
      </c>
      <c r="BS570" s="38">
        <v>86208</v>
      </c>
      <c r="BT570" s="38">
        <v>32540.002</v>
      </c>
      <c r="BU570" s="38">
        <v>83835</v>
      </c>
      <c r="BV570" s="38">
        <v>3.7614846065853698E-2</v>
      </c>
      <c r="BX570" s="38">
        <v>0.375750955761879</v>
      </c>
    </row>
    <row r="571" spans="2:76">
      <c r="B571" s="38" t="s">
        <v>1914</v>
      </c>
      <c r="C571" s="38" t="s">
        <v>143</v>
      </c>
      <c r="D571" s="38" t="s">
        <v>943</v>
      </c>
      <c r="E571" s="38">
        <v>2772</v>
      </c>
      <c r="F571" s="38" t="s">
        <v>163</v>
      </c>
      <c r="G571" s="38">
        <v>1388</v>
      </c>
      <c r="H571" s="38">
        <v>3004</v>
      </c>
      <c r="I571" s="38">
        <v>357.13261999999997</v>
      </c>
      <c r="J571" s="38" t="s">
        <v>1915</v>
      </c>
      <c r="K571" s="38">
        <v>5284627</v>
      </c>
      <c r="L571" s="43" t="s">
        <v>1916</v>
      </c>
      <c r="M571" s="43" t="s">
        <v>1917</v>
      </c>
      <c r="N571" s="38">
        <v>0.70710678118654802</v>
      </c>
      <c r="O571" s="38">
        <v>0.70710678118654802</v>
      </c>
      <c r="P571" s="38">
        <v>0.70710678118654802</v>
      </c>
      <c r="Q571" s="38">
        <v>0.70710678118654802</v>
      </c>
      <c r="R571" s="38">
        <v>0.70710678118654802</v>
      </c>
      <c r="S571" s="38">
        <v>0.70710678118654802</v>
      </c>
      <c r="T571" s="38">
        <v>0.70710678118654802</v>
      </c>
      <c r="U571" s="38">
        <v>0.70710678118654802</v>
      </c>
      <c r="V571" s="38">
        <v>0.70710678118654802</v>
      </c>
      <c r="W571" s="38">
        <v>0.70710678118654802</v>
      </c>
      <c r="X571" s="38">
        <v>0.70710678118654802</v>
      </c>
      <c r="Y571" s="38">
        <v>0.70710678118654802</v>
      </c>
      <c r="Z571" s="38">
        <v>0.70710678118654802</v>
      </c>
      <c r="AA571" s="38">
        <v>0.70710678118654802</v>
      </c>
      <c r="AB571" s="38">
        <v>0.70710678118654802</v>
      </c>
      <c r="AC571" s="38">
        <v>0.70710678118654802</v>
      </c>
      <c r="AD571" s="38">
        <v>0.70710678118654802</v>
      </c>
      <c r="AE571" s="38">
        <v>0.70710678118654802</v>
      </c>
      <c r="AF571" s="38">
        <v>0.70710678118654802</v>
      </c>
      <c r="AG571" s="38">
        <v>0.70710678118654802</v>
      </c>
      <c r="AH571" s="38">
        <v>0.70710678118654802</v>
      </c>
      <c r="AI571" s="38">
        <v>0.70710678118654802</v>
      </c>
      <c r="AJ571" s="38">
        <v>0.70710678118654802</v>
      </c>
      <c r="AK571" s="38">
        <v>0.70710678118654802</v>
      </c>
      <c r="AL571" s="38">
        <v>0.70710678118654802</v>
      </c>
      <c r="AM571" s="38">
        <v>23800184</v>
      </c>
      <c r="AN571" s="38">
        <v>0.70710678118654802</v>
      </c>
      <c r="AO571" s="38">
        <v>0.70710678118654802</v>
      </c>
      <c r="AP571" s="38">
        <v>0.70710678118654802</v>
      </c>
      <c r="AQ571" s="38">
        <v>0.70710678118654802</v>
      </c>
      <c r="AR571" s="38">
        <v>0.70710678118654802</v>
      </c>
      <c r="AS571" s="38">
        <v>0.70710678118654802</v>
      </c>
      <c r="AT571" s="38">
        <v>0.70710678118654802</v>
      </c>
      <c r="AU571" s="38">
        <v>0.70710678118654802</v>
      </c>
      <c r="AV571" s="38">
        <v>0.70710678118654802</v>
      </c>
      <c r="AW571" s="38">
        <v>0.70710678118654802</v>
      </c>
      <c r="AX571" s="38">
        <v>0.70710678118654802</v>
      </c>
      <c r="AY571" s="38">
        <v>0.70710678118654802</v>
      </c>
      <c r="AZ571" s="38">
        <v>0.70710678118654802</v>
      </c>
      <c r="BA571" s="38">
        <v>0.70710678118654802</v>
      </c>
      <c r="BB571" s="38">
        <v>0.70710678118654802</v>
      </c>
      <c r="BC571" s="38">
        <v>0.70710678118654802</v>
      </c>
      <c r="BD571" s="38">
        <v>0.70710678118654802</v>
      </c>
      <c r="BE571" s="38">
        <v>0.70710678118654802</v>
      </c>
      <c r="BF571" s="38">
        <v>0.70710678118654802</v>
      </c>
      <c r="BG571" s="38">
        <v>0.70710678118654802</v>
      </c>
      <c r="BH571" s="38">
        <v>0.70710678118654802</v>
      </c>
      <c r="BI571" s="38">
        <v>0.70710678118654802</v>
      </c>
      <c r="BJ571" s="38">
        <v>0.70710678118654802</v>
      </c>
      <c r="BK571" s="38">
        <v>0.70710678118654802</v>
      </c>
      <c r="BL571" s="38">
        <v>0.70710678118654802</v>
      </c>
      <c r="BM571" s="38">
        <v>0.70710678118654802</v>
      </c>
      <c r="BN571" s="38">
        <v>0.70710678118654802</v>
      </c>
      <c r="BO571" s="38">
        <v>0.70710678118654802</v>
      </c>
      <c r="BP571" s="38">
        <v>0.70710678118654802</v>
      </c>
      <c r="BQ571" s="38">
        <v>0.70710678118654802</v>
      </c>
      <c r="BR571" s="38">
        <v>0.70710678118654802</v>
      </c>
      <c r="BS571" s="38">
        <v>0.70710678118654802</v>
      </c>
      <c r="BT571" s="38">
        <v>0.70710678118654802</v>
      </c>
      <c r="BU571" s="38">
        <v>0.70710678118654802</v>
      </c>
      <c r="BV571" s="38">
        <v>0.33371069574356599</v>
      </c>
      <c r="BX571" s="38">
        <v>0.96723102129983596</v>
      </c>
    </row>
    <row r="572" spans="2:76">
      <c r="B572" s="38" t="s">
        <v>1918</v>
      </c>
      <c r="C572" s="38" t="s">
        <v>190</v>
      </c>
      <c r="D572" s="38" t="s">
        <v>340</v>
      </c>
      <c r="E572" s="38">
        <v>61798</v>
      </c>
      <c r="F572" s="38" t="s">
        <v>145</v>
      </c>
      <c r="G572" s="38">
        <v>100019884</v>
      </c>
      <c r="H572" s="38">
        <v>2707</v>
      </c>
      <c r="I572" s="38">
        <v>170.08225999999999</v>
      </c>
      <c r="N572" s="38">
        <v>0.29656058402963797</v>
      </c>
      <c r="O572" s="38">
        <v>44797</v>
      </c>
      <c r="P572" s="38">
        <v>59400</v>
      </c>
      <c r="Q572" s="38">
        <v>36453</v>
      </c>
      <c r="R572" s="38">
        <v>24927</v>
      </c>
      <c r="S572" s="38">
        <v>103146</v>
      </c>
      <c r="T572" s="38">
        <v>0.29656058402963797</v>
      </c>
      <c r="U572" s="38">
        <v>0.29656058402963797</v>
      </c>
      <c r="V572" s="38">
        <v>0.29656058402963797</v>
      </c>
      <c r="W572" s="38">
        <v>0.29656058402963797</v>
      </c>
      <c r="X572" s="38">
        <v>0.29656058402963797</v>
      </c>
      <c r="Y572" s="38">
        <v>0.29656058402963797</v>
      </c>
      <c r="Z572" s="38">
        <v>0.29656058402963797</v>
      </c>
      <c r="AA572" s="38">
        <v>47747</v>
      </c>
      <c r="AB572" s="38">
        <v>0.29656058402963797</v>
      </c>
      <c r="AC572" s="38">
        <v>0.29656058402963797</v>
      </c>
      <c r="AD572" s="38">
        <v>180887</v>
      </c>
      <c r="AE572" s="38">
        <v>43479</v>
      </c>
      <c r="AF572" s="38">
        <v>51302</v>
      </c>
      <c r="AG572" s="38">
        <v>123835</v>
      </c>
      <c r="AH572" s="38">
        <v>0.29656058402963797</v>
      </c>
      <c r="AI572" s="38">
        <v>0.29656058402963797</v>
      </c>
      <c r="AJ572" s="38">
        <v>0.29656058402963797</v>
      </c>
      <c r="AK572" s="38">
        <v>115191</v>
      </c>
      <c r="AL572" s="38">
        <v>0.29656058402963797</v>
      </c>
      <c r="AM572" s="38">
        <v>33299</v>
      </c>
      <c r="AN572" s="38">
        <v>0.29656058402963797</v>
      </c>
      <c r="AO572" s="38">
        <v>184348</v>
      </c>
      <c r="AP572" s="38">
        <v>66808</v>
      </c>
      <c r="AQ572" s="38">
        <v>52913</v>
      </c>
      <c r="AR572" s="38">
        <v>45556</v>
      </c>
      <c r="AS572" s="38">
        <v>71369</v>
      </c>
      <c r="AT572" s="38">
        <v>0.29656058402963797</v>
      </c>
      <c r="AU572" s="38">
        <v>0.29656058402963797</v>
      </c>
      <c r="AV572" s="38">
        <v>0.29656058402963797</v>
      </c>
      <c r="AW572" s="38">
        <v>0.29656058402963797</v>
      </c>
      <c r="AX572" s="38">
        <v>0.29656058402963797</v>
      </c>
      <c r="AY572" s="38">
        <v>0.29656058402963797</v>
      </c>
      <c r="AZ572" s="38">
        <v>0.29656058402963797</v>
      </c>
      <c r="BA572" s="38">
        <v>27026.998</v>
      </c>
      <c r="BB572" s="38">
        <v>0.29656058402963797</v>
      </c>
      <c r="BC572" s="38">
        <v>45585</v>
      </c>
      <c r="BD572" s="38">
        <v>95267</v>
      </c>
      <c r="BE572" s="38">
        <v>33808</v>
      </c>
      <c r="BF572" s="38">
        <v>56481</v>
      </c>
      <c r="BG572" s="38">
        <v>197112</v>
      </c>
      <c r="BH572" s="38">
        <v>29995.998</v>
      </c>
      <c r="BI572" s="38">
        <v>0.29656058402963797</v>
      </c>
      <c r="BJ572" s="38">
        <v>0.29656058402963797</v>
      </c>
      <c r="BK572" s="38">
        <v>0.29656058402963797</v>
      </c>
      <c r="BL572" s="38">
        <v>0.29656058402963797</v>
      </c>
      <c r="BM572" s="38">
        <v>0.29656058402963797</v>
      </c>
      <c r="BN572" s="38">
        <v>0.29656058402963797</v>
      </c>
      <c r="BO572" s="38">
        <v>0.29656058402963797</v>
      </c>
      <c r="BP572" s="38">
        <v>73356</v>
      </c>
      <c r="BQ572" s="38">
        <v>176987</v>
      </c>
      <c r="BR572" s="38">
        <v>0.29656058402963797</v>
      </c>
      <c r="BS572" s="38">
        <v>0.29656058402963797</v>
      </c>
      <c r="BT572" s="38">
        <v>22192</v>
      </c>
      <c r="BU572" s="38">
        <v>0.29656058402963797</v>
      </c>
      <c r="BV572" s="38">
        <v>0.37753601528548902</v>
      </c>
      <c r="BX572" s="38">
        <v>1</v>
      </c>
    </row>
    <row r="573" spans="2:76">
      <c r="B573" s="38" t="s">
        <v>1919</v>
      </c>
      <c r="C573" s="38" t="s">
        <v>161</v>
      </c>
      <c r="D573" s="38" t="s">
        <v>294</v>
      </c>
      <c r="E573" s="38">
        <v>32306</v>
      </c>
      <c r="F573" s="38" t="s">
        <v>163</v>
      </c>
      <c r="G573" s="38">
        <v>1001</v>
      </c>
      <c r="H573" s="38">
        <v>1064</v>
      </c>
      <c r="I573" s="38">
        <v>132.06551999999999</v>
      </c>
      <c r="J573" s="38" t="s">
        <v>1920</v>
      </c>
      <c r="K573" s="38">
        <v>5810</v>
      </c>
      <c r="L573" s="43" t="s">
        <v>1921</v>
      </c>
      <c r="M573" s="43" t="s">
        <v>1922</v>
      </c>
      <c r="N573" s="38">
        <v>7714675</v>
      </c>
      <c r="O573" s="38">
        <v>12827825</v>
      </c>
      <c r="P573" s="38">
        <v>17506024</v>
      </c>
      <c r="Q573" s="38">
        <v>11322246</v>
      </c>
      <c r="R573" s="38">
        <v>14166209</v>
      </c>
      <c r="S573" s="38">
        <v>10839434</v>
      </c>
      <c r="T573" s="38">
        <v>6282807</v>
      </c>
      <c r="U573" s="38">
        <v>12695712</v>
      </c>
      <c r="V573" s="38">
        <v>17523184</v>
      </c>
      <c r="W573" s="38">
        <v>14267868</v>
      </c>
      <c r="X573" s="38">
        <v>5963387</v>
      </c>
      <c r="Y573" s="38">
        <v>22386312</v>
      </c>
      <c r="Z573" s="38">
        <v>14570651</v>
      </c>
      <c r="AA573" s="38">
        <v>12114448</v>
      </c>
      <c r="AB573" s="38">
        <v>7967571</v>
      </c>
      <c r="AC573" s="38">
        <v>10883084</v>
      </c>
      <c r="AD573" s="38">
        <v>17046940</v>
      </c>
      <c r="AE573" s="38">
        <v>8559046</v>
      </c>
      <c r="AF573" s="38">
        <v>8291408.5</v>
      </c>
      <c r="AG573" s="38">
        <v>30568772</v>
      </c>
      <c r="AH573" s="38">
        <v>6307110</v>
      </c>
      <c r="AI573" s="38">
        <v>14136310</v>
      </c>
      <c r="AJ573" s="38">
        <v>16693691</v>
      </c>
      <c r="AK573" s="38">
        <v>13202423</v>
      </c>
      <c r="AL573" s="38">
        <v>12750212</v>
      </c>
      <c r="AM573" s="38">
        <v>13020707</v>
      </c>
      <c r="AN573" s="38">
        <v>9386823</v>
      </c>
      <c r="AO573" s="38">
        <v>10947521</v>
      </c>
      <c r="AP573" s="38">
        <v>7641148</v>
      </c>
      <c r="AQ573" s="38">
        <v>6506429.5</v>
      </c>
      <c r="AR573" s="38">
        <v>11114482</v>
      </c>
      <c r="AS573" s="38">
        <v>10534600</v>
      </c>
      <c r="AT573" s="38">
        <v>8565662</v>
      </c>
      <c r="AU573" s="38">
        <v>36992592</v>
      </c>
      <c r="AV573" s="38">
        <v>12891342</v>
      </c>
      <c r="AW573" s="38">
        <v>9236757</v>
      </c>
      <c r="AX573" s="38">
        <v>10417780</v>
      </c>
      <c r="AY573" s="38">
        <v>19251660</v>
      </c>
      <c r="AZ573" s="38">
        <v>15180051</v>
      </c>
      <c r="BA573" s="38">
        <v>20818060</v>
      </c>
      <c r="BB573" s="38">
        <v>14246548</v>
      </c>
      <c r="BC573" s="38">
        <v>18138444</v>
      </c>
      <c r="BD573" s="38">
        <v>36447864</v>
      </c>
      <c r="BE573" s="38">
        <v>8371771</v>
      </c>
      <c r="BF573" s="38">
        <v>14640530</v>
      </c>
      <c r="BG573" s="38">
        <v>21687076</v>
      </c>
      <c r="BH573" s="38">
        <v>11071048</v>
      </c>
      <c r="BI573" s="38">
        <v>17304012</v>
      </c>
      <c r="BJ573" s="38">
        <v>9694071</v>
      </c>
      <c r="BK573" s="38">
        <v>13533034</v>
      </c>
      <c r="BL573" s="38">
        <v>8792690</v>
      </c>
      <c r="BM573" s="38">
        <v>9833408</v>
      </c>
      <c r="BN573" s="38">
        <v>7350937</v>
      </c>
      <c r="BO573" s="38">
        <v>9101222</v>
      </c>
      <c r="BP573" s="38">
        <v>12225562</v>
      </c>
      <c r="BQ573" s="38">
        <v>10184269</v>
      </c>
      <c r="BR573" s="38">
        <v>6642309.5</v>
      </c>
      <c r="BS573" s="38">
        <v>15725257</v>
      </c>
      <c r="BT573" s="38">
        <v>18600788</v>
      </c>
      <c r="BU573" s="38">
        <v>17110932</v>
      </c>
      <c r="BV573" s="38">
        <v>0.25805149508623598</v>
      </c>
      <c r="BX573" s="38">
        <v>1</v>
      </c>
    </row>
    <row r="574" spans="2:76">
      <c r="B574" s="38" t="s">
        <v>1923</v>
      </c>
      <c r="C574" s="38" t="s">
        <v>172</v>
      </c>
      <c r="D574" s="38" t="s">
        <v>173</v>
      </c>
      <c r="E574" s="38">
        <v>32401</v>
      </c>
      <c r="F574" s="38" t="s">
        <v>163</v>
      </c>
      <c r="G574" s="38">
        <v>100001092</v>
      </c>
      <c r="H574" s="38">
        <v>1388</v>
      </c>
      <c r="I574" s="38">
        <v>138.05495999999999</v>
      </c>
      <c r="J574" s="38" t="s">
        <v>1924</v>
      </c>
      <c r="K574" s="38">
        <v>5570</v>
      </c>
      <c r="L574" s="43" t="s">
        <v>1925</v>
      </c>
      <c r="M574" s="43" t="s">
        <v>1926</v>
      </c>
      <c r="N574" s="38">
        <v>1152237</v>
      </c>
      <c r="O574" s="38">
        <v>1309276</v>
      </c>
      <c r="P574" s="38">
        <v>717857</v>
      </c>
      <c r="Q574" s="38">
        <v>642023</v>
      </c>
      <c r="R574" s="38">
        <v>1225507</v>
      </c>
      <c r="S574" s="38">
        <v>3305030</v>
      </c>
      <c r="T574" s="38">
        <v>4940294</v>
      </c>
      <c r="U574" s="38">
        <v>2323920</v>
      </c>
      <c r="V574" s="38">
        <v>875688</v>
      </c>
      <c r="W574" s="38">
        <v>2798311</v>
      </c>
      <c r="X574" s="38">
        <v>1599052</v>
      </c>
      <c r="Y574" s="38">
        <v>1246862</v>
      </c>
      <c r="Z574" s="38">
        <v>888172</v>
      </c>
      <c r="AA574" s="38">
        <v>356341</v>
      </c>
      <c r="AB574" s="38">
        <v>3401222</v>
      </c>
      <c r="AC574" s="38">
        <v>565757</v>
      </c>
      <c r="AD574" s="38">
        <v>1063060</v>
      </c>
      <c r="AE574" s="38">
        <v>658324</v>
      </c>
      <c r="AF574" s="38">
        <v>7088479</v>
      </c>
      <c r="AG574" s="38">
        <v>520499</v>
      </c>
      <c r="AH574" s="38">
        <v>6217959</v>
      </c>
      <c r="AI574" s="38">
        <v>1670355</v>
      </c>
      <c r="AJ574" s="38">
        <v>1433100</v>
      </c>
      <c r="AK574" s="38">
        <v>4505940</v>
      </c>
      <c r="AL574" s="38">
        <v>1998153.125</v>
      </c>
      <c r="AM574" s="38">
        <v>2218525</v>
      </c>
      <c r="AN574" s="38">
        <v>10833316</v>
      </c>
      <c r="AO574" s="38">
        <v>354783</v>
      </c>
      <c r="AP574" s="38">
        <v>556709</v>
      </c>
      <c r="AQ574" s="38">
        <v>6313551</v>
      </c>
      <c r="AR574" s="38">
        <v>3359041</v>
      </c>
      <c r="AS574" s="38">
        <v>3460205</v>
      </c>
      <c r="AT574" s="38">
        <v>2239147</v>
      </c>
      <c r="AU574" s="38">
        <v>11988688</v>
      </c>
      <c r="AV574" s="38">
        <v>436310</v>
      </c>
      <c r="AW574" s="38">
        <v>4296444</v>
      </c>
      <c r="AX574" s="38">
        <v>1215649</v>
      </c>
      <c r="AY574" s="38">
        <v>3153724</v>
      </c>
      <c r="AZ574" s="38">
        <v>7610656</v>
      </c>
      <c r="BA574" s="38">
        <v>285347</v>
      </c>
      <c r="BB574" s="38">
        <v>4214689</v>
      </c>
      <c r="BC574" s="38">
        <v>1352414</v>
      </c>
      <c r="BD574" s="38">
        <v>1907691</v>
      </c>
      <c r="BE574" s="38">
        <v>513545.96879999997</v>
      </c>
      <c r="BF574" s="38">
        <v>7090511</v>
      </c>
      <c r="BG574" s="38">
        <v>1884609</v>
      </c>
      <c r="BH574" s="38">
        <v>5671744</v>
      </c>
      <c r="BI574" s="38">
        <v>4036689</v>
      </c>
      <c r="BJ574" s="38">
        <v>2747253</v>
      </c>
      <c r="BK574" s="38">
        <v>1304974</v>
      </c>
      <c r="BL574" s="38">
        <v>757833</v>
      </c>
      <c r="BM574" s="38">
        <v>12098028</v>
      </c>
      <c r="BN574" s="38">
        <v>1179102</v>
      </c>
      <c r="BO574" s="38">
        <v>4056771</v>
      </c>
      <c r="BP574" s="38">
        <v>264299</v>
      </c>
      <c r="BQ574" s="38">
        <v>1357174</v>
      </c>
      <c r="BR574" s="38">
        <v>6160511</v>
      </c>
      <c r="BS574" s="38">
        <v>7087224</v>
      </c>
      <c r="BT574" s="38">
        <v>4875073</v>
      </c>
      <c r="BU574" s="38">
        <v>3026950</v>
      </c>
      <c r="BV574" s="38">
        <v>8.4999697486964204E-2</v>
      </c>
      <c r="BX574" s="38">
        <v>0.92135445111960701</v>
      </c>
    </row>
    <row r="575" spans="2:76">
      <c r="B575" s="38" t="s">
        <v>1927</v>
      </c>
      <c r="C575" s="38" t="s">
        <v>190</v>
      </c>
      <c r="D575" s="38" t="s">
        <v>777</v>
      </c>
      <c r="E575" s="38">
        <v>40406</v>
      </c>
      <c r="F575" s="38" t="s">
        <v>163</v>
      </c>
      <c r="G575" s="38">
        <v>100003397</v>
      </c>
      <c r="H575" s="38">
        <v>2100</v>
      </c>
      <c r="I575" s="38">
        <v>76.075689999999994</v>
      </c>
      <c r="J575" s="38" t="s">
        <v>1928</v>
      </c>
      <c r="K575" s="38">
        <v>1145</v>
      </c>
      <c r="L575" s="43" t="s">
        <v>1929</v>
      </c>
      <c r="M575" s="43" t="s">
        <v>1930</v>
      </c>
      <c r="N575" s="38">
        <v>116995</v>
      </c>
      <c r="O575" s="38">
        <v>169393</v>
      </c>
      <c r="P575" s="38">
        <v>93711</v>
      </c>
      <c r="Q575" s="38">
        <v>38407</v>
      </c>
      <c r="R575" s="38">
        <v>139490</v>
      </c>
      <c r="S575" s="38">
        <v>27861</v>
      </c>
      <c r="T575" s="38">
        <v>55101</v>
      </c>
      <c r="U575" s="38">
        <v>93319</v>
      </c>
      <c r="V575" s="38">
        <v>79516</v>
      </c>
      <c r="W575" s="38">
        <v>108744</v>
      </c>
      <c r="X575" s="38">
        <v>45816</v>
      </c>
      <c r="Y575" s="38">
        <v>316342</v>
      </c>
      <c r="Z575" s="38">
        <v>41228</v>
      </c>
      <c r="AA575" s="38">
        <v>208232</v>
      </c>
      <c r="AB575" s="38">
        <v>265190</v>
      </c>
      <c r="AC575" s="38">
        <v>48204</v>
      </c>
      <c r="AD575" s="38">
        <v>69155</v>
      </c>
      <c r="AE575" s="38">
        <v>82262</v>
      </c>
      <c r="AF575" s="38">
        <v>0.30907637405664001</v>
      </c>
      <c r="AG575" s="38">
        <v>144739</v>
      </c>
      <c r="AH575" s="38">
        <v>73918</v>
      </c>
      <c r="AI575" s="38">
        <v>0.30907637405664001</v>
      </c>
      <c r="AJ575" s="38">
        <v>354539</v>
      </c>
      <c r="AK575" s="38">
        <v>28658</v>
      </c>
      <c r="AL575" s="38">
        <v>46778</v>
      </c>
      <c r="AM575" s="38">
        <v>92588</v>
      </c>
      <c r="AN575" s="38">
        <v>61763</v>
      </c>
      <c r="AO575" s="38">
        <v>36753</v>
      </c>
      <c r="AP575" s="38">
        <v>36964</v>
      </c>
      <c r="AQ575" s="38">
        <v>53266</v>
      </c>
      <c r="AR575" s="38">
        <v>63756</v>
      </c>
      <c r="AS575" s="38">
        <v>240918</v>
      </c>
      <c r="AT575" s="38">
        <v>0.30907637405664001</v>
      </c>
      <c r="AU575" s="38">
        <v>53751</v>
      </c>
      <c r="AV575" s="38">
        <v>28396</v>
      </c>
      <c r="AW575" s="38">
        <v>93962</v>
      </c>
      <c r="AX575" s="38">
        <v>208953</v>
      </c>
      <c r="AY575" s="38">
        <v>37564</v>
      </c>
      <c r="AZ575" s="38">
        <v>94495</v>
      </c>
      <c r="BA575" s="38">
        <v>0.30907637405664001</v>
      </c>
      <c r="BB575" s="38">
        <v>37437</v>
      </c>
      <c r="BC575" s="38">
        <v>177746</v>
      </c>
      <c r="BD575" s="38">
        <v>112275</v>
      </c>
      <c r="BE575" s="38">
        <v>52198</v>
      </c>
      <c r="BF575" s="38">
        <v>77084</v>
      </c>
      <c r="BG575" s="38">
        <v>53479</v>
      </c>
      <c r="BH575" s="38">
        <v>76905</v>
      </c>
      <c r="BI575" s="38">
        <v>37840</v>
      </c>
      <c r="BJ575" s="38">
        <v>0.30907637405664001</v>
      </c>
      <c r="BK575" s="38">
        <v>54217</v>
      </c>
      <c r="BL575" s="38">
        <v>31776.002</v>
      </c>
      <c r="BM575" s="38">
        <v>44718</v>
      </c>
      <c r="BN575" s="38">
        <v>46164</v>
      </c>
      <c r="BO575" s="38">
        <v>33975</v>
      </c>
      <c r="BP575" s="38">
        <v>42219</v>
      </c>
      <c r="BQ575" s="38">
        <v>28381</v>
      </c>
      <c r="BR575" s="38">
        <v>27431</v>
      </c>
      <c r="BS575" s="38">
        <v>77303</v>
      </c>
      <c r="BT575" s="38">
        <v>118762</v>
      </c>
      <c r="BU575" s="38">
        <v>173512</v>
      </c>
      <c r="BV575" s="38">
        <v>0.206079408688537</v>
      </c>
      <c r="BX575" s="38">
        <v>1</v>
      </c>
    </row>
    <row r="576" spans="2:76">
      <c r="B576" s="38" t="s">
        <v>1931</v>
      </c>
      <c r="C576" s="38" t="s">
        <v>161</v>
      </c>
      <c r="D576" s="38" t="s">
        <v>373</v>
      </c>
      <c r="E576" s="38">
        <v>54</v>
      </c>
      <c r="F576" s="38" t="s">
        <v>163</v>
      </c>
      <c r="G576" s="38">
        <v>565</v>
      </c>
      <c r="H576" s="38">
        <v>2986</v>
      </c>
      <c r="I576" s="38">
        <v>205.09716</v>
      </c>
      <c r="J576" s="38" t="s">
        <v>1932</v>
      </c>
      <c r="K576" s="38">
        <v>6305</v>
      </c>
      <c r="L576" s="43" t="s">
        <v>1933</v>
      </c>
      <c r="M576" s="43" t="s">
        <v>1934</v>
      </c>
      <c r="N576" s="38">
        <v>57820400</v>
      </c>
      <c r="O576" s="38">
        <v>59104696</v>
      </c>
      <c r="P576" s="38">
        <v>62582392</v>
      </c>
      <c r="Q576" s="38">
        <v>71189616</v>
      </c>
      <c r="R576" s="38">
        <v>59268684</v>
      </c>
      <c r="S576" s="38">
        <v>63319836</v>
      </c>
      <c r="T576" s="38">
        <v>67748296</v>
      </c>
      <c r="U576" s="38">
        <v>76224760</v>
      </c>
      <c r="V576" s="38">
        <v>68514200</v>
      </c>
      <c r="W576" s="38">
        <v>74421032</v>
      </c>
      <c r="X576" s="38">
        <v>59524416</v>
      </c>
      <c r="Y576" s="38">
        <v>55024096</v>
      </c>
      <c r="Z576" s="38">
        <v>62847760</v>
      </c>
      <c r="AA576" s="38">
        <v>75097552</v>
      </c>
      <c r="AB576" s="38">
        <v>76103280</v>
      </c>
      <c r="AC576" s="38">
        <v>64677208</v>
      </c>
      <c r="AD576" s="38">
        <v>55160240</v>
      </c>
      <c r="AE576" s="38">
        <v>53248308</v>
      </c>
      <c r="AF576" s="38">
        <v>51157968</v>
      </c>
      <c r="AG576" s="38">
        <v>59796592</v>
      </c>
      <c r="AH576" s="38">
        <v>81819480</v>
      </c>
      <c r="AI576" s="38">
        <v>53539320</v>
      </c>
      <c r="AJ576" s="38">
        <v>69623872</v>
      </c>
      <c r="AK576" s="38">
        <v>54508016</v>
      </c>
      <c r="AL576" s="38">
        <v>77388992</v>
      </c>
      <c r="AM576" s="38">
        <v>65136336</v>
      </c>
      <c r="AN576" s="38">
        <v>68346728</v>
      </c>
      <c r="AO576" s="38">
        <v>52313528</v>
      </c>
      <c r="AP576" s="38">
        <v>60983096</v>
      </c>
      <c r="AQ576" s="38">
        <v>80998032</v>
      </c>
      <c r="AR576" s="38">
        <v>59383300</v>
      </c>
      <c r="AS576" s="38">
        <v>71063528</v>
      </c>
      <c r="AT576" s="38">
        <v>63163664</v>
      </c>
      <c r="AU576" s="38">
        <v>60435404</v>
      </c>
      <c r="AV576" s="38">
        <v>52124348</v>
      </c>
      <c r="AW576" s="38">
        <v>68889344</v>
      </c>
      <c r="AX576" s="38">
        <v>69731720</v>
      </c>
      <c r="AY576" s="38">
        <v>61992824</v>
      </c>
      <c r="AZ576" s="38">
        <v>68317512</v>
      </c>
      <c r="BA576" s="38">
        <v>45801088</v>
      </c>
      <c r="BB576" s="38">
        <v>69424896</v>
      </c>
      <c r="BC576" s="38">
        <v>61379836</v>
      </c>
      <c r="BD576" s="38">
        <v>67312352</v>
      </c>
      <c r="BE576" s="38">
        <v>70727232</v>
      </c>
      <c r="BF576" s="38">
        <v>58380516</v>
      </c>
      <c r="BG576" s="38">
        <v>52018264</v>
      </c>
      <c r="BH576" s="38">
        <v>75084792</v>
      </c>
      <c r="BI576" s="38">
        <v>60817012</v>
      </c>
      <c r="BJ576" s="38">
        <v>68517448</v>
      </c>
      <c r="BK576" s="38">
        <v>66138560</v>
      </c>
      <c r="BL576" s="38">
        <v>70791864</v>
      </c>
      <c r="BM576" s="38">
        <v>65681288</v>
      </c>
      <c r="BN576" s="38">
        <v>64994672</v>
      </c>
      <c r="BO576" s="38">
        <v>86272640</v>
      </c>
      <c r="BP576" s="38">
        <v>79142800</v>
      </c>
      <c r="BQ576" s="38">
        <v>57464612</v>
      </c>
      <c r="BR576" s="38">
        <v>46851364</v>
      </c>
      <c r="BS576" s="38">
        <v>76255984</v>
      </c>
      <c r="BT576" s="38">
        <v>65461380</v>
      </c>
      <c r="BU576" s="38">
        <v>68722368</v>
      </c>
      <c r="BV576" s="38">
        <v>0.83145138722087097</v>
      </c>
      <c r="BX576" s="38">
        <v>1</v>
      </c>
    </row>
    <row r="577" spans="2:76">
      <c r="B577" s="38" t="s">
        <v>1935</v>
      </c>
      <c r="C577" s="38" t="s">
        <v>161</v>
      </c>
      <c r="D577" s="38" t="s">
        <v>373</v>
      </c>
      <c r="E577" s="38">
        <v>37097</v>
      </c>
      <c r="F577" s="38" t="s">
        <v>163</v>
      </c>
      <c r="G577" s="38">
        <v>100001743</v>
      </c>
      <c r="H577" s="38">
        <v>2673</v>
      </c>
      <c r="I577" s="38">
        <v>247.14411000000001</v>
      </c>
      <c r="J577" s="38" t="s">
        <v>1936</v>
      </c>
      <c r="K577" s="38">
        <v>442106</v>
      </c>
      <c r="L577" s="43" t="s">
        <v>1937</v>
      </c>
      <c r="M577" s="43" t="s">
        <v>1938</v>
      </c>
      <c r="N577" s="38">
        <v>4453052</v>
      </c>
      <c r="O577" s="38">
        <v>17027640</v>
      </c>
      <c r="P577" s="38">
        <v>14925432</v>
      </c>
      <c r="Q577" s="38">
        <v>110973.00780000001</v>
      </c>
      <c r="R577" s="38">
        <v>76212424</v>
      </c>
      <c r="S577" s="38">
        <v>3936924</v>
      </c>
      <c r="T577" s="38">
        <v>5341389</v>
      </c>
      <c r="U577" s="38">
        <v>1699913</v>
      </c>
      <c r="V577" s="38">
        <v>13691547</v>
      </c>
      <c r="W577" s="38">
        <v>13174610</v>
      </c>
      <c r="X577" s="38">
        <v>16337773</v>
      </c>
      <c r="Y577" s="38">
        <v>13695977</v>
      </c>
      <c r="Z577" s="38">
        <v>11636510</v>
      </c>
      <c r="AA577" s="38">
        <v>9331787</v>
      </c>
      <c r="AB577" s="38">
        <v>16723578</v>
      </c>
      <c r="AC577" s="38">
        <v>443300</v>
      </c>
      <c r="AD577" s="38">
        <v>32445040</v>
      </c>
      <c r="AE577" s="38">
        <v>7301949</v>
      </c>
      <c r="AF577" s="38">
        <v>17207732</v>
      </c>
      <c r="AG577" s="38">
        <v>11566376</v>
      </c>
      <c r="AH577" s="38">
        <v>34762360</v>
      </c>
      <c r="AI577" s="38">
        <v>17774776</v>
      </c>
      <c r="AJ577" s="38">
        <v>9372500</v>
      </c>
      <c r="AK577" s="38">
        <v>18589150</v>
      </c>
      <c r="AL577" s="38">
        <v>17458896</v>
      </c>
      <c r="AM577" s="38">
        <v>3326611</v>
      </c>
      <c r="AN577" s="38">
        <v>8897669</v>
      </c>
      <c r="AO577" s="38">
        <v>25794032</v>
      </c>
      <c r="AP577" s="38">
        <v>9475741</v>
      </c>
      <c r="AQ577" s="38">
        <v>96827424</v>
      </c>
      <c r="AR577" s="38">
        <v>22176684</v>
      </c>
      <c r="AS577" s="38">
        <v>43018892</v>
      </c>
      <c r="AT577" s="38">
        <v>18186414</v>
      </c>
      <c r="AU577" s="38">
        <v>24991086</v>
      </c>
      <c r="AV577" s="38">
        <v>16601817</v>
      </c>
      <c r="AW577" s="38">
        <v>32228472</v>
      </c>
      <c r="AX577" s="38">
        <v>17823674</v>
      </c>
      <c r="AY577" s="38">
        <v>13099217</v>
      </c>
      <c r="AZ577" s="38">
        <v>2570496</v>
      </c>
      <c r="BA577" s="38">
        <v>10979118</v>
      </c>
      <c r="BB577" s="38">
        <v>22815928</v>
      </c>
      <c r="BC577" s="38">
        <v>12357443</v>
      </c>
      <c r="BD577" s="38">
        <v>22089084</v>
      </c>
      <c r="BE577" s="38">
        <v>35987544</v>
      </c>
      <c r="BF577" s="38">
        <v>4603180</v>
      </c>
      <c r="BG577" s="38">
        <v>6045316</v>
      </c>
      <c r="BH577" s="38">
        <v>7283987</v>
      </c>
      <c r="BI577" s="38">
        <v>6218750</v>
      </c>
      <c r="BJ577" s="38">
        <v>48951696</v>
      </c>
      <c r="BK577" s="38">
        <v>12894473</v>
      </c>
      <c r="BL577" s="38">
        <v>9374182</v>
      </c>
      <c r="BM577" s="38">
        <v>10051244</v>
      </c>
      <c r="BN577" s="38">
        <v>18377444</v>
      </c>
      <c r="BO577" s="38">
        <v>11635702</v>
      </c>
      <c r="BP577" s="38">
        <v>51571904</v>
      </c>
      <c r="BQ577" s="38">
        <v>24534896</v>
      </c>
      <c r="BR577" s="38">
        <v>25940202</v>
      </c>
      <c r="BS577" s="38">
        <v>9598967</v>
      </c>
      <c r="BT577" s="38">
        <v>15915201</v>
      </c>
      <c r="BU577" s="38">
        <v>12368999</v>
      </c>
      <c r="BV577" s="38">
        <v>0.16686617046325999</v>
      </c>
      <c r="BX577" s="38">
        <v>1</v>
      </c>
    </row>
    <row r="578" spans="2:76">
      <c r="B578" s="38" t="s">
        <v>1939</v>
      </c>
      <c r="C578" s="38" t="s">
        <v>161</v>
      </c>
      <c r="D578" s="38" t="s">
        <v>271</v>
      </c>
      <c r="E578" s="38">
        <v>48408</v>
      </c>
      <c r="F578" s="38" t="s">
        <v>145</v>
      </c>
      <c r="G578" s="38">
        <v>100006092</v>
      </c>
      <c r="H578" s="38">
        <v>1565</v>
      </c>
      <c r="I578" s="38">
        <v>216.03360000000001</v>
      </c>
      <c r="J578" s="38" t="s">
        <v>1940</v>
      </c>
      <c r="K578" s="38">
        <v>153005</v>
      </c>
      <c r="M578" s="43" t="s">
        <v>1941</v>
      </c>
      <c r="N578" s="38">
        <v>0.19926269093836901</v>
      </c>
      <c r="O578" s="38">
        <v>0.19926269093836901</v>
      </c>
      <c r="P578" s="38">
        <v>138757</v>
      </c>
      <c r="Q578" s="38">
        <v>0.19926269093836901</v>
      </c>
      <c r="R578" s="38">
        <v>0.19926269093836901</v>
      </c>
      <c r="S578" s="38">
        <v>0.19926269093836901</v>
      </c>
      <c r="T578" s="38">
        <v>0.19926269093836901</v>
      </c>
      <c r="U578" s="38">
        <v>49736</v>
      </c>
      <c r="V578" s="38">
        <v>0.19926269093836901</v>
      </c>
      <c r="W578" s="38">
        <v>0.19926269093836901</v>
      </c>
      <c r="X578" s="38">
        <v>0.19926269093836901</v>
      </c>
      <c r="Y578" s="38">
        <v>53508</v>
      </c>
      <c r="Z578" s="38">
        <v>0.19926269093836901</v>
      </c>
      <c r="AA578" s="38">
        <v>0.19926269093836901</v>
      </c>
      <c r="AB578" s="38">
        <v>0.19926269093836901</v>
      </c>
      <c r="AC578" s="38">
        <v>103206</v>
      </c>
      <c r="AD578" s="38">
        <v>59165</v>
      </c>
      <c r="AE578" s="38">
        <v>0.19926269093836901</v>
      </c>
      <c r="AF578" s="38">
        <v>0.19926269093836901</v>
      </c>
      <c r="AG578" s="38">
        <v>179132</v>
      </c>
      <c r="AH578" s="38">
        <v>0.19926269093836901</v>
      </c>
      <c r="AI578" s="38">
        <v>0.19926269093836901</v>
      </c>
      <c r="AJ578" s="38">
        <v>10371</v>
      </c>
      <c r="AK578" s="38">
        <v>0.19926269093836901</v>
      </c>
      <c r="AL578" s="38">
        <v>63777</v>
      </c>
      <c r="AM578" s="38">
        <v>51961</v>
      </c>
      <c r="AN578" s="38">
        <v>190951</v>
      </c>
      <c r="AO578" s="38">
        <v>30573</v>
      </c>
      <c r="AP578" s="38">
        <v>0.19926269093836901</v>
      </c>
      <c r="AQ578" s="38">
        <v>0.19926269093836901</v>
      </c>
      <c r="AR578" s="38">
        <v>0.19926269093836901</v>
      </c>
      <c r="AS578" s="38">
        <v>32044</v>
      </c>
      <c r="AT578" s="38">
        <v>42940</v>
      </c>
      <c r="AU578" s="38">
        <v>0.19926269093836901</v>
      </c>
      <c r="AV578" s="38">
        <v>0.19926269093836901</v>
      </c>
      <c r="AW578" s="38">
        <v>0.19926269093836901</v>
      </c>
      <c r="AX578" s="38">
        <v>30505</v>
      </c>
      <c r="AY578" s="38">
        <v>0.19926269093836901</v>
      </c>
      <c r="AZ578" s="38">
        <v>28207</v>
      </c>
      <c r="BA578" s="38">
        <v>83318</v>
      </c>
      <c r="BB578" s="38">
        <v>0.19926269093836901</v>
      </c>
      <c r="BC578" s="38">
        <v>64591</v>
      </c>
      <c r="BD578" s="38">
        <v>68080</v>
      </c>
      <c r="BE578" s="38">
        <v>26302</v>
      </c>
      <c r="BF578" s="38">
        <v>19794</v>
      </c>
      <c r="BG578" s="38">
        <v>38391.996099999997</v>
      </c>
      <c r="BH578" s="38">
        <v>0.19926269093836901</v>
      </c>
      <c r="BI578" s="38">
        <v>0.19926269093836901</v>
      </c>
      <c r="BJ578" s="38">
        <v>0.19926269093836901</v>
      </c>
      <c r="BK578" s="38">
        <v>53813</v>
      </c>
      <c r="BL578" s="38">
        <v>0.19926269093836901</v>
      </c>
      <c r="BM578" s="38">
        <v>22176</v>
      </c>
      <c r="BN578" s="38">
        <v>24426</v>
      </c>
      <c r="BO578" s="38">
        <v>30547</v>
      </c>
      <c r="BP578" s="38">
        <v>21912</v>
      </c>
      <c r="BQ578" s="38">
        <v>33476</v>
      </c>
      <c r="BR578" s="38">
        <v>0.19926269093836901</v>
      </c>
      <c r="BS578" s="38">
        <v>0.19926269093836901</v>
      </c>
      <c r="BT578" s="38">
        <v>24669</v>
      </c>
      <c r="BU578" s="38">
        <v>10127</v>
      </c>
      <c r="BV578" s="38">
        <v>0.43997868413768698</v>
      </c>
      <c r="BX578" s="38">
        <v>1</v>
      </c>
    </row>
    <row r="579" spans="2:76">
      <c r="B579" s="38" t="s">
        <v>1942</v>
      </c>
      <c r="C579" s="38" t="s">
        <v>161</v>
      </c>
      <c r="D579" s="38" t="s">
        <v>271</v>
      </c>
      <c r="E579" s="38">
        <v>1299</v>
      </c>
      <c r="F579" s="38" t="s">
        <v>163</v>
      </c>
      <c r="G579" s="38">
        <v>815</v>
      </c>
      <c r="H579" s="38">
        <v>2430</v>
      </c>
      <c r="I579" s="38">
        <v>182.08116999999999</v>
      </c>
      <c r="J579" s="38" t="s">
        <v>1943</v>
      </c>
      <c r="K579" s="38">
        <v>6057</v>
      </c>
      <c r="L579" s="43" t="s">
        <v>1944</v>
      </c>
      <c r="M579" s="43" t="s">
        <v>1945</v>
      </c>
      <c r="N579" s="38">
        <v>45270176</v>
      </c>
      <c r="O579" s="38">
        <v>40034100</v>
      </c>
      <c r="P579" s="38">
        <v>53026344</v>
      </c>
      <c r="Q579" s="38">
        <v>36336732</v>
      </c>
      <c r="R579" s="38">
        <v>51777364</v>
      </c>
      <c r="S579" s="38">
        <v>34877576</v>
      </c>
      <c r="T579" s="38">
        <v>29330844</v>
      </c>
      <c r="U579" s="38">
        <v>47584672</v>
      </c>
      <c r="V579" s="38">
        <v>41983824</v>
      </c>
      <c r="W579" s="38">
        <v>66751324</v>
      </c>
      <c r="X579" s="38">
        <v>47051868</v>
      </c>
      <c r="Y579" s="38">
        <v>40356640</v>
      </c>
      <c r="Z579" s="38">
        <v>31451084</v>
      </c>
      <c r="AA579" s="38">
        <v>71311032</v>
      </c>
      <c r="AB579" s="38">
        <v>39235040</v>
      </c>
      <c r="AC579" s="38">
        <v>42109480</v>
      </c>
      <c r="AD579" s="38">
        <v>35365800</v>
      </c>
      <c r="AE579" s="38">
        <v>39779280</v>
      </c>
      <c r="AF579" s="38">
        <v>35106024</v>
      </c>
      <c r="AG579" s="38">
        <v>37334872</v>
      </c>
      <c r="AH579" s="38">
        <v>55664112</v>
      </c>
      <c r="AI579" s="38">
        <v>60193568</v>
      </c>
      <c r="AJ579" s="38">
        <v>57415988</v>
      </c>
      <c r="AK579" s="38">
        <v>23570900</v>
      </c>
      <c r="AL579" s="38">
        <v>58745000</v>
      </c>
      <c r="AM579" s="38">
        <v>43549688</v>
      </c>
      <c r="AN579" s="38">
        <v>30620112</v>
      </c>
      <c r="AO579" s="38">
        <v>35609428</v>
      </c>
      <c r="AP579" s="38">
        <v>47863584</v>
      </c>
      <c r="AQ579" s="38">
        <v>48209792</v>
      </c>
      <c r="AR579" s="38">
        <v>49606712</v>
      </c>
      <c r="AS579" s="38">
        <v>42925192</v>
      </c>
      <c r="AT579" s="38">
        <v>46896888</v>
      </c>
      <c r="AU579" s="38">
        <v>36240736</v>
      </c>
      <c r="AV579" s="38">
        <v>71801728</v>
      </c>
      <c r="AW579" s="38">
        <v>64022076</v>
      </c>
      <c r="AX579" s="38">
        <v>42648436</v>
      </c>
      <c r="AY579" s="38">
        <v>57629996</v>
      </c>
      <c r="AZ579" s="38">
        <v>53827200</v>
      </c>
      <c r="BA579" s="38">
        <v>39275016</v>
      </c>
      <c r="BB579" s="38">
        <v>49403600</v>
      </c>
      <c r="BC579" s="38">
        <v>34947528</v>
      </c>
      <c r="BD579" s="38">
        <v>43804304</v>
      </c>
      <c r="BE579" s="38">
        <v>53770020</v>
      </c>
      <c r="BF579" s="38">
        <v>46484064</v>
      </c>
      <c r="BG579" s="38">
        <v>50865280</v>
      </c>
      <c r="BH579" s="38">
        <v>65995052</v>
      </c>
      <c r="BI579" s="38">
        <v>36301568</v>
      </c>
      <c r="BJ579" s="38">
        <v>42645088</v>
      </c>
      <c r="BK579" s="38">
        <v>46477772</v>
      </c>
      <c r="BL579" s="38">
        <v>51700280</v>
      </c>
      <c r="BM579" s="38">
        <v>36346656</v>
      </c>
      <c r="BN579" s="38">
        <v>43924176</v>
      </c>
      <c r="BO579" s="38">
        <v>39005340</v>
      </c>
      <c r="BP579" s="38">
        <v>57063860</v>
      </c>
      <c r="BQ579" s="38">
        <v>45909972</v>
      </c>
      <c r="BR579" s="38">
        <v>52446016</v>
      </c>
      <c r="BS579" s="38">
        <v>43764584</v>
      </c>
      <c r="BT579" s="38">
        <v>66825564</v>
      </c>
      <c r="BU579" s="38">
        <v>66414344</v>
      </c>
      <c r="BV579" s="38">
        <v>7.3511560040529306E-2</v>
      </c>
      <c r="BX579" s="38">
        <v>0.80229382850901099</v>
      </c>
    </row>
    <row r="580" spans="2:76">
      <c r="B580" s="38" t="s">
        <v>1946</v>
      </c>
      <c r="C580" s="38" t="s">
        <v>151</v>
      </c>
      <c r="D580" s="38" t="s">
        <v>1947</v>
      </c>
      <c r="E580" s="38">
        <v>38670</v>
      </c>
      <c r="F580" s="38" t="s">
        <v>145</v>
      </c>
      <c r="G580" s="38">
        <v>100002997</v>
      </c>
      <c r="H580" s="38">
        <v>645</v>
      </c>
      <c r="I580" s="38">
        <v>565.04961000000003</v>
      </c>
      <c r="L580" s="43" t="s">
        <v>1948</v>
      </c>
      <c r="M580" s="43" t="s">
        <v>1949</v>
      </c>
      <c r="N580" s="38">
        <v>458916</v>
      </c>
      <c r="O580" s="38">
        <v>876966.0625</v>
      </c>
      <c r="P580" s="38">
        <v>353354</v>
      </c>
      <c r="Q580" s="38">
        <v>361054</v>
      </c>
      <c r="R580" s="38">
        <v>398283</v>
      </c>
      <c r="S580" s="38">
        <v>689883</v>
      </c>
      <c r="T580" s="38">
        <v>224308.01560000001</v>
      </c>
      <c r="U580" s="38">
        <v>418461</v>
      </c>
      <c r="V580" s="38">
        <v>119293.00780000001</v>
      </c>
      <c r="W580" s="38">
        <v>374186</v>
      </c>
      <c r="X580" s="38">
        <v>256970</v>
      </c>
      <c r="Y580" s="38">
        <v>770863</v>
      </c>
      <c r="Z580" s="38">
        <v>236156.98439999999</v>
      </c>
      <c r="AA580" s="38">
        <v>281176</v>
      </c>
      <c r="AB580" s="38">
        <v>197510</v>
      </c>
      <c r="AC580" s="38">
        <v>752627</v>
      </c>
      <c r="AD580" s="38">
        <v>423945</v>
      </c>
      <c r="AE580" s="38">
        <v>640877</v>
      </c>
      <c r="AF580" s="38">
        <v>421835</v>
      </c>
      <c r="AG580" s="38">
        <v>566091</v>
      </c>
      <c r="AH580" s="38">
        <v>604453</v>
      </c>
      <c r="AI580" s="38">
        <v>456793</v>
      </c>
      <c r="AJ580" s="38">
        <v>412035</v>
      </c>
      <c r="AK580" s="38">
        <v>624234</v>
      </c>
      <c r="AL580" s="38">
        <v>271043</v>
      </c>
      <c r="AM580" s="38">
        <v>574296</v>
      </c>
      <c r="AN580" s="38">
        <v>0.19897984822589401</v>
      </c>
      <c r="AO580" s="38">
        <v>189905</v>
      </c>
      <c r="AP580" s="38">
        <v>611827</v>
      </c>
      <c r="AQ580" s="38">
        <v>0.19897984822589401</v>
      </c>
      <c r="AR580" s="38">
        <v>603648</v>
      </c>
      <c r="AS580" s="38">
        <v>685592</v>
      </c>
      <c r="AT580" s="38">
        <v>608267</v>
      </c>
      <c r="AU580" s="38">
        <v>0.19897984822589401</v>
      </c>
      <c r="AV580" s="38">
        <v>185846</v>
      </c>
      <c r="AW580" s="38">
        <v>564435</v>
      </c>
      <c r="AX580" s="38">
        <v>601164</v>
      </c>
      <c r="AY580" s="38">
        <v>573163</v>
      </c>
      <c r="AZ580" s="38">
        <v>429093.96879999997</v>
      </c>
      <c r="BA580" s="38">
        <v>161898</v>
      </c>
      <c r="BB580" s="38">
        <v>430689.96879999997</v>
      </c>
      <c r="BC580" s="38">
        <v>520306</v>
      </c>
      <c r="BD580" s="38">
        <v>161538</v>
      </c>
      <c r="BE580" s="38">
        <v>0.19897984822589401</v>
      </c>
      <c r="BF580" s="38">
        <v>239383</v>
      </c>
      <c r="BG580" s="38">
        <v>620855</v>
      </c>
      <c r="BH580" s="38">
        <v>319952</v>
      </c>
      <c r="BI580" s="38">
        <v>694464</v>
      </c>
      <c r="BJ580" s="38">
        <v>830496</v>
      </c>
      <c r="BK580" s="38">
        <v>630781</v>
      </c>
      <c r="BL580" s="38">
        <v>0.19897984822589401</v>
      </c>
      <c r="BM580" s="38">
        <v>222018</v>
      </c>
      <c r="BN580" s="38">
        <v>277305</v>
      </c>
      <c r="BO580" s="38">
        <v>287094</v>
      </c>
      <c r="BP580" s="38">
        <v>336306</v>
      </c>
      <c r="BQ580" s="38">
        <v>276276</v>
      </c>
      <c r="BR580" s="38">
        <v>762316</v>
      </c>
      <c r="BS580" s="38">
        <v>0.19897984822589401</v>
      </c>
      <c r="BT580" s="38">
        <v>343349</v>
      </c>
      <c r="BU580" s="38">
        <v>537765</v>
      </c>
      <c r="BV580" s="38">
        <v>0.71412771003833997</v>
      </c>
      <c r="BX580" s="38">
        <v>1</v>
      </c>
    </row>
    <row r="581" spans="2:76">
      <c r="B581" s="38" t="s">
        <v>1950</v>
      </c>
      <c r="C581" s="38" t="s">
        <v>151</v>
      </c>
      <c r="D581" s="38" t="s">
        <v>1947</v>
      </c>
      <c r="E581" s="38">
        <v>46148</v>
      </c>
      <c r="F581" s="38" t="s">
        <v>211</v>
      </c>
      <c r="G581" s="38">
        <v>100002957</v>
      </c>
      <c r="H581" s="38">
        <v>3665</v>
      </c>
      <c r="I581" s="38">
        <v>606.07429000000002</v>
      </c>
      <c r="N581" s="38">
        <v>149595</v>
      </c>
      <c r="O581" s="38">
        <v>289244</v>
      </c>
      <c r="P581" s="38">
        <v>169489</v>
      </c>
      <c r="Q581" s="38">
        <v>678789</v>
      </c>
      <c r="R581" s="38">
        <v>334826.03129999997</v>
      </c>
      <c r="S581" s="38">
        <v>302059</v>
      </c>
      <c r="T581" s="38">
        <v>221269</v>
      </c>
      <c r="U581" s="38">
        <v>287206</v>
      </c>
      <c r="V581" s="38">
        <v>498763.03129999997</v>
      </c>
      <c r="W581" s="38">
        <v>403591</v>
      </c>
      <c r="X581" s="38">
        <v>301014</v>
      </c>
      <c r="Y581" s="38">
        <v>678903</v>
      </c>
      <c r="Z581" s="38">
        <v>422107</v>
      </c>
      <c r="AA581" s="38">
        <v>666932</v>
      </c>
      <c r="AB581" s="38">
        <v>301265</v>
      </c>
      <c r="AC581" s="38">
        <v>645449</v>
      </c>
      <c r="AD581" s="38">
        <v>240413</v>
      </c>
      <c r="AE581" s="38">
        <v>833737</v>
      </c>
      <c r="AF581" s="38">
        <v>308487</v>
      </c>
      <c r="AG581" s="38">
        <v>728152.9375</v>
      </c>
      <c r="AH581" s="38">
        <v>257209.98439999999</v>
      </c>
      <c r="AI581" s="38">
        <v>221902.98439999999</v>
      </c>
      <c r="AJ581" s="38">
        <v>266899</v>
      </c>
      <c r="AK581" s="38">
        <v>241368</v>
      </c>
      <c r="AL581" s="38">
        <v>255064</v>
      </c>
      <c r="AM581" s="38">
        <v>669599</v>
      </c>
      <c r="AN581" s="38">
        <v>261967</v>
      </c>
      <c r="AO581" s="38">
        <v>256614</v>
      </c>
      <c r="AP581" s="38">
        <v>280369</v>
      </c>
      <c r="AQ581" s="38">
        <v>352738</v>
      </c>
      <c r="AR581" s="38">
        <v>209462.01560000001</v>
      </c>
      <c r="AS581" s="38">
        <v>294696</v>
      </c>
      <c r="AT581" s="38">
        <v>504009</v>
      </c>
      <c r="AU581" s="38">
        <v>351358</v>
      </c>
      <c r="AV581" s="38">
        <v>221909</v>
      </c>
      <c r="AW581" s="38">
        <v>815154</v>
      </c>
      <c r="AX581" s="38">
        <v>309122</v>
      </c>
      <c r="AY581" s="38">
        <v>1061822</v>
      </c>
      <c r="AZ581" s="38">
        <v>1347375</v>
      </c>
      <c r="BA581" s="38">
        <v>291745</v>
      </c>
      <c r="BB581" s="38">
        <v>361479</v>
      </c>
      <c r="BC581" s="38">
        <v>320385</v>
      </c>
      <c r="BD581" s="38">
        <v>361794.96879999997</v>
      </c>
      <c r="BE581" s="38">
        <v>405190.96879999997</v>
      </c>
      <c r="BF581" s="38">
        <v>277824</v>
      </c>
      <c r="BG581" s="38">
        <v>397609.96879999997</v>
      </c>
      <c r="BH581" s="38">
        <v>350192</v>
      </c>
      <c r="BI581" s="38">
        <v>461638</v>
      </c>
      <c r="BJ581" s="38">
        <v>425036</v>
      </c>
      <c r="BK581" s="38">
        <v>245556</v>
      </c>
      <c r="BL581" s="38">
        <v>258319.98439999999</v>
      </c>
      <c r="BM581" s="38">
        <v>341078</v>
      </c>
      <c r="BN581" s="38">
        <v>275528</v>
      </c>
      <c r="BO581" s="38">
        <v>391224</v>
      </c>
      <c r="BP581" s="38">
        <v>334732</v>
      </c>
      <c r="BQ581" s="38">
        <v>222431</v>
      </c>
      <c r="BR581" s="38">
        <v>731838</v>
      </c>
      <c r="BS581" s="38">
        <v>293256</v>
      </c>
      <c r="BT581" s="38">
        <v>326319</v>
      </c>
      <c r="BU581" s="38">
        <v>552069</v>
      </c>
      <c r="BV581" s="38">
        <v>0.25805149508623598</v>
      </c>
      <c r="BX581" s="38">
        <v>1</v>
      </c>
    </row>
    <row r="582" spans="2:76">
      <c r="B582" s="38" t="s">
        <v>1951</v>
      </c>
      <c r="C582" s="38" t="s">
        <v>190</v>
      </c>
      <c r="D582" s="38" t="s">
        <v>730</v>
      </c>
      <c r="E582" s="38">
        <v>12067</v>
      </c>
      <c r="F582" s="38" t="s">
        <v>145</v>
      </c>
      <c r="G582" s="38">
        <v>889</v>
      </c>
      <c r="H582" s="38">
        <v>5219.2</v>
      </c>
      <c r="I582" s="38">
        <v>185.15469999999999</v>
      </c>
      <c r="J582" s="38" t="s">
        <v>1952</v>
      </c>
      <c r="K582" s="38">
        <v>8180</v>
      </c>
      <c r="L582" s="43" t="s">
        <v>1953</v>
      </c>
      <c r="M582" s="43" t="s">
        <v>1954</v>
      </c>
      <c r="N582" s="38">
        <v>444256</v>
      </c>
      <c r="O582" s="38">
        <v>524076</v>
      </c>
      <c r="P582" s="38">
        <v>342340</v>
      </c>
      <c r="Q582" s="38">
        <v>462483</v>
      </c>
      <c r="R582" s="38">
        <v>472243</v>
      </c>
      <c r="S582" s="38">
        <v>0.116955461608255</v>
      </c>
      <c r="T582" s="38">
        <v>330929</v>
      </c>
      <c r="U582" s="38">
        <v>310197</v>
      </c>
      <c r="V582" s="38">
        <v>687416</v>
      </c>
      <c r="W582" s="38">
        <v>514141.96879999997</v>
      </c>
      <c r="X582" s="38">
        <v>718097</v>
      </c>
      <c r="Y582" s="38">
        <v>437885</v>
      </c>
      <c r="Z582" s="38">
        <v>363566</v>
      </c>
      <c r="AA582" s="38">
        <v>450950</v>
      </c>
      <c r="AB582" s="38">
        <v>303864</v>
      </c>
      <c r="AC582" s="38">
        <v>856220</v>
      </c>
      <c r="AD582" s="38">
        <v>670192</v>
      </c>
      <c r="AE582" s="38">
        <v>381490</v>
      </c>
      <c r="AF582" s="38">
        <v>0.116955461608255</v>
      </c>
      <c r="AG582" s="38">
        <v>1453756</v>
      </c>
      <c r="AH582" s="38">
        <v>505696</v>
      </c>
      <c r="AI582" s="38">
        <v>557294</v>
      </c>
      <c r="AJ582" s="38">
        <v>328664</v>
      </c>
      <c r="AK582" s="38">
        <v>492755</v>
      </c>
      <c r="AL582" s="38">
        <v>851882</v>
      </c>
      <c r="AM582" s="38">
        <v>424391</v>
      </c>
      <c r="AN582" s="38">
        <v>849491</v>
      </c>
      <c r="AO582" s="38">
        <v>0.116955461608255</v>
      </c>
      <c r="AP582" s="38">
        <v>204561</v>
      </c>
      <c r="AQ582" s="38">
        <v>537910</v>
      </c>
      <c r="AR582" s="38">
        <v>312524</v>
      </c>
      <c r="AS582" s="38">
        <v>503306</v>
      </c>
      <c r="AT582" s="38">
        <v>518361</v>
      </c>
      <c r="AU582" s="38">
        <v>0.116955461608255</v>
      </c>
      <c r="AV582" s="38">
        <v>472943</v>
      </c>
      <c r="AW582" s="38">
        <v>553283</v>
      </c>
      <c r="AX582" s="38">
        <v>817324</v>
      </c>
      <c r="AY582" s="38">
        <v>446506</v>
      </c>
      <c r="AZ582" s="38">
        <v>566680</v>
      </c>
      <c r="BA582" s="38">
        <v>210835</v>
      </c>
      <c r="BB582" s="38">
        <v>0.116955461608255</v>
      </c>
      <c r="BC582" s="38">
        <v>638029</v>
      </c>
      <c r="BD582" s="38">
        <v>0.116955461608255</v>
      </c>
      <c r="BE582" s="38">
        <v>817398</v>
      </c>
      <c r="BF582" s="38">
        <v>1027937</v>
      </c>
      <c r="BG582" s="38">
        <v>629662</v>
      </c>
      <c r="BH582" s="38">
        <v>506354</v>
      </c>
      <c r="BI582" s="38">
        <v>0.116955461608255</v>
      </c>
      <c r="BJ582" s="38">
        <v>795488</v>
      </c>
      <c r="BK582" s="38">
        <v>462204</v>
      </c>
      <c r="BL582" s="38">
        <v>0.116955461608255</v>
      </c>
      <c r="BM582" s="38">
        <v>662855</v>
      </c>
      <c r="BN582" s="38">
        <v>654515</v>
      </c>
      <c r="BO582" s="38">
        <v>1015701</v>
      </c>
      <c r="BP582" s="38">
        <v>485862</v>
      </c>
      <c r="BQ582" s="38">
        <v>705378</v>
      </c>
      <c r="BR582" s="38">
        <v>0.116955461608255</v>
      </c>
      <c r="BS582" s="38">
        <v>520228</v>
      </c>
      <c r="BT582" s="38">
        <v>420393</v>
      </c>
      <c r="BU582" s="38">
        <v>83732</v>
      </c>
      <c r="BV582" s="38">
        <v>0.76144235649106096</v>
      </c>
      <c r="BX582" s="38">
        <v>1</v>
      </c>
    </row>
    <row r="583" spans="2:76">
      <c r="B583" s="38" t="s">
        <v>1955</v>
      </c>
      <c r="C583" s="38" t="s">
        <v>199</v>
      </c>
      <c r="D583" s="38" t="s">
        <v>200</v>
      </c>
      <c r="E583" s="38">
        <v>605</v>
      </c>
      <c r="F583" s="38" t="s">
        <v>211</v>
      </c>
      <c r="G583" s="38">
        <v>825</v>
      </c>
      <c r="H583" s="38">
        <v>1089.7</v>
      </c>
      <c r="I583" s="38">
        <v>111.02</v>
      </c>
      <c r="J583" s="38" t="s">
        <v>1956</v>
      </c>
      <c r="K583" s="38">
        <v>1174</v>
      </c>
      <c r="L583" s="43" t="s">
        <v>1957</v>
      </c>
      <c r="M583" s="43" t="s">
        <v>1958</v>
      </c>
      <c r="N583" s="38">
        <v>161700</v>
      </c>
      <c r="O583" s="38">
        <v>0.42136493090906402</v>
      </c>
      <c r="P583" s="38">
        <v>186700</v>
      </c>
      <c r="Q583" s="38">
        <v>0.42136493090906402</v>
      </c>
      <c r="R583" s="38">
        <v>118378.99219999999</v>
      </c>
      <c r="S583" s="38">
        <v>175293</v>
      </c>
      <c r="T583" s="38">
        <v>0.42136493090906402</v>
      </c>
      <c r="U583" s="38">
        <v>0.42136493090906402</v>
      </c>
      <c r="V583" s="38">
        <v>0.42136493090906402</v>
      </c>
      <c r="W583" s="38">
        <v>0.42136493090906402</v>
      </c>
      <c r="X583" s="38">
        <v>0.42136493090906402</v>
      </c>
      <c r="Y583" s="38">
        <v>246474.01560000001</v>
      </c>
      <c r="Z583" s="38">
        <v>0.42136493090906402</v>
      </c>
      <c r="AA583" s="38">
        <v>194886.98439999999</v>
      </c>
      <c r="AB583" s="38">
        <v>0.42136493090906402</v>
      </c>
      <c r="AC583" s="38">
        <v>0.42136493090906402</v>
      </c>
      <c r="AD583" s="38">
        <v>173672</v>
      </c>
      <c r="AE583" s="38">
        <v>169896</v>
      </c>
      <c r="AF583" s="38">
        <v>135340</v>
      </c>
      <c r="AG583" s="38">
        <v>227142</v>
      </c>
      <c r="AH583" s="38">
        <v>144278</v>
      </c>
      <c r="AI583" s="38">
        <v>0.42136493090906402</v>
      </c>
      <c r="AJ583" s="38">
        <v>233431</v>
      </c>
      <c r="AK583" s="38">
        <v>161805</v>
      </c>
      <c r="AL583" s="38">
        <v>164599</v>
      </c>
      <c r="AM583" s="38">
        <v>182724</v>
      </c>
      <c r="AN583" s="38">
        <v>181259.98439999999</v>
      </c>
      <c r="AO583" s="38">
        <v>196008</v>
      </c>
      <c r="AP583" s="38">
        <v>106587</v>
      </c>
      <c r="AQ583" s="38">
        <v>189508.98439999999</v>
      </c>
      <c r="AR583" s="38">
        <v>0.42136493090906402</v>
      </c>
      <c r="AS583" s="38">
        <v>158144</v>
      </c>
      <c r="AT583" s="38">
        <v>0.42136493090906402</v>
      </c>
      <c r="AU583" s="38">
        <v>0.42136493090906402</v>
      </c>
      <c r="AV583" s="38">
        <v>0.42136493090906402</v>
      </c>
      <c r="AW583" s="38">
        <v>159158</v>
      </c>
      <c r="AX583" s="38">
        <v>206671.98439999999</v>
      </c>
      <c r="AY583" s="38">
        <v>0.42136493090906402</v>
      </c>
      <c r="AZ583" s="38">
        <v>168875</v>
      </c>
      <c r="BA583" s="38">
        <v>0.42136493090906402</v>
      </c>
      <c r="BB583" s="38">
        <v>0.42136493090906402</v>
      </c>
      <c r="BC583" s="38">
        <v>0.42136493090906402</v>
      </c>
      <c r="BD583" s="38">
        <v>267242</v>
      </c>
      <c r="BE583" s="38">
        <v>266761</v>
      </c>
      <c r="BF583" s="38">
        <v>176479</v>
      </c>
      <c r="BG583" s="38">
        <v>213347</v>
      </c>
      <c r="BH583" s="38">
        <v>118226</v>
      </c>
      <c r="BI583" s="38">
        <v>169851</v>
      </c>
      <c r="BJ583" s="38">
        <v>209812</v>
      </c>
      <c r="BK583" s="38">
        <v>199912.01560000001</v>
      </c>
      <c r="BL583" s="38">
        <v>0.42136493090906402</v>
      </c>
      <c r="BM583" s="38">
        <v>0.42136493090906402</v>
      </c>
      <c r="BN583" s="38">
        <v>141700</v>
      </c>
      <c r="BO583" s="38">
        <v>261244</v>
      </c>
      <c r="BP583" s="38">
        <v>0.42136493090906402</v>
      </c>
      <c r="BQ583" s="38">
        <v>243394</v>
      </c>
      <c r="BR583" s="38">
        <v>0.42136493090906402</v>
      </c>
      <c r="BS583" s="38">
        <v>235842</v>
      </c>
      <c r="BT583" s="38">
        <v>0.42136493090906402</v>
      </c>
      <c r="BU583" s="38">
        <v>0.42136493090906402</v>
      </c>
      <c r="BV583" s="38">
        <v>0.95715635538614696</v>
      </c>
      <c r="BX583" s="38">
        <v>1</v>
      </c>
    </row>
    <row r="584" spans="2:76">
      <c r="B584" s="38" t="s">
        <v>1959</v>
      </c>
      <c r="C584" s="38" t="s">
        <v>199</v>
      </c>
      <c r="D584" s="38" t="s">
        <v>582</v>
      </c>
      <c r="E584" s="38">
        <v>1604</v>
      </c>
      <c r="F584" s="38" t="s">
        <v>145</v>
      </c>
      <c r="G584" s="38">
        <v>1134</v>
      </c>
      <c r="H584" s="38">
        <v>757.1</v>
      </c>
      <c r="I584" s="38">
        <v>167.02106000000001</v>
      </c>
      <c r="J584" s="38" t="s">
        <v>1960</v>
      </c>
      <c r="K584" s="38">
        <v>1175</v>
      </c>
      <c r="L584" s="43" t="s">
        <v>1961</v>
      </c>
      <c r="M584" s="43" t="s">
        <v>1962</v>
      </c>
      <c r="N584" s="38">
        <v>18867016</v>
      </c>
      <c r="O584" s="38">
        <v>24088610</v>
      </c>
      <c r="P584" s="38">
        <v>34693028</v>
      </c>
      <c r="Q584" s="38">
        <v>30807954</v>
      </c>
      <c r="R584" s="38">
        <v>24776972</v>
      </c>
      <c r="S584" s="38">
        <v>35330984</v>
      </c>
      <c r="T584" s="38">
        <v>24524284</v>
      </c>
      <c r="U584" s="38">
        <v>27682970</v>
      </c>
      <c r="V584" s="38">
        <v>21024454</v>
      </c>
      <c r="W584" s="38">
        <v>46417008</v>
      </c>
      <c r="X584" s="38">
        <v>21344304</v>
      </c>
      <c r="Y584" s="38">
        <v>19872308</v>
      </c>
      <c r="Z584" s="38">
        <v>28808722</v>
      </c>
      <c r="AA584" s="38">
        <v>26800032</v>
      </c>
      <c r="AB584" s="38">
        <v>43661756</v>
      </c>
      <c r="AC584" s="38">
        <v>32285384</v>
      </c>
      <c r="AD584" s="38">
        <v>26363128</v>
      </c>
      <c r="AE584" s="38">
        <v>24837800</v>
      </c>
      <c r="AF584" s="38">
        <v>19718624</v>
      </c>
      <c r="AG584" s="38">
        <v>21737062</v>
      </c>
      <c r="AH584" s="38">
        <v>30643596</v>
      </c>
      <c r="AI584" s="38">
        <v>23842948</v>
      </c>
      <c r="AJ584" s="38">
        <v>12294639</v>
      </c>
      <c r="AK584" s="38">
        <v>23714756</v>
      </c>
      <c r="AL584" s="38">
        <v>36980840</v>
      </c>
      <c r="AM584" s="38">
        <v>21249472</v>
      </c>
      <c r="AN584" s="38">
        <v>36314052</v>
      </c>
      <c r="AO584" s="38">
        <v>25205450</v>
      </c>
      <c r="AP584" s="38">
        <v>27559592</v>
      </c>
      <c r="AQ584" s="38">
        <v>27241556</v>
      </c>
      <c r="AR584" s="38">
        <v>28449970</v>
      </c>
      <c r="AS584" s="38">
        <v>18925816</v>
      </c>
      <c r="AT584" s="38">
        <v>18339620</v>
      </c>
      <c r="AU584" s="38">
        <v>21471652</v>
      </c>
      <c r="AV584" s="38">
        <v>41119916</v>
      </c>
      <c r="AW584" s="38">
        <v>33362896</v>
      </c>
      <c r="AX584" s="38">
        <v>23096980</v>
      </c>
      <c r="AY584" s="38">
        <v>24676436</v>
      </c>
      <c r="AZ584" s="38">
        <v>23569144</v>
      </c>
      <c r="BA584" s="38">
        <v>14077602</v>
      </c>
      <c r="BB584" s="38">
        <v>21706350</v>
      </c>
      <c r="BC584" s="38">
        <v>27213910</v>
      </c>
      <c r="BD584" s="38">
        <v>33711560</v>
      </c>
      <c r="BE584" s="38">
        <v>34254604</v>
      </c>
      <c r="BF584" s="38">
        <v>24922480</v>
      </c>
      <c r="BG584" s="38">
        <v>23529416</v>
      </c>
      <c r="BH584" s="38">
        <v>18229516</v>
      </c>
      <c r="BI584" s="38">
        <v>19698736</v>
      </c>
      <c r="BJ584" s="38">
        <v>32733284</v>
      </c>
      <c r="BK584" s="38">
        <v>33563540</v>
      </c>
      <c r="BL584" s="38">
        <v>33660852</v>
      </c>
      <c r="BM584" s="38">
        <v>28793850</v>
      </c>
      <c r="BN584" s="38">
        <v>27287196</v>
      </c>
      <c r="BO584" s="38">
        <v>29825102</v>
      </c>
      <c r="BP584" s="38">
        <v>24696800</v>
      </c>
      <c r="BQ584" s="38">
        <v>33264008</v>
      </c>
      <c r="BR584" s="38">
        <v>25562452</v>
      </c>
      <c r="BS584" s="38">
        <v>37029288</v>
      </c>
      <c r="BT584" s="38">
        <v>49148808</v>
      </c>
      <c r="BU584" s="38">
        <v>39081980</v>
      </c>
      <c r="BV584" s="38">
        <v>0.65649743529791105</v>
      </c>
      <c r="BX584" s="38">
        <v>1</v>
      </c>
    </row>
    <row r="585" spans="2:76">
      <c r="B585" s="38" t="s">
        <v>1963</v>
      </c>
      <c r="C585" s="38" t="s">
        <v>161</v>
      </c>
      <c r="D585" s="38" t="s">
        <v>294</v>
      </c>
      <c r="E585" s="38">
        <v>1670</v>
      </c>
      <c r="F585" s="38" t="s">
        <v>163</v>
      </c>
      <c r="G585" s="38">
        <v>533</v>
      </c>
      <c r="H585" s="38">
        <v>700</v>
      </c>
      <c r="I585" s="38">
        <v>121.07201000000001</v>
      </c>
      <c r="J585" s="38" t="s">
        <v>1964</v>
      </c>
      <c r="K585" s="38">
        <v>1176</v>
      </c>
      <c r="L585" s="43" t="s">
        <v>1965</v>
      </c>
      <c r="M585" s="43" t="s">
        <v>1966</v>
      </c>
      <c r="N585" s="38">
        <v>39208128</v>
      </c>
      <c r="O585" s="38">
        <v>32892158</v>
      </c>
      <c r="P585" s="38">
        <v>29577072</v>
      </c>
      <c r="Q585" s="38">
        <v>34730648</v>
      </c>
      <c r="R585" s="38">
        <v>36570848</v>
      </c>
      <c r="S585" s="38">
        <v>32291088</v>
      </c>
      <c r="T585" s="38">
        <v>46740200</v>
      </c>
      <c r="U585" s="38">
        <v>23788482</v>
      </c>
      <c r="V585" s="38">
        <v>46189352</v>
      </c>
      <c r="W585" s="38">
        <v>31439060</v>
      </c>
      <c r="X585" s="38">
        <v>33010902</v>
      </c>
      <c r="Y585" s="38">
        <v>21952000</v>
      </c>
      <c r="Z585" s="38">
        <v>34343336</v>
      </c>
      <c r="AA585" s="38">
        <v>25929012</v>
      </c>
      <c r="AB585" s="38">
        <v>31405814</v>
      </c>
      <c r="AC585" s="38">
        <v>23468116</v>
      </c>
      <c r="AD585" s="38">
        <v>45488408</v>
      </c>
      <c r="AE585" s="38">
        <v>31373496</v>
      </c>
      <c r="AF585" s="38">
        <v>25703288</v>
      </c>
      <c r="AG585" s="38">
        <v>34939844</v>
      </c>
      <c r="AH585" s="38">
        <v>27109780</v>
      </c>
      <c r="AI585" s="38">
        <v>42644752</v>
      </c>
      <c r="AJ585" s="38">
        <v>26963632</v>
      </c>
      <c r="AK585" s="38">
        <v>29784172</v>
      </c>
      <c r="AL585" s="38">
        <v>30674528</v>
      </c>
      <c r="AM585" s="38">
        <v>27334908</v>
      </c>
      <c r="AN585" s="38">
        <v>43065036</v>
      </c>
      <c r="AO585" s="38">
        <v>37868320</v>
      </c>
      <c r="AP585" s="38">
        <v>28368538</v>
      </c>
      <c r="AQ585" s="38">
        <v>27810736</v>
      </c>
      <c r="AR585" s="38">
        <v>24127394</v>
      </c>
      <c r="AS585" s="38">
        <v>28544888</v>
      </c>
      <c r="AT585" s="38">
        <v>30487160</v>
      </c>
      <c r="AU585" s="38">
        <v>33591768</v>
      </c>
      <c r="AV585" s="38">
        <v>29807884</v>
      </c>
      <c r="AW585" s="38">
        <v>38662696</v>
      </c>
      <c r="AX585" s="38">
        <v>34438564</v>
      </c>
      <c r="AY585" s="38">
        <v>36481384</v>
      </c>
      <c r="AZ585" s="38">
        <v>33953840</v>
      </c>
      <c r="BA585" s="38">
        <v>19136884</v>
      </c>
      <c r="BB585" s="38">
        <v>33955700</v>
      </c>
      <c r="BC585" s="38">
        <v>46050932</v>
      </c>
      <c r="BD585" s="38">
        <v>36051436</v>
      </c>
      <c r="BE585" s="38">
        <v>47368908</v>
      </c>
      <c r="BF585" s="38">
        <v>26407000</v>
      </c>
      <c r="BG585" s="38">
        <v>38777708</v>
      </c>
      <c r="BH585" s="38">
        <v>11946556</v>
      </c>
      <c r="BI585" s="38">
        <v>44883336</v>
      </c>
      <c r="BJ585" s="38">
        <v>31230376</v>
      </c>
      <c r="BK585" s="38">
        <v>53540024</v>
      </c>
      <c r="BL585" s="38">
        <v>27213928</v>
      </c>
      <c r="BM585" s="38">
        <v>17102040</v>
      </c>
      <c r="BN585" s="38">
        <v>30484080</v>
      </c>
      <c r="BO585" s="38">
        <v>26087800</v>
      </c>
      <c r="BP585" s="38">
        <v>20345736</v>
      </c>
      <c r="BQ585" s="38">
        <v>22214460</v>
      </c>
      <c r="BR585" s="38">
        <v>25421044</v>
      </c>
      <c r="BS585" s="38">
        <v>51441728</v>
      </c>
      <c r="BT585" s="38">
        <v>33364776</v>
      </c>
      <c r="BU585" s="38">
        <v>32779838</v>
      </c>
      <c r="BV585" s="38">
        <v>0.80026850200612698</v>
      </c>
      <c r="BX585" s="38">
        <v>1</v>
      </c>
    </row>
    <row r="586" spans="2:76">
      <c r="B586" s="38" t="s">
        <v>1967</v>
      </c>
      <c r="C586" s="38" t="s">
        <v>199</v>
      </c>
      <c r="D586" s="38" t="s">
        <v>200</v>
      </c>
      <c r="E586" s="38">
        <v>606</v>
      </c>
      <c r="F586" s="38" t="s">
        <v>145</v>
      </c>
      <c r="G586" s="38">
        <v>535</v>
      </c>
      <c r="H586" s="38">
        <v>1457.6</v>
      </c>
      <c r="I586" s="38">
        <v>243.06226000000001</v>
      </c>
      <c r="J586" s="38" t="s">
        <v>1968</v>
      </c>
      <c r="K586" s="38">
        <v>6029</v>
      </c>
      <c r="L586" s="43" t="s">
        <v>1969</v>
      </c>
      <c r="M586" s="43" t="s">
        <v>1970</v>
      </c>
      <c r="N586" s="38">
        <v>7734230</v>
      </c>
      <c r="O586" s="38">
        <v>8934881</v>
      </c>
      <c r="P586" s="38">
        <v>4861294</v>
      </c>
      <c r="Q586" s="38">
        <v>7224255</v>
      </c>
      <c r="R586" s="38">
        <v>8124064</v>
      </c>
      <c r="S586" s="38">
        <v>5994998</v>
      </c>
      <c r="T586" s="38">
        <v>3059864</v>
      </c>
      <c r="U586" s="38">
        <v>5151134</v>
      </c>
      <c r="V586" s="38">
        <v>8601747</v>
      </c>
      <c r="W586" s="38">
        <v>9216211</v>
      </c>
      <c r="X586" s="38">
        <v>9337482</v>
      </c>
      <c r="Y586" s="38">
        <v>6911204</v>
      </c>
      <c r="Z586" s="38">
        <v>3547170</v>
      </c>
      <c r="AA586" s="38">
        <v>10582208</v>
      </c>
      <c r="AB586" s="38">
        <v>3778232</v>
      </c>
      <c r="AC586" s="38">
        <v>7688787</v>
      </c>
      <c r="AD586" s="38">
        <v>9385066</v>
      </c>
      <c r="AE586" s="38">
        <v>3758468</v>
      </c>
      <c r="AF586" s="38">
        <v>7511031</v>
      </c>
      <c r="AG586" s="38">
        <v>8379528</v>
      </c>
      <c r="AH586" s="38">
        <v>9211132</v>
      </c>
      <c r="AI586" s="38">
        <v>7034619</v>
      </c>
      <c r="AJ586" s="38">
        <v>4576310</v>
      </c>
      <c r="AK586" s="38">
        <v>8163136</v>
      </c>
      <c r="AL586" s="38">
        <v>12818202</v>
      </c>
      <c r="AM586" s="38">
        <v>7016316</v>
      </c>
      <c r="AN586" s="38">
        <v>6712538</v>
      </c>
      <c r="AO586" s="38">
        <v>10827454</v>
      </c>
      <c r="AP586" s="38">
        <v>4523234</v>
      </c>
      <c r="AQ586" s="38">
        <v>9824884</v>
      </c>
      <c r="AR586" s="38">
        <v>3604462</v>
      </c>
      <c r="AS586" s="38">
        <v>9064039</v>
      </c>
      <c r="AT586" s="38">
        <v>7320672</v>
      </c>
      <c r="AU586" s="38">
        <v>9030478</v>
      </c>
      <c r="AV586" s="38">
        <v>7132133</v>
      </c>
      <c r="AW586" s="38">
        <v>9013209</v>
      </c>
      <c r="AX586" s="38">
        <v>8985514</v>
      </c>
      <c r="AY586" s="38">
        <v>6685620</v>
      </c>
      <c r="AZ586" s="38">
        <v>8068291</v>
      </c>
      <c r="BA586" s="38">
        <v>4204934</v>
      </c>
      <c r="BB586" s="38">
        <v>9711129</v>
      </c>
      <c r="BC586" s="38">
        <v>9357108</v>
      </c>
      <c r="BD586" s="38">
        <v>9736740</v>
      </c>
      <c r="BE586" s="38">
        <v>13795499</v>
      </c>
      <c r="BF586" s="38">
        <v>8715597</v>
      </c>
      <c r="BG586" s="38">
        <v>8264576</v>
      </c>
      <c r="BH586" s="38">
        <v>6972581</v>
      </c>
      <c r="BI586" s="38">
        <v>8640808</v>
      </c>
      <c r="BJ586" s="38">
        <v>13521302</v>
      </c>
      <c r="BK586" s="38">
        <v>8715288</v>
      </c>
      <c r="BL586" s="38">
        <v>10518495</v>
      </c>
      <c r="BM586" s="38">
        <v>8517017</v>
      </c>
      <c r="BN586" s="38">
        <v>11864748</v>
      </c>
      <c r="BO586" s="38">
        <v>8663633</v>
      </c>
      <c r="BP586" s="38">
        <v>7459735</v>
      </c>
      <c r="BQ586" s="38">
        <v>9649746</v>
      </c>
      <c r="BR586" s="38">
        <v>7098727</v>
      </c>
      <c r="BS586" s="38">
        <v>11139376</v>
      </c>
      <c r="BT586" s="38">
        <v>4640886</v>
      </c>
      <c r="BU586" s="38">
        <v>3465957</v>
      </c>
      <c r="BV586" s="38">
        <v>8.5266696935409295E-2</v>
      </c>
      <c r="BX586" s="38">
        <v>0.95248498088476197</v>
      </c>
    </row>
    <row r="587" spans="2:76">
      <c r="B587" s="38" t="s">
        <v>1971</v>
      </c>
      <c r="C587" s="38" t="s">
        <v>190</v>
      </c>
      <c r="D587" s="38" t="s">
        <v>857</v>
      </c>
      <c r="E587" s="38">
        <v>1605</v>
      </c>
      <c r="F587" s="38" t="s">
        <v>145</v>
      </c>
      <c r="G587" s="38">
        <v>1135</v>
      </c>
      <c r="H587" s="38">
        <v>5055</v>
      </c>
      <c r="I587" s="38">
        <v>391.28537999999998</v>
      </c>
      <c r="J587" s="38" t="s">
        <v>1972</v>
      </c>
      <c r="K587" s="38">
        <v>31401</v>
      </c>
      <c r="L587" s="43" t="s">
        <v>1973</v>
      </c>
      <c r="M587" s="43" t="s">
        <v>1974</v>
      </c>
      <c r="N587" s="38">
        <v>135620</v>
      </c>
      <c r="O587" s="38">
        <v>26071</v>
      </c>
      <c r="P587" s="38">
        <v>997523.0625</v>
      </c>
      <c r="Q587" s="38">
        <v>21692</v>
      </c>
      <c r="R587" s="38">
        <v>9.7792867838099498E-2</v>
      </c>
      <c r="S587" s="38">
        <v>133129</v>
      </c>
      <c r="T587" s="38">
        <v>50724</v>
      </c>
      <c r="U587" s="38">
        <v>86925</v>
      </c>
      <c r="V587" s="38">
        <v>31686</v>
      </c>
      <c r="W587" s="38">
        <v>82287</v>
      </c>
      <c r="X587" s="38">
        <v>95657</v>
      </c>
      <c r="Y587" s="38">
        <v>102976</v>
      </c>
      <c r="Z587" s="38">
        <v>79574</v>
      </c>
      <c r="AA587" s="38">
        <v>200057</v>
      </c>
      <c r="AB587" s="38">
        <v>9.7792867838099498E-2</v>
      </c>
      <c r="AC587" s="38">
        <v>48618</v>
      </c>
      <c r="AD587" s="38">
        <v>56567</v>
      </c>
      <c r="AE587" s="38">
        <v>9.7792867838099498E-2</v>
      </c>
      <c r="AF587" s="38">
        <v>24702</v>
      </c>
      <c r="AG587" s="38">
        <v>9.7792867838099498E-2</v>
      </c>
      <c r="AH587" s="38">
        <v>174054</v>
      </c>
      <c r="AI587" s="38">
        <v>148995</v>
      </c>
      <c r="AJ587" s="38">
        <v>105101</v>
      </c>
      <c r="AK587" s="38">
        <v>115358</v>
      </c>
      <c r="AL587" s="38">
        <v>9.7792867838099498E-2</v>
      </c>
      <c r="AM587" s="38">
        <v>146689</v>
      </c>
      <c r="AN587" s="38">
        <v>117582.00780000001</v>
      </c>
      <c r="AO587" s="38">
        <v>157533</v>
      </c>
      <c r="AP587" s="38">
        <v>9.7792867838099498E-2</v>
      </c>
      <c r="AQ587" s="38">
        <v>70920</v>
      </c>
      <c r="AR587" s="38">
        <v>14537</v>
      </c>
      <c r="AS587" s="38">
        <v>107676</v>
      </c>
      <c r="AT587" s="38">
        <v>1017107</v>
      </c>
      <c r="AU587" s="38">
        <v>280663</v>
      </c>
      <c r="AV587" s="38">
        <v>183682</v>
      </c>
      <c r="AW587" s="38">
        <v>9.7792867838099498E-2</v>
      </c>
      <c r="AX587" s="38">
        <v>9.7792867838099498E-2</v>
      </c>
      <c r="AY587" s="38">
        <v>262156</v>
      </c>
      <c r="AZ587" s="38">
        <v>167528</v>
      </c>
      <c r="BA587" s="38">
        <v>115471</v>
      </c>
      <c r="BB587" s="38">
        <v>98440</v>
      </c>
      <c r="BC587" s="38">
        <v>9.7792867838099498E-2</v>
      </c>
      <c r="BD587" s="38">
        <v>1775821</v>
      </c>
      <c r="BE587" s="38">
        <v>220953</v>
      </c>
      <c r="BF587" s="38">
        <v>70141</v>
      </c>
      <c r="BG587" s="38">
        <v>9.7792867838099498E-2</v>
      </c>
      <c r="BH587" s="38">
        <v>96835</v>
      </c>
      <c r="BI587" s="38">
        <v>51712</v>
      </c>
      <c r="BJ587" s="38">
        <v>47160</v>
      </c>
      <c r="BK587" s="38">
        <v>215627.98439999999</v>
      </c>
      <c r="BL587" s="38">
        <v>61678</v>
      </c>
      <c r="BM587" s="38">
        <v>115460</v>
      </c>
      <c r="BN587" s="38">
        <v>92801</v>
      </c>
      <c r="BO587" s="38">
        <v>774580</v>
      </c>
      <c r="BP587" s="38">
        <v>9.7792867838099498E-2</v>
      </c>
      <c r="BQ587" s="38">
        <v>9.7792867838099498E-2</v>
      </c>
      <c r="BR587" s="38">
        <v>9.7792867838099498E-2</v>
      </c>
      <c r="BS587" s="38">
        <v>9.7792867838099498E-2</v>
      </c>
      <c r="BT587" s="38">
        <v>9.7792867838099498E-2</v>
      </c>
      <c r="BU587" s="38">
        <v>56197</v>
      </c>
      <c r="BV587" s="38">
        <v>0.794274409663562</v>
      </c>
      <c r="BX587" s="38">
        <v>1</v>
      </c>
    </row>
    <row r="588" spans="2:76">
      <c r="B588" s="38" t="s">
        <v>1975</v>
      </c>
      <c r="C588" s="38" t="s">
        <v>161</v>
      </c>
      <c r="D588" s="38" t="s">
        <v>239</v>
      </c>
      <c r="E588" s="38">
        <v>1649</v>
      </c>
      <c r="F588" s="38" t="s">
        <v>163</v>
      </c>
      <c r="G588" s="38">
        <v>566</v>
      </c>
      <c r="H588" s="38">
        <v>2479</v>
      </c>
      <c r="I588" s="38">
        <v>118.08626</v>
      </c>
      <c r="J588" s="38" t="s">
        <v>1976</v>
      </c>
      <c r="K588" s="38">
        <v>6287</v>
      </c>
      <c r="L588" s="43" t="s">
        <v>1977</v>
      </c>
      <c r="M588" s="43" t="s">
        <v>1978</v>
      </c>
      <c r="N588" s="38">
        <v>238191680</v>
      </c>
      <c r="O588" s="38">
        <v>195999408</v>
      </c>
      <c r="P588" s="38">
        <v>230537024</v>
      </c>
      <c r="Q588" s="38">
        <v>250073888</v>
      </c>
      <c r="R588" s="38">
        <v>191845536</v>
      </c>
      <c r="S588" s="38">
        <v>223985760</v>
      </c>
      <c r="T588" s="38">
        <v>198640912</v>
      </c>
      <c r="U588" s="38">
        <v>172662080</v>
      </c>
      <c r="V588" s="38">
        <v>225295072</v>
      </c>
      <c r="W588" s="38">
        <v>306398496</v>
      </c>
      <c r="X588" s="38">
        <v>186274880</v>
      </c>
      <c r="Y588" s="38">
        <v>173616096</v>
      </c>
      <c r="Z588" s="38">
        <v>192401792</v>
      </c>
      <c r="AA588" s="38">
        <v>232772640</v>
      </c>
      <c r="AB588" s="38">
        <v>254353840</v>
      </c>
      <c r="AC588" s="38">
        <v>242407728</v>
      </c>
      <c r="AD588" s="38">
        <v>196657072</v>
      </c>
      <c r="AE588" s="38">
        <v>183210496</v>
      </c>
      <c r="AF588" s="38">
        <v>162485904</v>
      </c>
      <c r="AG588" s="38">
        <v>177770352</v>
      </c>
      <c r="AH588" s="38">
        <v>256387120</v>
      </c>
      <c r="AI588" s="38">
        <v>234331360</v>
      </c>
      <c r="AJ588" s="38">
        <v>226085744</v>
      </c>
      <c r="AK588" s="38">
        <v>169492704</v>
      </c>
      <c r="AL588" s="38">
        <v>250251648</v>
      </c>
      <c r="AM588" s="38">
        <v>189749248</v>
      </c>
      <c r="AN588" s="38">
        <v>200030512</v>
      </c>
      <c r="AO588" s="38">
        <v>166931168</v>
      </c>
      <c r="AP588" s="38">
        <v>211070176</v>
      </c>
      <c r="AQ588" s="38">
        <v>197022480</v>
      </c>
      <c r="AR588" s="38">
        <v>186440336</v>
      </c>
      <c r="AS588" s="38">
        <v>215462240</v>
      </c>
      <c r="AT588" s="38">
        <v>274393120</v>
      </c>
      <c r="AU588" s="38">
        <v>191851680</v>
      </c>
      <c r="AV588" s="38">
        <v>271176192</v>
      </c>
      <c r="AW588" s="38">
        <v>215560176</v>
      </c>
      <c r="AX588" s="38">
        <v>189531632</v>
      </c>
      <c r="AY588" s="38">
        <v>228578768</v>
      </c>
      <c r="AZ588" s="38">
        <v>234736384</v>
      </c>
      <c r="BA588" s="38">
        <v>138223600</v>
      </c>
      <c r="BB588" s="38">
        <v>198762384</v>
      </c>
      <c r="BC588" s="38">
        <v>271001024</v>
      </c>
      <c r="BD588" s="38">
        <v>247798880</v>
      </c>
      <c r="BE588" s="38">
        <v>304801024</v>
      </c>
      <c r="BF588" s="38">
        <v>202873616</v>
      </c>
      <c r="BG588" s="38">
        <v>223277568</v>
      </c>
      <c r="BH588" s="38">
        <v>197092304</v>
      </c>
      <c r="BI588" s="38">
        <v>164012768</v>
      </c>
      <c r="BJ588" s="38">
        <v>245988896</v>
      </c>
      <c r="BK588" s="38">
        <v>238132512</v>
      </c>
      <c r="BL588" s="38">
        <v>256909600</v>
      </c>
      <c r="BM588" s="38">
        <v>153974352</v>
      </c>
      <c r="BN588" s="38">
        <v>188657168</v>
      </c>
      <c r="BO588" s="38">
        <v>214226544</v>
      </c>
      <c r="BP588" s="38">
        <v>188076896</v>
      </c>
      <c r="BQ588" s="38">
        <v>210563408</v>
      </c>
      <c r="BR588" s="38">
        <v>196132624</v>
      </c>
      <c r="BS588" s="38">
        <v>257423488</v>
      </c>
      <c r="BT588" s="38">
        <v>251121264</v>
      </c>
      <c r="BU588" s="38">
        <v>215188784</v>
      </c>
      <c r="BV588" s="38">
        <v>0.40372914957693301</v>
      </c>
      <c r="BX588" s="38">
        <v>1</v>
      </c>
    </row>
    <row r="589" spans="2:76">
      <c r="B589" s="38" t="s">
        <v>1979</v>
      </c>
      <c r="C589" s="38" t="s">
        <v>577</v>
      </c>
      <c r="D589" s="38" t="s">
        <v>578</v>
      </c>
      <c r="E589" s="38">
        <v>40475</v>
      </c>
      <c r="F589" s="38" t="s">
        <v>145</v>
      </c>
      <c r="G589" s="38">
        <v>100003641</v>
      </c>
      <c r="H589" s="38">
        <v>1506</v>
      </c>
      <c r="I589" s="38">
        <v>173.09316000000001</v>
      </c>
      <c r="J589" s="38" t="s">
        <v>1980</v>
      </c>
      <c r="K589" s="38">
        <v>136487</v>
      </c>
      <c r="M589" s="43" t="s">
        <v>1981</v>
      </c>
      <c r="N589" s="38">
        <v>31683</v>
      </c>
      <c r="O589" s="38">
        <v>75267</v>
      </c>
      <c r="P589" s="38">
        <v>91340</v>
      </c>
      <c r="Q589" s="38">
        <v>52399.003900000003</v>
      </c>
      <c r="R589" s="38">
        <v>52354</v>
      </c>
      <c r="S589" s="38">
        <v>93297</v>
      </c>
      <c r="T589" s="38">
        <v>42201</v>
      </c>
      <c r="U589" s="38">
        <v>72446</v>
      </c>
      <c r="V589" s="38">
        <v>97100</v>
      </c>
      <c r="W589" s="38">
        <v>55114</v>
      </c>
      <c r="X589" s="38">
        <v>94840</v>
      </c>
      <c r="Y589" s="38">
        <v>36833</v>
      </c>
      <c r="Z589" s="38">
        <v>36061</v>
      </c>
      <c r="AA589" s="38">
        <v>133382</v>
      </c>
      <c r="AB589" s="38">
        <v>49518</v>
      </c>
      <c r="AC589" s="38">
        <v>317015.96879999997</v>
      </c>
      <c r="AD589" s="38">
        <v>79309</v>
      </c>
      <c r="AE589" s="38">
        <v>40801</v>
      </c>
      <c r="AF589" s="38">
        <v>97561</v>
      </c>
      <c r="AG589" s="38">
        <v>143362</v>
      </c>
      <c r="AH589" s="38">
        <v>79313</v>
      </c>
      <c r="AI589" s="38">
        <v>196655</v>
      </c>
      <c r="AJ589" s="38">
        <v>58831.003900000003</v>
      </c>
      <c r="AK589" s="38">
        <v>43612</v>
      </c>
      <c r="AL589" s="38">
        <v>70033</v>
      </c>
      <c r="AM589" s="38">
        <v>43920</v>
      </c>
      <c r="AN589" s="38">
        <v>81317</v>
      </c>
      <c r="AO589" s="38">
        <v>128017</v>
      </c>
      <c r="AP589" s="38">
        <v>49578</v>
      </c>
      <c r="AQ589" s="38">
        <v>59866</v>
      </c>
      <c r="AR589" s="38">
        <v>44733.996099999997</v>
      </c>
      <c r="AS589" s="38">
        <v>112473.00780000001</v>
      </c>
      <c r="AT589" s="38">
        <v>42652</v>
      </c>
      <c r="AU589" s="38">
        <v>70965</v>
      </c>
      <c r="AV589" s="38">
        <v>109932</v>
      </c>
      <c r="AW589" s="38">
        <v>51282</v>
      </c>
      <c r="AX589" s="38">
        <v>163549</v>
      </c>
      <c r="AY589" s="38">
        <v>0.297621244201418</v>
      </c>
      <c r="AZ589" s="38">
        <v>47126</v>
      </c>
      <c r="BA589" s="38">
        <v>36217</v>
      </c>
      <c r="BB589" s="38">
        <v>79283</v>
      </c>
      <c r="BC589" s="38">
        <v>83467</v>
      </c>
      <c r="BD589" s="38">
        <v>0.297621244201418</v>
      </c>
      <c r="BE589" s="38">
        <v>102235</v>
      </c>
      <c r="BF589" s="38">
        <v>125790</v>
      </c>
      <c r="BG589" s="38">
        <v>68166</v>
      </c>
      <c r="BH589" s="38">
        <v>134972</v>
      </c>
      <c r="BI589" s="38">
        <v>68627</v>
      </c>
      <c r="BJ589" s="38">
        <v>101469.99219999999</v>
      </c>
      <c r="BK589" s="38">
        <v>96297</v>
      </c>
      <c r="BL589" s="38">
        <v>150507</v>
      </c>
      <c r="BM589" s="38">
        <v>57915</v>
      </c>
      <c r="BN589" s="38">
        <v>80225</v>
      </c>
      <c r="BO589" s="38">
        <v>40487</v>
      </c>
      <c r="BP589" s="38">
        <v>39983</v>
      </c>
      <c r="BQ589" s="38">
        <v>170112</v>
      </c>
      <c r="BR589" s="38">
        <v>133586</v>
      </c>
      <c r="BS589" s="38">
        <v>43119</v>
      </c>
      <c r="BT589" s="38">
        <v>48344</v>
      </c>
      <c r="BU589" s="38">
        <v>80342.007800000007</v>
      </c>
      <c r="BV589" s="38">
        <v>0.84179928133030002</v>
      </c>
      <c r="BX589" s="38">
        <v>1</v>
      </c>
    </row>
    <row r="590" spans="2:76">
      <c r="B590" s="38" t="s">
        <v>1982</v>
      </c>
      <c r="C590" s="38" t="s">
        <v>577</v>
      </c>
      <c r="D590" s="38" t="s">
        <v>578</v>
      </c>
      <c r="E590" s="38">
        <v>39994</v>
      </c>
      <c r="F590" s="38" t="s">
        <v>163</v>
      </c>
      <c r="G590" s="38">
        <v>100003210</v>
      </c>
      <c r="H590" s="38">
        <v>3138</v>
      </c>
      <c r="I590" s="38">
        <v>231.17032</v>
      </c>
      <c r="J590" s="38" t="s">
        <v>1983</v>
      </c>
      <c r="K590" s="38">
        <v>352039</v>
      </c>
      <c r="M590" s="43" t="s">
        <v>1984</v>
      </c>
      <c r="N590" s="38">
        <v>0.34414887040349301</v>
      </c>
      <c r="O590" s="38">
        <v>58748</v>
      </c>
      <c r="P590" s="38">
        <v>89347</v>
      </c>
      <c r="Q590" s="38">
        <v>49381</v>
      </c>
      <c r="R590" s="38">
        <v>36445</v>
      </c>
      <c r="S590" s="38">
        <v>0.34414887040349301</v>
      </c>
      <c r="T590" s="38">
        <v>59526</v>
      </c>
      <c r="U590" s="38">
        <v>84573</v>
      </c>
      <c r="V590" s="38">
        <v>54817</v>
      </c>
      <c r="W590" s="38">
        <v>36666</v>
      </c>
      <c r="X590" s="38">
        <v>0.34414887040349301</v>
      </c>
      <c r="Y590" s="38">
        <v>31023</v>
      </c>
      <c r="Z590" s="38">
        <v>0.34414887040349301</v>
      </c>
      <c r="AA590" s="38">
        <v>165245</v>
      </c>
      <c r="AB590" s="38">
        <v>49011</v>
      </c>
      <c r="AC590" s="38">
        <v>163263</v>
      </c>
      <c r="AD590" s="38">
        <v>0.34414887040349301</v>
      </c>
      <c r="AE590" s="38">
        <v>37498</v>
      </c>
      <c r="AF590" s="38">
        <v>96198</v>
      </c>
      <c r="AG590" s="38">
        <v>64064.996099999997</v>
      </c>
      <c r="AH590" s="38">
        <v>45186</v>
      </c>
      <c r="AI590" s="38">
        <v>76668</v>
      </c>
      <c r="AJ590" s="38">
        <v>47725</v>
      </c>
      <c r="AK590" s="38">
        <v>0.34414887040349301</v>
      </c>
      <c r="AL590" s="38">
        <v>40007</v>
      </c>
      <c r="AM590" s="38">
        <v>0.34414887040349301</v>
      </c>
      <c r="AN590" s="38">
        <v>73730</v>
      </c>
      <c r="AO590" s="38">
        <v>63018</v>
      </c>
      <c r="AP590" s="38">
        <v>71250</v>
      </c>
      <c r="AQ590" s="38">
        <v>52878</v>
      </c>
      <c r="AR590" s="38">
        <v>40476</v>
      </c>
      <c r="AS590" s="38">
        <v>103861</v>
      </c>
      <c r="AT590" s="38">
        <v>0.34414887040349301</v>
      </c>
      <c r="AU590" s="38">
        <v>0.34414887040349301</v>
      </c>
      <c r="AV590" s="38">
        <v>46478</v>
      </c>
      <c r="AW590" s="38">
        <v>68906</v>
      </c>
      <c r="AX590" s="38">
        <v>63747</v>
      </c>
      <c r="AY590" s="38">
        <v>0.34414887040349301</v>
      </c>
      <c r="AZ590" s="38">
        <v>0.34414887040349301</v>
      </c>
      <c r="BA590" s="38">
        <v>0.34414887040349301</v>
      </c>
      <c r="BB590" s="38">
        <v>0.34414887040349301</v>
      </c>
      <c r="BC590" s="38">
        <v>62771</v>
      </c>
      <c r="BD590" s="38">
        <v>74927</v>
      </c>
      <c r="BE590" s="38">
        <v>56520</v>
      </c>
      <c r="BF590" s="38">
        <v>0.34414887040349301</v>
      </c>
      <c r="BG590" s="38">
        <v>0.34414887040349301</v>
      </c>
      <c r="BH590" s="38">
        <v>114628</v>
      </c>
      <c r="BI590" s="38">
        <v>0.34414887040349301</v>
      </c>
      <c r="BJ590" s="38">
        <v>0.34414887040349301</v>
      </c>
      <c r="BK590" s="38">
        <v>136532</v>
      </c>
      <c r="BL590" s="38">
        <v>76319</v>
      </c>
      <c r="BM590" s="38">
        <v>0.34414887040349301</v>
      </c>
      <c r="BN590" s="38">
        <v>0.34414887040349301</v>
      </c>
      <c r="BO590" s="38">
        <v>0.34414887040349301</v>
      </c>
      <c r="BP590" s="38">
        <v>0.34414887040349301</v>
      </c>
      <c r="BQ590" s="38">
        <v>73353</v>
      </c>
      <c r="BR590" s="38">
        <v>0.34414887040349301</v>
      </c>
      <c r="BS590" s="38">
        <v>56927</v>
      </c>
      <c r="BT590" s="38">
        <v>84714</v>
      </c>
      <c r="BU590" s="38">
        <v>139309</v>
      </c>
      <c r="BV590" s="38">
        <v>0.33185727624237199</v>
      </c>
      <c r="BX590" s="38">
        <v>1</v>
      </c>
    </row>
    <row r="591" spans="2:76">
      <c r="B591" s="38" t="s">
        <v>1985</v>
      </c>
      <c r="C591" s="38" t="s">
        <v>577</v>
      </c>
      <c r="D591" s="38" t="s">
        <v>578</v>
      </c>
      <c r="E591" s="38">
        <v>40485</v>
      </c>
      <c r="F591" s="38" t="s">
        <v>163</v>
      </c>
      <c r="G591" s="38">
        <v>100003646</v>
      </c>
      <c r="H591" s="38">
        <v>2720</v>
      </c>
      <c r="I591" s="38">
        <v>215.13901999999999</v>
      </c>
      <c r="J591" s="38" t="s">
        <v>1986</v>
      </c>
      <c r="K591" s="38">
        <v>5003412</v>
      </c>
      <c r="M591" s="43" t="s">
        <v>1987</v>
      </c>
      <c r="N591" s="38">
        <v>0.31430896423742</v>
      </c>
      <c r="O591" s="38">
        <v>43261</v>
      </c>
      <c r="P591" s="38">
        <v>105637.99219999999</v>
      </c>
      <c r="Q591" s="38">
        <v>108318</v>
      </c>
      <c r="R591" s="38">
        <v>96491</v>
      </c>
      <c r="S591" s="38">
        <v>116444</v>
      </c>
      <c r="T591" s="38">
        <v>62540</v>
      </c>
      <c r="U591" s="38">
        <v>71581</v>
      </c>
      <c r="V591" s="38">
        <v>151037</v>
      </c>
      <c r="W591" s="38">
        <v>153840</v>
      </c>
      <c r="X591" s="38">
        <v>84390</v>
      </c>
      <c r="Y591" s="38">
        <v>41053</v>
      </c>
      <c r="Z591" s="38">
        <v>66337</v>
      </c>
      <c r="AA591" s="38">
        <v>105022.00780000001</v>
      </c>
      <c r="AB591" s="38">
        <v>87546</v>
      </c>
      <c r="AC591" s="38">
        <v>140922</v>
      </c>
      <c r="AD591" s="38">
        <v>60606.003900000003</v>
      </c>
      <c r="AE591" s="38">
        <v>82130</v>
      </c>
      <c r="AF591" s="38">
        <v>59422</v>
      </c>
      <c r="AG591" s="38">
        <v>97293.007800000007</v>
      </c>
      <c r="AH591" s="38">
        <v>78690</v>
      </c>
      <c r="AI591" s="38">
        <v>117280.99219999999</v>
      </c>
      <c r="AJ591" s="38">
        <v>57231.003900000003</v>
      </c>
      <c r="AK591" s="38">
        <v>70413</v>
      </c>
      <c r="AL591" s="38">
        <v>135361</v>
      </c>
      <c r="AM591" s="38">
        <v>104071.99219999999</v>
      </c>
      <c r="AN591" s="38">
        <v>97511.992199999993</v>
      </c>
      <c r="AO591" s="38">
        <v>81960</v>
      </c>
      <c r="AP591" s="38">
        <v>103461</v>
      </c>
      <c r="AQ591" s="38">
        <v>73627</v>
      </c>
      <c r="AR591" s="38">
        <v>43713</v>
      </c>
      <c r="AS591" s="38">
        <v>75269</v>
      </c>
      <c r="AT591" s="38">
        <v>104221</v>
      </c>
      <c r="AU591" s="38">
        <v>81356</v>
      </c>
      <c r="AV591" s="38">
        <v>118000</v>
      </c>
      <c r="AW591" s="38">
        <v>105611</v>
      </c>
      <c r="AX591" s="38">
        <v>97766</v>
      </c>
      <c r="AY591" s="38">
        <v>78868</v>
      </c>
      <c r="AZ591" s="38">
        <v>91983</v>
      </c>
      <c r="BA591" s="38">
        <v>85125</v>
      </c>
      <c r="BB591" s="38">
        <v>100798</v>
      </c>
      <c r="BC591" s="38">
        <v>91928</v>
      </c>
      <c r="BD591" s="38">
        <v>180762</v>
      </c>
      <c r="BE591" s="38">
        <v>79363</v>
      </c>
      <c r="BF591" s="38">
        <v>115187</v>
      </c>
      <c r="BG591" s="38">
        <v>46978</v>
      </c>
      <c r="BH591" s="38">
        <v>92364</v>
      </c>
      <c r="BI591" s="38">
        <v>55448</v>
      </c>
      <c r="BJ591" s="38">
        <v>78614</v>
      </c>
      <c r="BK591" s="38">
        <v>101212</v>
      </c>
      <c r="BL591" s="38">
        <v>121322</v>
      </c>
      <c r="BM591" s="38">
        <v>0.31430896423742</v>
      </c>
      <c r="BN591" s="38">
        <v>128560.99219999999</v>
      </c>
      <c r="BO591" s="38">
        <v>71908</v>
      </c>
      <c r="BP591" s="38">
        <v>98303</v>
      </c>
      <c r="BQ591" s="38">
        <v>110354</v>
      </c>
      <c r="BR591" s="38">
        <v>108735.00780000001</v>
      </c>
      <c r="BS591" s="38">
        <v>66680</v>
      </c>
      <c r="BT591" s="38">
        <v>73164</v>
      </c>
      <c r="BU591" s="38">
        <v>116474</v>
      </c>
      <c r="BV591" s="38">
        <v>0.79489218255452998</v>
      </c>
      <c r="BX591" s="38">
        <v>1</v>
      </c>
    </row>
    <row r="592" spans="2:76">
      <c r="B592" s="38" t="s">
        <v>1988</v>
      </c>
      <c r="C592" s="38" t="s">
        <v>577</v>
      </c>
      <c r="D592" s="38" t="s">
        <v>578</v>
      </c>
      <c r="E592" s="38">
        <v>40728</v>
      </c>
      <c r="F592" s="38" t="s">
        <v>163</v>
      </c>
      <c r="G592" s="38">
        <v>100003650</v>
      </c>
      <c r="H592" s="38">
        <v>2879</v>
      </c>
      <c r="I592" s="38">
        <v>217.15467000000001</v>
      </c>
      <c r="J592" s="38" t="s">
        <v>1989</v>
      </c>
      <c r="K592" s="38">
        <v>409682</v>
      </c>
      <c r="N592" s="38">
        <v>148560</v>
      </c>
      <c r="O592" s="38">
        <v>276768</v>
      </c>
      <c r="P592" s="38">
        <v>336109</v>
      </c>
      <c r="Q592" s="38">
        <v>0.37108963876669998</v>
      </c>
      <c r="R592" s="38">
        <v>247354</v>
      </c>
      <c r="S592" s="38">
        <v>0.37108963876669998</v>
      </c>
      <c r="T592" s="38">
        <v>0.37108963876669998</v>
      </c>
      <c r="U592" s="38">
        <v>0.37108963876669998</v>
      </c>
      <c r="V592" s="38">
        <v>0.37108963876669998</v>
      </c>
      <c r="W592" s="38">
        <v>0.37108963876669998</v>
      </c>
      <c r="X592" s="38">
        <v>0.37108963876669998</v>
      </c>
      <c r="Y592" s="38">
        <v>0.37108963876669998</v>
      </c>
      <c r="Z592" s="38">
        <v>0.37108963876669998</v>
      </c>
      <c r="AA592" s="38">
        <v>362753.96879999997</v>
      </c>
      <c r="AB592" s="38">
        <v>228737</v>
      </c>
      <c r="AC592" s="38">
        <v>415176.96879999997</v>
      </c>
      <c r="AD592" s="38">
        <v>146798</v>
      </c>
      <c r="AE592" s="38">
        <v>309216</v>
      </c>
      <c r="AF592" s="38">
        <v>209842</v>
      </c>
      <c r="AG592" s="38">
        <v>174859</v>
      </c>
      <c r="AH592" s="38">
        <v>0.37108963876669998</v>
      </c>
      <c r="AI592" s="38">
        <v>256760</v>
      </c>
      <c r="AJ592" s="38">
        <v>0.37108963876669998</v>
      </c>
      <c r="AK592" s="38">
        <v>103042.00780000001</v>
      </c>
      <c r="AL592" s="38">
        <v>0.37108963876669998</v>
      </c>
      <c r="AM592" s="38">
        <v>125615</v>
      </c>
      <c r="AN592" s="38">
        <v>182807</v>
      </c>
      <c r="AO592" s="38">
        <v>160351</v>
      </c>
      <c r="AP592" s="38">
        <v>228319</v>
      </c>
      <c r="AQ592" s="38">
        <v>0.37108963876669998</v>
      </c>
      <c r="AR592" s="38">
        <v>145537</v>
      </c>
      <c r="AS592" s="38">
        <v>153970</v>
      </c>
      <c r="AT592" s="38">
        <v>0.37108963876669998</v>
      </c>
      <c r="AU592" s="38">
        <v>0.37108963876669998</v>
      </c>
      <c r="AV592" s="38">
        <v>0.37108963876669998</v>
      </c>
      <c r="AW592" s="38">
        <v>0.37108963876669998</v>
      </c>
      <c r="AX592" s="38">
        <v>0.37108963876669998</v>
      </c>
      <c r="AY592" s="38">
        <v>0.37108963876669998</v>
      </c>
      <c r="AZ592" s="38">
        <v>0.37108963876669998</v>
      </c>
      <c r="BA592" s="38">
        <v>0.37108963876669998</v>
      </c>
      <c r="BB592" s="38">
        <v>152853</v>
      </c>
      <c r="BC592" s="38">
        <v>283632</v>
      </c>
      <c r="BD592" s="38">
        <v>239590</v>
      </c>
      <c r="BE592" s="38">
        <v>93364</v>
      </c>
      <c r="BF592" s="38">
        <v>0.37108963876669998</v>
      </c>
      <c r="BG592" s="38">
        <v>164872</v>
      </c>
      <c r="BH592" s="38">
        <v>0.37108963876669998</v>
      </c>
      <c r="BI592" s="38">
        <v>160830</v>
      </c>
      <c r="BJ592" s="38">
        <v>180924</v>
      </c>
      <c r="BK592" s="38">
        <v>0.37108963876669998</v>
      </c>
      <c r="BL592" s="38">
        <v>0.37108963876669998</v>
      </c>
      <c r="BM592" s="38">
        <v>0.37108963876669998</v>
      </c>
      <c r="BN592" s="38">
        <v>111406</v>
      </c>
      <c r="BO592" s="38">
        <v>0.37108963876669998</v>
      </c>
      <c r="BP592" s="38">
        <v>0.37108963876669998</v>
      </c>
      <c r="BQ592" s="38">
        <v>0.37108963876669998</v>
      </c>
      <c r="BR592" s="38">
        <v>0.37108963876669998</v>
      </c>
      <c r="BS592" s="38">
        <v>152940</v>
      </c>
      <c r="BT592" s="38">
        <v>0.37108963876669998</v>
      </c>
      <c r="BU592" s="38">
        <v>0.37108963876669998</v>
      </c>
      <c r="BV592" s="38">
        <v>3.8397519196868402E-2</v>
      </c>
      <c r="BX592" s="38">
        <v>0.35936646641179698</v>
      </c>
    </row>
    <row r="593" spans="2:76">
      <c r="B593" s="38" t="s">
        <v>1990</v>
      </c>
      <c r="C593" s="38" t="s">
        <v>161</v>
      </c>
      <c r="D593" s="38" t="s">
        <v>271</v>
      </c>
      <c r="E593" s="38">
        <v>54910</v>
      </c>
      <c r="F593" s="38" t="s">
        <v>145</v>
      </c>
      <c r="G593" s="38">
        <v>100006129</v>
      </c>
      <c r="H593" s="38">
        <v>1625</v>
      </c>
      <c r="I593" s="38">
        <v>211.06119000000001</v>
      </c>
      <c r="J593" s="38" t="s">
        <v>1991</v>
      </c>
      <c r="K593" s="38">
        <v>160637</v>
      </c>
      <c r="M593" s="43" t="s">
        <v>1992</v>
      </c>
      <c r="N593" s="38">
        <v>0.22945615049503501</v>
      </c>
      <c r="O593" s="38">
        <v>36305</v>
      </c>
      <c r="P593" s="38">
        <v>0.22945615049503501</v>
      </c>
      <c r="Q593" s="38">
        <v>29079</v>
      </c>
      <c r="R593" s="38">
        <v>45875</v>
      </c>
      <c r="S593" s="38">
        <v>0.22945615049503501</v>
      </c>
      <c r="T593" s="38">
        <v>16323</v>
      </c>
      <c r="U593" s="38">
        <v>21943</v>
      </c>
      <c r="V593" s="38">
        <v>0.22945615049503501</v>
      </c>
      <c r="W593" s="38">
        <v>0.22945615049503501</v>
      </c>
      <c r="X593" s="38">
        <v>0.22945615049503501</v>
      </c>
      <c r="Y593" s="38">
        <v>0.22945615049503501</v>
      </c>
      <c r="Z593" s="38">
        <v>0.22945615049503501</v>
      </c>
      <c r="AA593" s="38">
        <v>0.22945615049503501</v>
      </c>
      <c r="AB593" s="38">
        <v>0.22945615049503501</v>
      </c>
      <c r="AC593" s="38">
        <v>41195</v>
      </c>
      <c r="AD593" s="38">
        <v>46752</v>
      </c>
      <c r="AE593" s="38">
        <v>0.22945615049503501</v>
      </c>
      <c r="AF593" s="38">
        <v>31772</v>
      </c>
      <c r="AG593" s="38">
        <v>57705</v>
      </c>
      <c r="AH593" s="38">
        <v>0.22945615049503501</v>
      </c>
      <c r="AI593" s="38">
        <v>0.22945615049503501</v>
      </c>
      <c r="AJ593" s="38">
        <v>21746.998</v>
      </c>
      <c r="AK593" s="38">
        <v>40906</v>
      </c>
      <c r="AL593" s="38">
        <v>0.22945615049503501</v>
      </c>
      <c r="AM593" s="38">
        <v>0.22945615049503501</v>
      </c>
      <c r="AN593" s="38">
        <v>36337</v>
      </c>
      <c r="AO593" s="38">
        <v>67139</v>
      </c>
      <c r="AP593" s="38">
        <v>13695</v>
      </c>
      <c r="AQ593" s="38">
        <v>44692</v>
      </c>
      <c r="AR593" s="38">
        <v>0.22945615049503501</v>
      </c>
      <c r="AS593" s="38">
        <v>0.22945615049503501</v>
      </c>
      <c r="AT593" s="38">
        <v>41980.996099999997</v>
      </c>
      <c r="AU593" s="38">
        <v>0.22945615049503501</v>
      </c>
      <c r="AV593" s="38">
        <v>58160</v>
      </c>
      <c r="AW593" s="38">
        <v>0.22945615049503501</v>
      </c>
      <c r="AX593" s="38">
        <v>0.22945615049503501</v>
      </c>
      <c r="AY593" s="38">
        <v>0.22945615049503501</v>
      </c>
      <c r="AZ593" s="38">
        <v>0.22945615049503501</v>
      </c>
      <c r="BA593" s="38">
        <v>13543</v>
      </c>
      <c r="BB593" s="38">
        <v>51153</v>
      </c>
      <c r="BC593" s="38">
        <v>0.22945615049503501</v>
      </c>
      <c r="BD593" s="38">
        <v>0.22945615049503501</v>
      </c>
      <c r="BE593" s="38">
        <v>52765</v>
      </c>
      <c r="BF593" s="38">
        <v>0.22945615049503501</v>
      </c>
      <c r="BG593" s="38">
        <v>51722</v>
      </c>
      <c r="BH593" s="38">
        <v>0.22945615049503501</v>
      </c>
      <c r="BI593" s="38">
        <v>70903</v>
      </c>
      <c r="BJ593" s="38">
        <v>0.22945615049503501</v>
      </c>
      <c r="BK593" s="38">
        <v>0.22945615049503501</v>
      </c>
      <c r="BL593" s="38">
        <v>0.22945615049503501</v>
      </c>
      <c r="BM593" s="38">
        <v>0.22945615049503501</v>
      </c>
      <c r="BN593" s="38">
        <v>0.22945615049503501</v>
      </c>
      <c r="BO593" s="38">
        <v>0.22945615049503501</v>
      </c>
      <c r="BP593" s="38">
        <v>46842</v>
      </c>
      <c r="BQ593" s="38">
        <v>41740</v>
      </c>
      <c r="BR593" s="38">
        <v>0.22945615049503501</v>
      </c>
      <c r="BS593" s="38">
        <v>52346</v>
      </c>
      <c r="BT593" s="38">
        <v>29471.998</v>
      </c>
      <c r="BU593" s="38">
        <v>25646</v>
      </c>
      <c r="BV593" s="38">
        <v>0.85228473487743805</v>
      </c>
      <c r="BX593" s="38">
        <v>1</v>
      </c>
    </row>
    <row r="594" spans="2:76">
      <c r="B594" s="38" t="s">
        <v>1993</v>
      </c>
      <c r="C594" s="38" t="s">
        <v>161</v>
      </c>
      <c r="D594" s="38" t="s">
        <v>271</v>
      </c>
      <c r="E594" s="38">
        <v>1567</v>
      </c>
      <c r="F594" s="38" t="s">
        <v>145</v>
      </c>
      <c r="G594" s="38">
        <v>1111</v>
      </c>
      <c r="H594" s="38">
        <v>941</v>
      </c>
      <c r="I594" s="38">
        <v>197.04554999999999</v>
      </c>
      <c r="J594" s="38" t="s">
        <v>1994</v>
      </c>
      <c r="K594" s="38">
        <v>1245</v>
      </c>
      <c r="L594" s="43" t="s">
        <v>1995</v>
      </c>
      <c r="M594" s="43" t="s">
        <v>1996</v>
      </c>
      <c r="N594" s="38">
        <v>51923</v>
      </c>
      <c r="O594" s="38">
        <v>67281</v>
      </c>
      <c r="P594" s="38">
        <v>46384</v>
      </c>
      <c r="Q594" s="38">
        <v>0.15450283168926099</v>
      </c>
      <c r="R594" s="38">
        <v>54734</v>
      </c>
      <c r="S594" s="38">
        <v>69334</v>
      </c>
      <c r="T594" s="38">
        <v>0.15450283168926099</v>
      </c>
      <c r="U594" s="38">
        <v>34734</v>
      </c>
      <c r="V594" s="38">
        <v>99051</v>
      </c>
      <c r="W594" s="38">
        <v>0.15450283168926099</v>
      </c>
      <c r="X594" s="38">
        <v>76844</v>
      </c>
      <c r="Y594" s="38">
        <v>49519</v>
      </c>
      <c r="Z594" s="38">
        <v>0.15450283168926099</v>
      </c>
      <c r="AA594" s="38">
        <v>32726</v>
      </c>
      <c r="AB594" s="38">
        <v>0.15450283168926099</v>
      </c>
      <c r="AC594" s="38">
        <v>0.15450283168926099</v>
      </c>
      <c r="AD594" s="38">
        <v>0.15450283168926099</v>
      </c>
      <c r="AE594" s="38">
        <v>31814.002</v>
      </c>
      <c r="AF594" s="38">
        <v>0.15450283168926099</v>
      </c>
      <c r="AG594" s="38">
        <v>0.15450283168926099</v>
      </c>
      <c r="AH594" s="38">
        <v>0.15450283168926099</v>
      </c>
      <c r="AI594" s="38">
        <v>128833.99219999999</v>
      </c>
      <c r="AJ594" s="38">
        <v>37355</v>
      </c>
      <c r="AK594" s="38">
        <v>0.15450283168926099</v>
      </c>
      <c r="AL594" s="38">
        <v>0.15450283168926099</v>
      </c>
      <c r="AM594" s="38">
        <v>46739</v>
      </c>
      <c r="AN594" s="38">
        <v>0.15450283168926099</v>
      </c>
      <c r="AO594" s="38">
        <v>95911</v>
      </c>
      <c r="AP594" s="38">
        <v>32036</v>
      </c>
      <c r="AQ594" s="38">
        <v>62783</v>
      </c>
      <c r="AR594" s="38">
        <v>53228</v>
      </c>
      <c r="AS594" s="38">
        <v>80242</v>
      </c>
      <c r="AT594" s="38">
        <v>38071</v>
      </c>
      <c r="AU594" s="38">
        <v>63312.996099999997</v>
      </c>
      <c r="AV594" s="38">
        <v>0.15450283168926099</v>
      </c>
      <c r="AW594" s="38">
        <v>75793</v>
      </c>
      <c r="AX594" s="38">
        <v>98562</v>
      </c>
      <c r="AY594" s="38">
        <v>27944</v>
      </c>
      <c r="AZ594" s="38">
        <v>51011</v>
      </c>
      <c r="BA594" s="38">
        <v>24198</v>
      </c>
      <c r="BB594" s="38">
        <v>53986</v>
      </c>
      <c r="BC594" s="38">
        <v>0.15450283168926099</v>
      </c>
      <c r="BD594" s="38">
        <v>74980</v>
      </c>
      <c r="BE594" s="38">
        <v>0.15450283168926099</v>
      </c>
      <c r="BF594" s="38">
        <v>110777</v>
      </c>
      <c r="BG594" s="38">
        <v>0.15450283168926099</v>
      </c>
      <c r="BH594" s="38">
        <v>57812</v>
      </c>
      <c r="BI594" s="38">
        <v>85829</v>
      </c>
      <c r="BJ594" s="38">
        <v>59553</v>
      </c>
      <c r="BK594" s="38">
        <v>65810</v>
      </c>
      <c r="BL594" s="38">
        <v>75997</v>
      </c>
      <c r="BM594" s="38">
        <v>0.15450283168926099</v>
      </c>
      <c r="BN594" s="38">
        <v>116955</v>
      </c>
      <c r="BO594" s="38">
        <v>137272</v>
      </c>
      <c r="BP594" s="38">
        <v>93287</v>
      </c>
      <c r="BQ594" s="38">
        <v>103649</v>
      </c>
      <c r="BR594" s="38">
        <v>37596</v>
      </c>
      <c r="BS594" s="38">
        <v>0.15450283168926099</v>
      </c>
      <c r="BT594" s="38">
        <v>48095</v>
      </c>
      <c r="BU594" s="38">
        <v>13365</v>
      </c>
      <c r="BV594" s="38">
        <v>2.7731874752669701E-2</v>
      </c>
      <c r="BX594" s="38">
        <v>0.154560349535773</v>
      </c>
    </row>
    <row r="595" spans="2:76">
      <c r="B595" s="38" t="s">
        <v>1997</v>
      </c>
      <c r="C595" s="38" t="s">
        <v>143</v>
      </c>
      <c r="D595" s="38" t="s">
        <v>791</v>
      </c>
      <c r="E595" s="38">
        <v>38623</v>
      </c>
      <c r="F595" s="38" t="s">
        <v>233</v>
      </c>
      <c r="G595" s="38">
        <v>100002807</v>
      </c>
      <c r="H595" s="38">
        <v>848</v>
      </c>
      <c r="I595" s="38">
        <v>278.21145999999999</v>
      </c>
      <c r="J595" s="38" t="s">
        <v>1998</v>
      </c>
      <c r="K595" s="38">
        <v>5656</v>
      </c>
      <c r="L595" s="43" t="s">
        <v>1999</v>
      </c>
      <c r="M595" s="43" t="s">
        <v>2000</v>
      </c>
      <c r="N595" s="38">
        <v>0.70710678118654802</v>
      </c>
      <c r="O595" s="38">
        <v>0.70710678118654802</v>
      </c>
      <c r="P595" s="38">
        <v>0.70710678118654802</v>
      </c>
      <c r="Q595" s="38">
        <v>0.70710678118654802</v>
      </c>
      <c r="R595" s="38">
        <v>0.70710678118654802</v>
      </c>
      <c r="S595" s="38">
        <v>0.70710678118654802</v>
      </c>
      <c r="T595" s="38">
        <v>0.70710678118654802</v>
      </c>
      <c r="U595" s="38">
        <v>0.70710678118654802</v>
      </c>
      <c r="V595" s="38">
        <v>0.70710678118654802</v>
      </c>
      <c r="W595" s="38">
        <v>0.70710678118654802</v>
      </c>
      <c r="X595" s="38">
        <v>0.70710678118654802</v>
      </c>
      <c r="Y595" s="38">
        <v>0.70710678118654802</v>
      </c>
      <c r="Z595" s="38">
        <v>0.70710678118654802</v>
      </c>
      <c r="AA595" s="38">
        <v>0.70710678118654802</v>
      </c>
      <c r="AB595" s="38">
        <v>0.70710678118654802</v>
      </c>
      <c r="AC595" s="38">
        <v>0.70710678118654802</v>
      </c>
      <c r="AD595" s="38">
        <v>0.70710678118654802</v>
      </c>
      <c r="AE595" s="38">
        <v>0.70710678118654802</v>
      </c>
      <c r="AF595" s="38">
        <v>0.70710678118654802</v>
      </c>
      <c r="AG595" s="38">
        <v>0.70710678118654802</v>
      </c>
      <c r="AH595" s="38">
        <v>0.70710678118654802</v>
      </c>
      <c r="AI595" s="38">
        <v>0.70710678118654802</v>
      </c>
      <c r="AJ595" s="38">
        <v>0.70710678118654802</v>
      </c>
      <c r="AK595" s="38">
        <v>0.70710678118654802</v>
      </c>
      <c r="AL595" s="38">
        <v>0.70710678118654802</v>
      </c>
      <c r="AM595" s="38">
        <v>0.70710678118654802</v>
      </c>
      <c r="AN595" s="38">
        <v>0.70710678118654802</v>
      </c>
      <c r="AO595" s="38">
        <v>0.70710678118654802</v>
      </c>
      <c r="AP595" s="38">
        <v>0.70710678118654802</v>
      </c>
      <c r="AQ595" s="38">
        <v>0.70710678118654802</v>
      </c>
      <c r="AR595" s="38">
        <v>0.70710678118654802</v>
      </c>
      <c r="AS595" s="38">
        <v>0.70710678118654802</v>
      </c>
      <c r="AT595" s="38">
        <v>0.70710678118654802</v>
      </c>
      <c r="AU595" s="38">
        <v>0.70710678118654802</v>
      </c>
      <c r="AV595" s="38">
        <v>0.70710678118654802</v>
      </c>
      <c r="AW595" s="38">
        <v>0.70710678118654802</v>
      </c>
      <c r="AX595" s="38">
        <v>0.70710678118654802</v>
      </c>
      <c r="AY595" s="38">
        <v>0.70710678118654802</v>
      </c>
      <c r="AZ595" s="38">
        <v>0.70710678118654802</v>
      </c>
      <c r="BA595" s="38">
        <v>0.70710678118654802</v>
      </c>
      <c r="BB595" s="38">
        <v>0.70710678118654802</v>
      </c>
      <c r="BC595" s="38">
        <v>0.70710678118654802</v>
      </c>
      <c r="BD595" s="38">
        <v>0.70710678118654802</v>
      </c>
      <c r="BE595" s="38">
        <v>0.70710678118654802</v>
      </c>
      <c r="BF595" s="38">
        <v>0.70710678118654802</v>
      </c>
      <c r="BG595" s="38">
        <v>0.70710678118654802</v>
      </c>
      <c r="BH595" s="38">
        <v>0.70710678118654802</v>
      </c>
      <c r="BI595" s="38">
        <v>0.70710678118654802</v>
      </c>
      <c r="BJ595" s="38">
        <v>0.70710678118654802</v>
      </c>
      <c r="BK595" s="38">
        <v>0.70710678118654802</v>
      </c>
      <c r="BL595" s="38">
        <v>0.70710678118654802</v>
      </c>
      <c r="BM595" s="38">
        <v>0.70710678118654802</v>
      </c>
      <c r="BN595" s="38">
        <v>0.70710678118654802</v>
      </c>
      <c r="BO595" s="38">
        <v>0.70710678118654802</v>
      </c>
      <c r="BP595" s="38">
        <v>0.70710678118654802</v>
      </c>
      <c r="BQ595" s="38">
        <v>0.70710678118654802</v>
      </c>
      <c r="BR595" s="38">
        <v>0.70710678118654802</v>
      </c>
      <c r="BS595" s="38">
        <v>0.70710678118654802</v>
      </c>
      <c r="BT595" s="38">
        <v>0.70710678118654802</v>
      </c>
      <c r="BU595" s="38">
        <v>4259434</v>
      </c>
      <c r="BV595" s="38">
        <v>0.33371069574356599</v>
      </c>
      <c r="BX595" s="38">
        <v>0.96723102129983596</v>
      </c>
    </row>
    <row r="596" spans="2:76">
      <c r="B596" s="38" t="s">
        <v>2001</v>
      </c>
      <c r="C596" s="38" t="s">
        <v>199</v>
      </c>
      <c r="D596" s="38" t="s">
        <v>582</v>
      </c>
      <c r="E596" s="38">
        <v>3147</v>
      </c>
      <c r="F596" s="38" t="s">
        <v>211</v>
      </c>
      <c r="G596" s="38">
        <v>1004</v>
      </c>
      <c r="H596" s="38">
        <v>2023</v>
      </c>
      <c r="I596" s="38">
        <v>151.02615</v>
      </c>
      <c r="J596" s="38" t="s">
        <v>2002</v>
      </c>
      <c r="K596" s="38">
        <v>1188</v>
      </c>
      <c r="L596" s="43" t="s">
        <v>2003</v>
      </c>
      <c r="M596" s="43" t="s">
        <v>2004</v>
      </c>
      <c r="N596" s="38">
        <v>2337229</v>
      </c>
      <c r="O596" s="38">
        <v>3007585</v>
      </c>
      <c r="P596" s="38">
        <v>3217840</v>
      </c>
      <c r="Q596" s="38">
        <v>3059755</v>
      </c>
      <c r="R596" s="38">
        <v>3623135</v>
      </c>
      <c r="S596" s="38">
        <v>3972446</v>
      </c>
      <c r="T596" s="38">
        <v>2104111</v>
      </c>
      <c r="U596" s="38">
        <v>2735754</v>
      </c>
      <c r="V596" s="38">
        <v>2167069</v>
      </c>
      <c r="W596" s="38">
        <v>2353176</v>
      </c>
      <c r="X596" s="38">
        <v>2080212</v>
      </c>
      <c r="Y596" s="38">
        <v>2856407</v>
      </c>
      <c r="Z596" s="38">
        <v>1897633</v>
      </c>
      <c r="AA596" s="38">
        <v>3942224</v>
      </c>
      <c r="AB596" s="38">
        <v>2410011</v>
      </c>
      <c r="AC596" s="38">
        <v>4436265</v>
      </c>
      <c r="AD596" s="38">
        <v>1921806</v>
      </c>
      <c r="AE596" s="38">
        <v>2855171</v>
      </c>
      <c r="AF596" s="38">
        <v>4121629</v>
      </c>
      <c r="AG596" s="38">
        <v>3068296</v>
      </c>
      <c r="AH596" s="38">
        <v>3317502.25</v>
      </c>
      <c r="AI596" s="38">
        <v>3767296</v>
      </c>
      <c r="AJ596" s="38">
        <v>2587182</v>
      </c>
      <c r="AK596" s="38">
        <v>2580505</v>
      </c>
      <c r="AL596" s="38">
        <v>2563760</v>
      </c>
      <c r="AM596" s="38">
        <v>2537623</v>
      </c>
      <c r="AN596" s="38">
        <v>3634780</v>
      </c>
      <c r="AO596" s="38">
        <v>4099893</v>
      </c>
      <c r="AP596" s="38">
        <v>3040661.75</v>
      </c>
      <c r="AQ596" s="38">
        <v>3585473.75</v>
      </c>
      <c r="AR596" s="38">
        <v>2113333</v>
      </c>
      <c r="AS596" s="38">
        <v>2092241</v>
      </c>
      <c r="AT596" s="38">
        <v>1620050</v>
      </c>
      <c r="AU596" s="38">
        <v>1884094</v>
      </c>
      <c r="AV596" s="38">
        <v>4081351</v>
      </c>
      <c r="AW596" s="38">
        <v>3667433</v>
      </c>
      <c r="AX596" s="38">
        <v>3814187</v>
      </c>
      <c r="AY596" s="38">
        <v>2224648</v>
      </c>
      <c r="AZ596" s="38">
        <v>3719076</v>
      </c>
      <c r="BA596" s="38">
        <v>3418981</v>
      </c>
      <c r="BB596" s="38">
        <v>2728646</v>
      </c>
      <c r="BC596" s="38">
        <v>2623838</v>
      </c>
      <c r="BD596" s="38">
        <v>1864334</v>
      </c>
      <c r="BE596" s="38">
        <v>2848243</v>
      </c>
      <c r="BF596" s="38">
        <v>2586205</v>
      </c>
      <c r="BG596" s="38">
        <v>3166822</v>
      </c>
      <c r="BH596" s="38">
        <v>2813640</v>
      </c>
      <c r="BI596" s="38">
        <v>2089132</v>
      </c>
      <c r="BJ596" s="38">
        <v>2128147</v>
      </c>
      <c r="BK596" s="38">
        <v>3008862</v>
      </c>
      <c r="BL596" s="38">
        <v>3003460</v>
      </c>
      <c r="BM596" s="38">
        <v>2778978</v>
      </c>
      <c r="BN596" s="38">
        <v>1951305</v>
      </c>
      <c r="BO596" s="38">
        <v>3253559</v>
      </c>
      <c r="BP596" s="38">
        <v>2223603</v>
      </c>
      <c r="BQ596" s="38">
        <v>3098652</v>
      </c>
      <c r="BR596" s="38">
        <v>3370035</v>
      </c>
      <c r="BS596" s="38">
        <v>3336016</v>
      </c>
      <c r="BT596" s="38">
        <v>2982765</v>
      </c>
      <c r="BU596" s="38">
        <v>3620836.75</v>
      </c>
      <c r="BV596" s="38">
        <v>0.28829606345314901</v>
      </c>
      <c r="BX596" s="38">
        <v>1</v>
      </c>
    </row>
    <row r="597" spans="2:76">
      <c r="B597" s="38" t="s">
        <v>2005</v>
      </c>
      <c r="C597" s="38" t="s">
        <v>190</v>
      </c>
      <c r="D597" s="38" t="s">
        <v>342</v>
      </c>
      <c r="E597" s="38">
        <v>57517</v>
      </c>
      <c r="F597" s="38" t="s">
        <v>233</v>
      </c>
      <c r="G597" s="38">
        <v>100015836</v>
      </c>
      <c r="H597" s="38">
        <v>1607</v>
      </c>
      <c r="I597" s="38">
        <v>538.48298999999997</v>
      </c>
      <c r="N597" s="38">
        <v>377004</v>
      </c>
      <c r="O597" s="38">
        <v>319490</v>
      </c>
      <c r="P597" s="38">
        <v>214668</v>
      </c>
      <c r="Q597" s="38">
        <v>251044.98439999999</v>
      </c>
      <c r="R597" s="38">
        <v>717935</v>
      </c>
      <c r="S597" s="38">
        <v>537219</v>
      </c>
      <c r="T597" s="38">
        <v>366418</v>
      </c>
      <c r="U597" s="38">
        <v>400063</v>
      </c>
      <c r="V597" s="38">
        <v>334254</v>
      </c>
      <c r="W597" s="38">
        <v>419140</v>
      </c>
      <c r="X597" s="38">
        <v>405903</v>
      </c>
      <c r="Y597" s="38">
        <v>639284</v>
      </c>
      <c r="Z597" s="38">
        <v>422650.03129999997</v>
      </c>
      <c r="AA597" s="38">
        <v>572888</v>
      </c>
      <c r="AB597" s="38">
        <v>316415</v>
      </c>
      <c r="AC597" s="38">
        <v>455875</v>
      </c>
      <c r="AD597" s="38">
        <v>385557</v>
      </c>
      <c r="AE597" s="38">
        <v>457398</v>
      </c>
      <c r="AF597" s="38">
        <v>645036</v>
      </c>
      <c r="AG597" s="38">
        <v>377643</v>
      </c>
      <c r="AH597" s="38">
        <v>220204</v>
      </c>
      <c r="AI597" s="38">
        <v>533453</v>
      </c>
      <c r="AJ597" s="38">
        <v>422930.03129999997</v>
      </c>
      <c r="AK597" s="38">
        <v>279878</v>
      </c>
      <c r="AL597" s="38">
        <v>299947</v>
      </c>
      <c r="AM597" s="38">
        <v>315978</v>
      </c>
      <c r="AN597" s="38">
        <v>355597</v>
      </c>
      <c r="AO597" s="38">
        <v>378816</v>
      </c>
      <c r="AP597" s="38">
        <v>571422</v>
      </c>
      <c r="AQ597" s="38">
        <v>641606</v>
      </c>
      <c r="AR597" s="38">
        <v>659954</v>
      </c>
      <c r="AS597" s="38">
        <v>455291</v>
      </c>
      <c r="AT597" s="38">
        <v>300565</v>
      </c>
      <c r="AU597" s="38">
        <v>465516.03129999997</v>
      </c>
      <c r="AV597" s="38">
        <v>486174</v>
      </c>
      <c r="AW597" s="38">
        <v>395665</v>
      </c>
      <c r="AX597" s="38">
        <v>391259</v>
      </c>
      <c r="AY597" s="38">
        <v>309245</v>
      </c>
      <c r="AZ597" s="38">
        <v>323686</v>
      </c>
      <c r="BA597" s="38">
        <v>277432</v>
      </c>
      <c r="BB597" s="38">
        <v>522216.96879999997</v>
      </c>
      <c r="BC597" s="38">
        <v>436310</v>
      </c>
      <c r="BD597" s="38">
        <v>540333</v>
      </c>
      <c r="BE597" s="38">
        <v>589834</v>
      </c>
      <c r="BF597" s="38">
        <v>389302</v>
      </c>
      <c r="BG597" s="38">
        <v>841008</v>
      </c>
      <c r="BH597" s="38">
        <v>777890</v>
      </c>
      <c r="BI597" s="38">
        <v>411728</v>
      </c>
      <c r="BJ597" s="38">
        <v>664492</v>
      </c>
      <c r="BK597" s="38">
        <v>322251</v>
      </c>
      <c r="BL597" s="38">
        <v>136717</v>
      </c>
      <c r="BM597" s="38">
        <v>456189.96879999997</v>
      </c>
      <c r="BN597" s="38">
        <v>171539</v>
      </c>
      <c r="BO597" s="38">
        <v>1016677</v>
      </c>
      <c r="BP597" s="38">
        <v>422304</v>
      </c>
      <c r="BQ597" s="38">
        <v>555443</v>
      </c>
      <c r="BR597" s="38">
        <v>380938</v>
      </c>
      <c r="BS597" s="38">
        <v>554296</v>
      </c>
      <c r="BT597" s="38">
        <v>459055</v>
      </c>
      <c r="BU597" s="38">
        <v>728027</v>
      </c>
      <c r="BV597" s="38">
        <v>0.163607615769892</v>
      </c>
      <c r="BX597" s="38">
        <v>0.99945385035499701</v>
      </c>
    </row>
  </sheetData>
  <hyperlinks>
    <hyperlink ref="M4" r:id="rId1"/>
    <hyperlink ref="L5" r:id="rId2"/>
    <hyperlink ref="M5" r:id="rId3"/>
    <hyperlink ref="L6" r:id="rId4"/>
    <hyperlink ref="M6" r:id="rId5"/>
    <hyperlink ref="L7" r:id="rId6"/>
    <hyperlink ref="M7" r:id="rId7"/>
    <hyperlink ref="L8" r:id="rId8"/>
    <hyperlink ref="M8" r:id="rId9"/>
    <hyperlink ref="L9" r:id="rId10"/>
    <hyperlink ref="M9" r:id="rId11"/>
    <hyperlink ref="L10" r:id="rId12"/>
    <hyperlink ref="M10" r:id="rId13"/>
    <hyperlink ref="L11" r:id="rId14"/>
    <hyperlink ref="M11" r:id="rId15"/>
    <hyperlink ref="L12" r:id="rId16"/>
    <hyperlink ref="M12" r:id="rId17"/>
    <hyperlink ref="L14" r:id="rId18"/>
    <hyperlink ref="M14" r:id="rId19"/>
    <hyperlink ref="L16" r:id="rId20"/>
    <hyperlink ref="M16" r:id="rId21"/>
    <hyperlink ref="L19" r:id="rId22"/>
    <hyperlink ref="M19" r:id="rId23"/>
    <hyperlink ref="L20" r:id="rId24"/>
    <hyperlink ref="M20" r:id="rId25"/>
    <hyperlink ref="L21" r:id="rId26"/>
    <hyperlink ref="M21" r:id="rId27"/>
    <hyperlink ref="L22" r:id="rId28"/>
    <hyperlink ref="M22" r:id="rId29"/>
    <hyperlink ref="M24" r:id="rId30"/>
    <hyperlink ref="M25" r:id="rId31"/>
    <hyperlink ref="M26" r:id="rId32"/>
    <hyperlink ref="L31" r:id="rId33"/>
    <hyperlink ref="M31" r:id="rId34"/>
    <hyperlink ref="L32" r:id="rId35"/>
    <hyperlink ref="M32" r:id="rId36"/>
    <hyperlink ref="M33" r:id="rId37"/>
    <hyperlink ref="M36" r:id="rId38"/>
    <hyperlink ref="M37" r:id="rId39"/>
    <hyperlink ref="L38" r:id="rId40"/>
    <hyperlink ref="M38" r:id="rId41"/>
    <hyperlink ref="L39" r:id="rId42"/>
    <hyperlink ref="L40" r:id="rId43"/>
    <hyperlink ref="M40" r:id="rId44"/>
    <hyperlink ref="M44" r:id="rId45"/>
    <hyperlink ref="L47" r:id="rId46"/>
    <hyperlink ref="M47" r:id="rId47"/>
    <hyperlink ref="M48" r:id="rId48"/>
    <hyperlink ref="L51" r:id="rId49"/>
    <hyperlink ref="M51" r:id="rId50"/>
    <hyperlink ref="L52" r:id="rId51"/>
    <hyperlink ref="M52" r:id="rId52"/>
    <hyperlink ref="L55" r:id="rId53"/>
    <hyperlink ref="M55" r:id="rId54"/>
    <hyperlink ref="M57" r:id="rId55"/>
    <hyperlink ref="M58" r:id="rId56"/>
    <hyperlink ref="L59" r:id="rId57"/>
    <hyperlink ref="M59" r:id="rId58"/>
    <hyperlink ref="M60" r:id="rId59"/>
    <hyperlink ref="L61" r:id="rId60"/>
    <hyperlink ref="M61" r:id="rId61"/>
    <hyperlink ref="M63" r:id="rId62"/>
    <hyperlink ref="M64" r:id="rId63"/>
    <hyperlink ref="M65" r:id="rId64"/>
    <hyperlink ref="M68" r:id="rId65"/>
    <hyperlink ref="L69" r:id="rId66"/>
    <hyperlink ref="M69" r:id="rId67"/>
    <hyperlink ref="M70" r:id="rId68"/>
    <hyperlink ref="M72" r:id="rId69"/>
    <hyperlink ref="M74" r:id="rId70"/>
    <hyperlink ref="M76" r:id="rId71"/>
    <hyperlink ref="M78" r:id="rId72"/>
    <hyperlink ref="L80" r:id="rId73"/>
    <hyperlink ref="M80" r:id="rId74"/>
    <hyperlink ref="L81" r:id="rId75"/>
    <hyperlink ref="M81" r:id="rId76"/>
    <hyperlink ref="M82" r:id="rId77"/>
    <hyperlink ref="M83" r:id="rId78"/>
    <hyperlink ref="L84" r:id="rId79"/>
    <hyperlink ref="M84" r:id="rId80"/>
    <hyperlink ref="L85" r:id="rId81"/>
    <hyperlink ref="M85" r:id="rId82"/>
    <hyperlink ref="L86" r:id="rId83"/>
    <hyperlink ref="M86" r:id="rId84"/>
    <hyperlink ref="L87" r:id="rId85"/>
    <hyperlink ref="M87" r:id="rId86"/>
    <hyperlink ref="L88" r:id="rId87"/>
    <hyperlink ref="M88" r:id="rId88"/>
    <hyperlink ref="L89" r:id="rId89"/>
    <hyperlink ref="M89" r:id="rId90"/>
    <hyperlink ref="L90" r:id="rId91"/>
    <hyperlink ref="L91" r:id="rId92"/>
    <hyperlink ref="M91" r:id="rId93"/>
    <hyperlink ref="L92" r:id="rId94"/>
    <hyperlink ref="M92" r:id="rId95"/>
    <hyperlink ref="M93" r:id="rId96"/>
    <hyperlink ref="L94" r:id="rId97"/>
    <hyperlink ref="M94" r:id="rId98"/>
    <hyperlink ref="L96" r:id="rId99"/>
    <hyperlink ref="M96" r:id="rId100"/>
    <hyperlink ref="L97" r:id="rId101"/>
    <hyperlink ref="L98" r:id="rId102"/>
    <hyperlink ref="M98" r:id="rId103"/>
    <hyperlink ref="M100" r:id="rId104"/>
    <hyperlink ref="L101" r:id="rId105"/>
    <hyperlink ref="M101" r:id="rId106"/>
    <hyperlink ref="L103" r:id="rId107"/>
    <hyperlink ref="M103" r:id="rId108"/>
    <hyperlink ref="L106" r:id="rId109"/>
    <hyperlink ref="M106" r:id="rId110"/>
    <hyperlink ref="L107" r:id="rId111"/>
    <hyperlink ref="M107" r:id="rId112"/>
    <hyperlink ref="L110" r:id="rId113"/>
    <hyperlink ref="M110" r:id="rId114"/>
    <hyperlink ref="L111" r:id="rId115"/>
    <hyperlink ref="M111" r:id="rId116"/>
    <hyperlink ref="L113" r:id="rId117"/>
    <hyperlink ref="M113" r:id="rId118"/>
    <hyperlink ref="M114" r:id="rId119"/>
    <hyperlink ref="M115" r:id="rId120"/>
    <hyperlink ref="L116" r:id="rId121"/>
    <hyperlink ref="M116" r:id="rId122"/>
    <hyperlink ref="L120" r:id="rId123"/>
    <hyperlink ref="M120" r:id="rId124"/>
    <hyperlink ref="M128" r:id="rId125"/>
    <hyperlink ref="L129" r:id="rId126"/>
    <hyperlink ref="M129" r:id="rId127"/>
    <hyperlink ref="L130" r:id="rId128"/>
    <hyperlink ref="M130" r:id="rId129"/>
    <hyperlink ref="M131" r:id="rId130"/>
    <hyperlink ref="L132" r:id="rId131"/>
    <hyperlink ref="M132" r:id="rId132"/>
    <hyperlink ref="L133" r:id="rId133"/>
    <hyperlink ref="M133" r:id="rId134"/>
    <hyperlink ref="M134" r:id="rId135"/>
    <hyperlink ref="L135" r:id="rId136"/>
    <hyperlink ref="M135" r:id="rId137"/>
    <hyperlink ref="L138" r:id="rId138"/>
    <hyperlink ref="M138" r:id="rId139"/>
    <hyperlink ref="L139" r:id="rId140"/>
    <hyperlink ref="M139" r:id="rId141"/>
    <hyperlink ref="L140" r:id="rId142"/>
    <hyperlink ref="M140" r:id="rId143"/>
    <hyperlink ref="L141" r:id="rId144"/>
    <hyperlink ref="M141" r:id="rId145"/>
    <hyperlink ref="L142" r:id="rId146"/>
    <hyperlink ref="M142" r:id="rId147"/>
    <hyperlink ref="L144" r:id="rId148"/>
    <hyperlink ref="M144" r:id="rId149"/>
    <hyperlink ref="M145" r:id="rId150"/>
    <hyperlink ref="L146" r:id="rId151"/>
    <hyperlink ref="M146" r:id="rId152"/>
    <hyperlink ref="L147" r:id="rId153"/>
    <hyperlink ref="M147" r:id="rId154"/>
    <hyperlink ref="M148" r:id="rId155"/>
    <hyperlink ref="L150" r:id="rId156"/>
    <hyperlink ref="M150" r:id="rId157"/>
    <hyperlink ref="M151" r:id="rId158"/>
    <hyperlink ref="L152" r:id="rId159"/>
    <hyperlink ref="M152" r:id="rId160"/>
    <hyperlink ref="L154" r:id="rId161"/>
    <hyperlink ref="M154" r:id="rId162"/>
    <hyperlink ref="L155" r:id="rId163"/>
    <hyperlink ref="M155" r:id="rId164"/>
    <hyperlink ref="L158" r:id="rId165"/>
    <hyperlink ref="M158" r:id="rId166"/>
    <hyperlink ref="L159" r:id="rId167"/>
    <hyperlink ref="M159" r:id="rId168"/>
    <hyperlink ref="M160" r:id="rId169"/>
    <hyperlink ref="L162" r:id="rId170"/>
    <hyperlink ref="M162" r:id="rId171"/>
    <hyperlink ref="M163" r:id="rId172"/>
    <hyperlink ref="L164" r:id="rId173"/>
    <hyperlink ref="M168" r:id="rId174"/>
    <hyperlink ref="M169" r:id="rId175"/>
    <hyperlink ref="L170" r:id="rId176"/>
    <hyperlink ref="M170" r:id="rId177"/>
    <hyperlink ref="L171" r:id="rId178"/>
    <hyperlink ref="M171" r:id="rId179"/>
    <hyperlink ref="M172" r:id="rId180"/>
    <hyperlink ref="L174" r:id="rId181"/>
    <hyperlink ref="M174" r:id="rId182"/>
    <hyperlink ref="M177" r:id="rId183"/>
    <hyperlink ref="L179" r:id="rId184"/>
    <hyperlink ref="M179" r:id="rId185"/>
    <hyperlink ref="L180" r:id="rId186"/>
    <hyperlink ref="M180" r:id="rId187"/>
    <hyperlink ref="L181" r:id="rId188"/>
    <hyperlink ref="M182" r:id="rId189"/>
    <hyperlink ref="M183" r:id="rId190"/>
    <hyperlink ref="L184" r:id="rId191"/>
    <hyperlink ref="M184" r:id="rId192"/>
    <hyperlink ref="L185" r:id="rId193"/>
    <hyperlink ref="M185" r:id="rId194"/>
    <hyperlink ref="L186" r:id="rId195"/>
    <hyperlink ref="M186" r:id="rId196"/>
    <hyperlink ref="L188" r:id="rId197"/>
    <hyperlink ref="M188" r:id="rId198"/>
    <hyperlink ref="L189" r:id="rId199"/>
    <hyperlink ref="M189" r:id="rId200"/>
    <hyperlink ref="L190" r:id="rId201"/>
    <hyperlink ref="M190" r:id="rId202"/>
    <hyperlink ref="M191" r:id="rId203"/>
    <hyperlink ref="L193" r:id="rId204"/>
    <hyperlink ref="M193" r:id="rId205"/>
    <hyperlink ref="L194" r:id="rId206"/>
    <hyperlink ref="M194" r:id="rId207"/>
    <hyperlink ref="L195" r:id="rId208"/>
    <hyperlink ref="M195" r:id="rId209"/>
    <hyperlink ref="M196" r:id="rId210"/>
    <hyperlink ref="M197" r:id="rId211"/>
    <hyperlink ref="M198" r:id="rId212"/>
    <hyperlink ref="L199" r:id="rId213"/>
    <hyperlink ref="M199" r:id="rId214"/>
    <hyperlink ref="M203" r:id="rId215"/>
    <hyperlink ref="M204" r:id="rId216"/>
    <hyperlink ref="L205" r:id="rId217"/>
    <hyperlink ref="M205" r:id="rId218"/>
    <hyperlink ref="L206" r:id="rId219"/>
    <hyperlink ref="M206" r:id="rId220"/>
    <hyperlink ref="L207" r:id="rId221"/>
    <hyperlink ref="M207" r:id="rId222"/>
    <hyperlink ref="L208" r:id="rId223"/>
    <hyperlink ref="M208" r:id="rId224"/>
    <hyperlink ref="L209" r:id="rId225"/>
    <hyperlink ref="M209" r:id="rId226"/>
    <hyperlink ref="L210" r:id="rId227"/>
    <hyperlink ref="M210" r:id="rId228"/>
    <hyperlink ref="L211" r:id="rId229"/>
    <hyperlink ref="M211" r:id="rId230"/>
    <hyperlink ref="M212" r:id="rId231"/>
    <hyperlink ref="L214" r:id="rId232"/>
    <hyperlink ref="M214" r:id="rId233"/>
    <hyperlink ref="L215" r:id="rId234"/>
    <hyperlink ref="M215" r:id="rId235"/>
    <hyperlink ref="L216" r:id="rId236"/>
    <hyperlink ref="M216" r:id="rId237"/>
    <hyperlink ref="L217" r:id="rId238"/>
    <hyperlink ref="M217" r:id="rId239"/>
    <hyperlink ref="L218" r:id="rId240"/>
    <hyperlink ref="M218" r:id="rId241"/>
    <hyperlink ref="M219" r:id="rId242"/>
    <hyperlink ref="L220" r:id="rId243"/>
    <hyperlink ref="M220" r:id="rId244"/>
    <hyperlink ref="L221" r:id="rId245"/>
    <hyperlink ref="M221" r:id="rId246"/>
    <hyperlink ref="L223" r:id="rId247"/>
    <hyperlink ref="M223" r:id="rId248"/>
    <hyperlink ref="L224" r:id="rId249"/>
    <hyperlink ref="M224" r:id="rId250"/>
    <hyperlink ref="M225" r:id="rId251"/>
    <hyperlink ref="L226" r:id="rId252"/>
    <hyperlink ref="M226" r:id="rId253"/>
    <hyperlink ref="L227" r:id="rId254"/>
    <hyperlink ref="M227" r:id="rId255"/>
    <hyperlink ref="M228" r:id="rId256"/>
    <hyperlink ref="L229" r:id="rId257"/>
    <hyperlink ref="M229" r:id="rId258"/>
    <hyperlink ref="L230" r:id="rId259"/>
    <hyperlink ref="M230" r:id="rId260"/>
    <hyperlink ref="L231" r:id="rId261"/>
    <hyperlink ref="M231" r:id="rId262"/>
    <hyperlink ref="L232" r:id="rId263"/>
    <hyperlink ref="M232" r:id="rId264"/>
    <hyperlink ref="L237" r:id="rId265"/>
    <hyperlink ref="M237" r:id="rId266"/>
    <hyperlink ref="L238" r:id="rId267"/>
    <hyperlink ref="M238" r:id="rId268"/>
    <hyperlink ref="L239" r:id="rId269"/>
    <hyperlink ref="M239" r:id="rId270"/>
    <hyperlink ref="L240" r:id="rId271"/>
    <hyperlink ref="M240" r:id="rId272"/>
    <hyperlink ref="L241" r:id="rId273"/>
    <hyperlink ref="L243" r:id="rId274"/>
    <hyperlink ref="M243" r:id="rId275"/>
    <hyperlink ref="L244" r:id="rId276"/>
    <hyperlink ref="M244" r:id="rId277"/>
    <hyperlink ref="L245" r:id="rId278"/>
    <hyperlink ref="L246" r:id="rId279"/>
    <hyperlink ref="M246" r:id="rId280"/>
    <hyperlink ref="L250" r:id="rId281"/>
    <hyperlink ref="M250" r:id="rId282"/>
    <hyperlink ref="L251" r:id="rId283"/>
    <hyperlink ref="M251" r:id="rId284"/>
    <hyperlink ref="M252" r:id="rId285"/>
    <hyperlink ref="L253" r:id="rId286"/>
    <hyperlink ref="M253" r:id="rId287"/>
    <hyperlink ref="M254" r:id="rId288"/>
    <hyperlink ref="M255" r:id="rId289"/>
    <hyperlink ref="L257" r:id="rId290"/>
    <hyperlink ref="M257" r:id="rId291"/>
    <hyperlink ref="L258" r:id="rId292"/>
    <hyperlink ref="L259" r:id="rId293"/>
    <hyperlink ref="M259" r:id="rId294"/>
    <hyperlink ref="L260" r:id="rId295"/>
    <hyperlink ref="M260" r:id="rId296"/>
    <hyperlink ref="L261" r:id="rId297"/>
    <hyperlink ref="M261" r:id="rId298"/>
    <hyperlink ref="L262" r:id="rId299"/>
    <hyperlink ref="M262" r:id="rId300"/>
    <hyperlink ref="M263" r:id="rId301"/>
    <hyperlink ref="M265" r:id="rId302"/>
    <hyperlink ref="L266" r:id="rId303"/>
    <hyperlink ref="M266" r:id="rId304"/>
    <hyperlink ref="L267" r:id="rId305"/>
    <hyperlink ref="M267" r:id="rId306"/>
    <hyperlink ref="M268" r:id="rId307"/>
    <hyperlink ref="M270" r:id="rId308"/>
    <hyperlink ref="M271" r:id="rId309"/>
    <hyperlink ref="M272" r:id="rId310"/>
    <hyperlink ref="M273" r:id="rId311"/>
    <hyperlink ref="M274" r:id="rId312"/>
    <hyperlink ref="M275" r:id="rId313"/>
    <hyperlink ref="L277" r:id="rId314"/>
    <hyperlink ref="M277" r:id="rId315"/>
    <hyperlink ref="L278" r:id="rId316"/>
    <hyperlink ref="M278" r:id="rId317"/>
    <hyperlink ref="L279" r:id="rId318"/>
    <hyperlink ref="M279" r:id="rId319"/>
    <hyperlink ref="L280" r:id="rId320"/>
    <hyperlink ref="M280" r:id="rId321"/>
    <hyperlink ref="L282" r:id="rId322"/>
    <hyperlink ref="M282" r:id="rId323"/>
    <hyperlink ref="M283" r:id="rId324"/>
    <hyperlink ref="L284" r:id="rId325"/>
    <hyperlink ref="M284" r:id="rId326"/>
    <hyperlink ref="L287" r:id="rId327"/>
    <hyperlink ref="M287" r:id="rId328"/>
    <hyperlink ref="M288" r:id="rId329"/>
    <hyperlink ref="L289" r:id="rId330"/>
    <hyperlink ref="M289" r:id="rId331"/>
    <hyperlink ref="L290" r:id="rId332"/>
    <hyperlink ref="M290" r:id="rId333"/>
    <hyperlink ref="L291" r:id="rId334"/>
    <hyperlink ref="M291" r:id="rId335"/>
    <hyperlink ref="L292" r:id="rId336"/>
    <hyperlink ref="M292" r:id="rId337"/>
    <hyperlink ref="L293" r:id="rId338"/>
    <hyperlink ref="M293" r:id="rId339"/>
    <hyperlink ref="L294" r:id="rId340"/>
    <hyperlink ref="M294" r:id="rId341"/>
    <hyperlink ref="L295" r:id="rId342"/>
    <hyperlink ref="L297" r:id="rId343"/>
    <hyperlink ref="M297" r:id="rId344"/>
    <hyperlink ref="L298" r:id="rId345"/>
    <hyperlink ref="M298" r:id="rId346"/>
    <hyperlink ref="L301" r:id="rId347"/>
    <hyperlink ref="M301" r:id="rId348"/>
    <hyperlink ref="L304" r:id="rId349"/>
    <hyperlink ref="M304" r:id="rId350"/>
    <hyperlink ref="L306" r:id="rId351"/>
    <hyperlink ref="M306" r:id="rId352"/>
    <hyperlink ref="L308" r:id="rId353"/>
    <hyperlink ref="M308" r:id="rId354"/>
    <hyperlink ref="M309" r:id="rId355"/>
    <hyperlink ref="L310" r:id="rId356"/>
    <hyperlink ref="M310" r:id="rId357"/>
    <hyperlink ref="M311" r:id="rId358"/>
    <hyperlink ref="M312" r:id="rId359"/>
    <hyperlink ref="M313" r:id="rId360"/>
    <hyperlink ref="M314" r:id="rId361"/>
    <hyperlink ref="L315" r:id="rId362"/>
    <hyperlink ref="M315" r:id="rId363"/>
    <hyperlink ref="L316" r:id="rId364"/>
    <hyperlink ref="M316" r:id="rId365"/>
    <hyperlink ref="L317" r:id="rId366"/>
    <hyperlink ref="M317" r:id="rId367"/>
    <hyperlink ref="L318" r:id="rId368"/>
    <hyperlink ref="M318" r:id="rId369"/>
    <hyperlink ref="L320" r:id="rId370"/>
    <hyperlink ref="M320" r:id="rId371"/>
    <hyperlink ref="M322" r:id="rId372"/>
    <hyperlink ref="M324" r:id="rId373"/>
    <hyperlink ref="L325" r:id="rId374"/>
    <hyperlink ref="M325" r:id="rId375"/>
    <hyperlink ref="L326" r:id="rId376"/>
    <hyperlink ref="M326" r:id="rId377"/>
    <hyperlink ref="M328" r:id="rId378"/>
    <hyperlink ref="L329" r:id="rId379"/>
    <hyperlink ref="M329" r:id="rId380"/>
    <hyperlink ref="L330" r:id="rId381"/>
    <hyperlink ref="M330" r:id="rId382"/>
    <hyperlink ref="L331" r:id="rId383"/>
    <hyperlink ref="M331" r:id="rId384"/>
    <hyperlink ref="L332" r:id="rId385"/>
    <hyperlink ref="M332" r:id="rId386"/>
    <hyperlink ref="L334" r:id="rId387"/>
    <hyperlink ref="M334" r:id="rId388"/>
    <hyperlink ref="M335" r:id="rId389"/>
    <hyperlink ref="L336" r:id="rId390"/>
    <hyperlink ref="M336" r:id="rId391"/>
    <hyperlink ref="L337" r:id="rId392"/>
    <hyperlink ref="M337" r:id="rId393"/>
    <hyperlink ref="L338" r:id="rId394"/>
    <hyperlink ref="M338" r:id="rId395"/>
    <hyperlink ref="L340" r:id="rId396"/>
    <hyperlink ref="M340" r:id="rId397"/>
    <hyperlink ref="L341" r:id="rId398"/>
    <hyperlink ref="M341" r:id="rId399"/>
    <hyperlink ref="L342" r:id="rId400"/>
    <hyperlink ref="M342" r:id="rId401"/>
    <hyperlink ref="L343" r:id="rId402"/>
    <hyperlink ref="M343" r:id="rId403"/>
    <hyperlink ref="M344" r:id="rId404"/>
    <hyperlink ref="L345" r:id="rId405"/>
    <hyperlink ref="M345" r:id="rId406"/>
    <hyperlink ref="L346" r:id="rId407"/>
    <hyperlink ref="M346" r:id="rId408"/>
    <hyperlink ref="M347" r:id="rId409"/>
    <hyperlink ref="M348" r:id="rId410"/>
    <hyperlink ref="L349" r:id="rId411"/>
    <hyperlink ref="M349" r:id="rId412"/>
    <hyperlink ref="M350" r:id="rId413"/>
    <hyperlink ref="M351" r:id="rId414"/>
    <hyperlink ref="M353" r:id="rId415"/>
    <hyperlink ref="M354" r:id="rId416"/>
    <hyperlink ref="L355" r:id="rId417"/>
    <hyperlink ref="M355" r:id="rId418"/>
    <hyperlink ref="M356" r:id="rId419"/>
    <hyperlink ref="M357" r:id="rId420"/>
    <hyperlink ref="L358" r:id="rId421"/>
    <hyperlink ref="M358" r:id="rId422"/>
    <hyperlink ref="L359" r:id="rId423"/>
    <hyperlink ref="M359" r:id="rId424"/>
    <hyperlink ref="L360" r:id="rId425"/>
    <hyperlink ref="M360" r:id="rId426"/>
    <hyperlink ref="L361" r:id="rId427"/>
    <hyperlink ref="M361" r:id="rId428"/>
    <hyperlink ref="M362" r:id="rId429"/>
    <hyperlink ref="M365" r:id="rId430"/>
    <hyperlink ref="M367" r:id="rId431"/>
    <hyperlink ref="M368" r:id="rId432"/>
    <hyperlink ref="M371" r:id="rId433"/>
    <hyperlink ref="M372" r:id="rId434"/>
    <hyperlink ref="L374" r:id="rId435"/>
    <hyperlink ref="M374" r:id="rId436"/>
    <hyperlink ref="L375" r:id="rId437"/>
    <hyperlink ref="M375" r:id="rId438"/>
    <hyperlink ref="L376" r:id="rId439"/>
    <hyperlink ref="M376" r:id="rId440"/>
    <hyperlink ref="M377" r:id="rId441"/>
    <hyperlink ref="L378" r:id="rId442"/>
    <hyperlink ref="M378" r:id="rId443"/>
    <hyperlink ref="L379" r:id="rId444"/>
    <hyperlink ref="M379" r:id="rId445"/>
    <hyperlink ref="L380" r:id="rId446"/>
    <hyperlink ref="M380" r:id="rId447"/>
    <hyperlink ref="L381" r:id="rId448"/>
    <hyperlink ref="M381" r:id="rId449"/>
    <hyperlink ref="M382" r:id="rId450"/>
    <hyperlink ref="L383" r:id="rId451"/>
    <hyperlink ref="M383" r:id="rId452"/>
    <hyperlink ref="L385" r:id="rId453"/>
    <hyperlink ref="M385" r:id="rId454"/>
    <hyperlink ref="L388" r:id="rId455"/>
    <hyperlink ref="M388" r:id="rId456"/>
    <hyperlink ref="M389" r:id="rId457"/>
    <hyperlink ref="M390" r:id="rId458"/>
    <hyperlink ref="L391" r:id="rId459"/>
    <hyperlink ref="M391" r:id="rId460"/>
    <hyperlink ref="M393" r:id="rId461"/>
    <hyperlink ref="M394" r:id="rId462"/>
    <hyperlink ref="M395" r:id="rId463"/>
    <hyperlink ref="L397" r:id="rId464"/>
    <hyperlink ref="M397" r:id="rId465"/>
    <hyperlink ref="L399" r:id="rId466"/>
    <hyperlink ref="M399" r:id="rId467"/>
    <hyperlink ref="M400" r:id="rId468"/>
    <hyperlink ref="L401" r:id="rId469"/>
    <hyperlink ref="M401" r:id="rId470"/>
    <hyperlink ref="M402" r:id="rId471"/>
    <hyperlink ref="M403" r:id="rId472"/>
    <hyperlink ref="L404" r:id="rId473"/>
    <hyperlink ref="M404" r:id="rId474"/>
    <hyperlink ref="L405" r:id="rId475"/>
    <hyperlink ref="M405" r:id="rId476"/>
    <hyperlink ref="L406" r:id="rId477"/>
    <hyperlink ref="M406" r:id="rId478"/>
    <hyperlink ref="M407" r:id="rId479"/>
    <hyperlink ref="L408" r:id="rId480"/>
    <hyperlink ref="M408" r:id="rId481"/>
    <hyperlink ref="L409" r:id="rId482"/>
    <hyperlink ref="M409" r:id="rId483"/>
    <hyperlink ref="L410" r:id="rId484"/>
    <hyperlink ref="M410" r:id="rId485"/>
    <hyperlink ref="L411" r:id="rId486"/>
    <hyperlink ref="M411" r:id="rId487"/>
    <hyperlink ref="L412" r:id="rId488"/>
    <hyperlink ref="M412" r:id="rId489"/>
    <hyperlink ref="L413" r:id="rId490"/>
    <hyperlink ref="M413" r:id="rId491"/>
    <hyperlink ref="M414" r:id="rId492"/>
    <hyperlink ref="M417" r:id="rId493"/>
    <hyperlink ref="L418" r:id="rId494"/>
    <hyperlink ref="M418" r:id="rId495"/>
    <hyperlink ref="L419" r:id="rId496"/>
    <hyperlink ref="M419" r:id="rId497"/>
    <hyperlink ref="L421" r:id="rId498"/>
    <hyperlink ref="M421" r:id="rId499"/>
    <hyperlink ref="L422" r:id="rId500"/>
    <hyperlink ref="M422" r:id="rId501"/>
    <hyperlink ref="M429" r:id="rId502"/>
    <hyperlink ref="L433" r:id="rId503"/>
    <hyperlink ref="M433" r:id="rId504"/>
    <hyperlink ref="L434" r:id="rId505"/>
    <hyperlink ref="M434" r:id="rId506"/>
    <hyperlink ref="L435" r:id="rId507"/>
    <hyperlink ref="M435" r:id="rId508"/>
    <hyperlink ref="M436" r:id="rId509"/>
    <hyperlink ref="M437" r:id="rId510"/>
    <hyperlink ref="M438" r:id="rId511"/>
    <hyperlink ref="L439" r:id="rId512"/>
    <hyperlink ref="M439" r:id="rId513"/>
    <hyperlink ref="L440" r:id="rId514"/>
    <hyperlink ref="M440" r:id="rId515"/>
    <hyperlink ref="M441" r:id="rId516"/>
    <hyperlink ref="L443" r:id="rId517"/>
    <hyperlink ref="M443" r:id="rId518"/>
    <hyperlink ref="L445" r:id="rId519"/>
    <hyperlink ref="M445" r:id="rId520"/>
    <hyperlink ref="L446" r:id="rId521"/>
    <hyperlink ref="M446" r:id="rId522"/>
    <hyperlink ref="L447" r:id="rId523"/>
    <hyperlink ref="L448" r:id="rId524"/>
    <hyperlink ref="M448" r:id="rId525"/>
    <hyperlink ref="M451" r:id="rId526"/>
    <hyperlink ref="L455" r:id="rId527"/>
    <hyperlink ref="M455" r:id="rId528"/>
    <hyperlink ref="M456" r:id="rId529"/>
    <hyperlink ref="M458" r:id="rId530"/>
    <hyperlink ref="L459" r:id="rId531"/>
    <hyperlink ref="M459" r:id="rId532"/>
    <hyperlink ref="L460" r:id="rId533"/>
    <hyperlink ref="M460" r:id="rId534"/>
    <hyperlink ref="M461" r:id="rId535"/>
    <hyperlink ref="L462" r:id="rId536"/>
    <hyperlink ref="M462" r:id="rId537"/>
    <hyperlink ref="M463" r:id="rId538"/>
    <hyperlink ref="M464" r:id="rId539"/>
    <hyperlink ref="L466" r:id="rId540"/>
    <hyperlink ref="M466" r:id="rId541"/>
    <hyperlink ref="L468" r:id="rId542"/>
    <hyperlink ref="M468" r:id="rId543"/>
    <hyperlink ref="L469" r:id="rId544"/>
    <hyperlink ref="M469" r:id="rId545"/>
    <hyperlink ref="L470" r:id="rId546"/>
    <hyperlink ref="M470" r:id="rId547"/>
    <hyperlink ref="L471" r:id="rId548"/>
    <hyperlink ref="M471" r:id="rId549"/>
    <hyperlink ref="L472" r:id="rId550"/>
    <hyperlink ref="M472" r:id="rId551"/>
    <hyperlink ref="M473" r:id="rId552"/>
    <hyperlink ref="L474" r:id="rId553"/>
    <hyperlink ref="M474" r:id="rId554"/>
    <hyperlink ref="L475" r:id="rId555"/>
    <hyperlink ref="M475" r:id="rId556"/>
    <hyperlink ref="L476" r:id="rId557"/>
    <hyperlink ref="M476" r:id="rId558"/>
    <hyperlink ref="L481" r:id="rId559"/>
    <hyperlink ref="M481" r:id="rId560"/>
    <hyperlink ref="L482" r:id="rId561"/>
    <hyperlink ref="M482" r:id="rId562"/>
    <hyperlink ref="L483" r:id="rId563"/>
    <hyperlink ref="M483" r:id="rId564"/>
    <hyperlink ref="L484" r:id="rId565"/>
    <hyperlink ref="M484" r:id="rId566"/>
    <hyperlink ref="L485" r:id="rId567"/>
    <hyperlink ref="M485" r:id="rId568"/>
    <hyperlink ref="L486" r:id="rId569"/>
    <hyperlink ref="M486" r:id="rId570"/>
    <hyperlink ref="L487" r:id="rId571"/>
    <hyperlink ref="M487" r:id="rId572"/>
    <hyperlink ref="M488" r:id="rId573"/>
    <hyperlink ref="M491" r:id="rId574"/>
    <hyperlink ref="M492" r:id="rId575"/>
    <hyperlink ref="L493" r:id="rId576"/>
    <hyperlink ref="M493" r:id="rId577"/>
    <hyperlink ref="M494" r:id="rId578"/>
    <hyperlink ref="M496" r:id="rId579"/>
    <hyperlink ref="L498" r:id="rId580"/>
    <hyperlink ref="M498" r:id="rId581"/>
    <hyperlink ref="M499" r:id="rId582"/>
    <hyperlink ref="L500" r:id="rId583"/>
    <hyperlink ref="M500" r:id="rId584"/>
    <hyperlink ref="L501" r:id="rId585"/>
    <hyperlink ref="M501" r:id="rId586"/>
    <hyperlink ref="L502" r:id="rId587"/>
    <hyperlink ref="M502" r:id="rId588"/>
    <hyperlink ref="M506" r:id="rId589"/>
    <hyperlink ref="L507" r:id="rId590"/>
    <hyperlink ref="M507" r:id="rId591"/>
    <hyperlink ref="L508" r:id="rId592"/>
    <hyperlink ref="M508" r:id="rId593"/>
    <hyperlink ref="L509" r:id="rId594"/>
    <hyperlink ref="M509" r:id="rId595"/>
    <hyperlink ref="L510" r:id="rId596"/>
    <hyperlink ref="M510" r:id="rId597"/>
    <hyperlink ref="L511" r:id="rId598"/>
    <hyperlink ref="M511" r:id="rId599"/>
    <hyperlink ref="L512" r:id="rId600"/>
    <hyperlink ref="M512" r:id="rId601"/>
    <hyperlink ref="L513" r:id="rId602"/>
    <hyperlink ref="M513" r:id="rId603"/>
    <hyperlink ref="L515" r:id="rId604"/>
    <hyperlink ref="M515" r:id="rId605"/>
    <hyperlink ref="L516" r:id="rId606"/>
    <hyperlink ref="M516" r:id="rId607"/>
    <hyperlink ref="M517" r:id="rId608"/>
    <hyperlink ref="M518" r:id="rId609"/>
    <hyperlink ref="M519" r:id="rId610"/>
    <hyperlink ref="L520" r:id="rId611"/>
    <hyperlink ref="L521" r:id="rId612"/>
    <hyperlink ref="M521" r:id="rId613"/>
    <hyperlink ref="L522" r:id="rId614"/>
    <hyperlink ref="M522" r:id="rId615"/>
    <hyperlink ref="L524" r:id="rId616"/>
    <hyperlink ref="M524" r:id="rId617"/>
    <hyperlink ref="L525" r:id="rId618"/>
    <hyperlink ref="M525" r:id="rId619"/>
    <hyperlink ref="L526" r:id="rId620"/>
    <hyperlink ref="M526" r:id="rId621"/>
    <hyperlink ref="M527" r:id="rId622"/>
    <hyperlink ref="M528" r:id="rId623"/>
    <hyperlink ref="M529" r:id="rId624"/>
    <hyperlink ref="M531" r:id="rId625"/>
    <hyperlink ref="L532" r:id="rId626"/>
    <hyperlink ref="M532" r:id="rId627"/>
    <hyperlink ref="L533" r:id="rId628"/>
    <hyperlink ref="M533" r:id="rId629"/>
    <hyperlink ref="L534" r:id="rId630"/>
    <hyperlink ref="M534" r:id="rId631"/>
    <hyperlink ref="L536" r:id="rId632"/>
    <hyperlink ref="M536" r:id="rId633"/>
    <hyperlink ref="M537" r:id="rId634"/>
    <hyperlink ref="L538" r:id="rId635"/>
    <hyperlink ref="M538" r:id="rId636"/>
    <hyperlink ref="L539" r:id="rId637"/>
    <hyperlink ref="M539" r:id="rId638"/>
    <hyperlink ref="L540" r:id="rId639"/>
    <hyperlink ref="M540" r:id="rId640"/>
    <hyperlink ref="M541" r:id="rId641"/>
    <hyperlink ref="L542" r:id="rId642"/>
    <hyperlink ref="M542" r:id="rId643"/>
    <hyperlink ref="L543" r:id="rId644"/>
    <hyperlink ref="M544" r:id="rId645"/>
    <hyperlink ref="L545" r:id="rId646"/>
    <hyperlink ref="M545" r:id="rId647"/>
    <hyperlink ref="L548" r:id="rId648"/>
    <hyperlink ref="M548" r:id="rId649"/>
    <hyperlink ref="L549" r:id="rId650"/>
    <hyperlink ref="M549" r:id="rId651"/>
    <hyperlink ref="L550" r:id="rId652"/>
    <hyperlink ref="M550" r:id="rId653"/>
    <hyperlink ref="L551" r:id="rId654"/>
    <hyperlink ref="M551" r:id="rId655"/>
    <hyperlink ref="L552" r:id="rId656"/>
    <hyperlink ref="M552" r:id="rId657"/>
    <hyperlink ref="L553" r:id="rId658"/>
    <hyperlink ref="M553" r:id="rId659"/>
    <hyperlink ref="L555" r:id="rId660"/>
    <hyperlink ref="M555" r:id="rId661"/>
    <hyperlink ref="L556" r:id="rId662"/>
    <hyperlink ref="M556" r:id="rId663"/>
    <hyperlink ref="M557" r:id="rId664"/>
    <hyperlink ref="L558" r:id="rId665"/>
    <hyperlink ref="M558" r:id="rId666"/>
    <hyperlink ref="L559" r:id="rId667"/>
    <hyperlink ref="M559" r:id="rId668"/>
    <hyperlink ref="L561" r:id="rId669"/>
    <hyperlink ref="M561" r:id="rId670"/>
    <hyperlink ref="L562" r:id="rId671"/>
    <hyperlink ref="M562" r:id="rId672"/>
    <hyperlink ref="M563" r:id="rId673"/>
    <hyperlink ref="M565" r:id="rId674"/>
    <hyperlink ref="L568" r:id="rId675"/>
    <hyperlink ref="M568" r:id="rId676"/>
    <hyperlink ref="L569" r:id="rId677"/>
    <hyperlink ref="M569" r:id="rId678"/>
    <hyperlink ref="M570" r:id="rId679"/>
    <hyperlink ref="L571" r:id="rId680"/>
    <hyperlink ref="M571" r:id="rId681"/>
    <hyperlink ref="L573" r:id="rId682"/>
    <hyperlink ref="M573" r:id="rId683"/>
    <hyperlink ref="L574" r:id="rId684"/>
    <hyperlink ref="M574" r:id="rId685"/>
    <hyperlink ref="L575" r:id="rId686"/>
    <hyperlink ref="M575" r:id="rId687"/>
    <hyperlink ref="L576" r:id="rId688"/>
    <hyperlink ref="M576" r:id="rId689"/>
    <hyperlink ref="L577" r:id="rId690"/>
    <hyperlink ref="M577" r:id="rId691"/>
    <hyperlink ref="M578" r:id="rId692"/>
    <hyperlink ref="L579" r:id="rId693"/>
    <hyperlink ref="M579" r:id="rId694"/>
    <hyperlink ref="L580" r:id="rId695"/>
    <hyperlink ref="M580" r:id="rId696"/>
    <hyperlink ref="L582" r:id="rId697"/>
    <hyperlink ref="M582" r:id="rId698"/>
    <hyperlink ref="L583" r:id="rId699"/>
    <hyperlink ref="M583" r:id="rId700"/>
    <hyperlink ref="L584" r:id="rId701"/>
    <hyperlink ref="M584" r:id="rId702"/>
    <hyperlink ref="L585" r:id="rId703"/>
    <hyperlink ref="M585" r:id="rId704"/>
    <hyperlink ref="L586" r:id="rId705"/>
    <hyperlink ref="M586" r:id="rId706"/>
    <hyperlink ref="L587" r:id="rId707"/>
    <hyperlink ref="M587" r:id="rId708"/>
    <hyperlink ref="L588" r:id="rId709"/>
    <hyperlink ref="M588" r:id="rId710"/>
    <hyperlink ref="M589" r:id="rId711"/>
    <hyperlink ref="M590" r:id="rId712"/>
    <hyperlink ref="M591" r:id="rId713"/>
    <hyperlink ref="M593" r:id="rId714"/>
    <hyperlink ref="L594" r:id="rId715"/>
    <hyperlink ref="M594" r:id="rId716"/>
    <hyperlink ref="L595" r:id="rId717"/>
    <hyperlink ref="M595" r:id="rId718"/>
    <hyperlink ref="L596" r:id="rId719"/>
    <hyperlink ref="M596" r:id="rId720"/>
  </hyperlinks>
  <pageMargins left="0.7" right="0.7" top="0.75" bottom="0.75" header="0.3" footer="0.3"/>
  <pageSetup paperSize="9" orientation="portrait" r:id="rId7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MOSL</vt:lpstr>
      <vt:lpstr>Mayo </vt:lpstr>
      <vt:lpstr>Metabolon</vt:lpstr>
      <vt:lpstr>'Mayo '!Reference_Values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Melnyk, Stepan B</dc:creator>
  <cp:lastModifiedBy>Juergen</cp:lastModifiedBy>
  <dcterms:created xsi:type="dcterms:W3CDTF">2017-08-08T16:40:58Z</dcterms:created>
  <dcterms:modified xsi:type="dcterms:W3CDTF">2020-12-07T15:34:01Z</dcterms:modified>
</cp:coreProperties>
</file>