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Concurrent Disorders Service\DBT Clinic\DBT Clinic Research\Papers and Presentations\Papers\Papers - in progress\Labrish - BSL23 Psychometrics\Revisions\BMC Psychiatry - special\Revision 1\Tables and Figures\"/>
    </mc:Choice>
  </mc:AlternateContent>
  <xr:revisionPtr revIDLastSave="0" documentId="14_{00288C12-4B78-4A2E-9D76-8C419409ED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2" sheetId="1" r:id="rId1"/>
    <sheet name="Sheet1" sheetId="2" r:id="rId2"/>
  </sheets>
  <definedNames>
    <definedName name="_xlnm._FilterDatabase" localSheetId="0" hidden="1">'table 2'!$A$5:$J$30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10" i="1"/>
  <c r="A9" i="1"/>
  <c r="N33" i="1"/>
  <c r="N32" i="1"/>
  <c r="M33" i="1"/>
  <c r="M32" i="1"/>
  <c r="L33" i="1"/>
  <c r="L32" i="1"/>
  <c r="X17" i="1"/>
  <c r="W17" i="1"/>
  <c r="V17" i="1"/>
  <c r="U17" i="1"/>
  <c r="T17" i="1"/>
  <c r="S17" i="1"/>
  <c r="R17" i="1"/>
  <c r="Q17" i="1"/>
  <c r="P17" i="1"/>
  <c r="O17" i="1"/>
  <c r="X25" i="1"/>
  <c r="W25" i="1"/>
  <c r="V25" i="1"/>
  <c r="U25" i="1"/>
  <c r="T25" i="1"/>
  <c r="S25" i="1"/>
  <c r="R25" i="1"/>
  <c r="Q25" i="1"/>
  <c r="P25" i="1"/>
  <c r="O25" i="1"/>
  <c r="X29" i="1"/>
  <c r="W29" i="1"/>
  <c r="V29" i="1"/>
  <c r="U29" i="1"/>
  <c r="T29" i="1"/>
  <c r="S29" i="1"/>
  <c r="R29" i="1"/>
  <c r="Q29" i="1"/>
  <c r="P29" i="1"/>
  <c r="O29" i="1"/>
  <c r="X24" i="1"/>
  <c r="W24" i="1"/>
  <c r="V24" i="1"/>
  <c r="U24" i="1"/>
  <c r="T24" i="1"/>
  <c r="S24" i="1"/>
  <c r="R24" i="1"/>
  <c r="Q24" i="1"/>
  <c r="P24" i="1"/>
  <c r="O24" i="1"/>
  <c r="X23" i="1"/>
  <c r="W23" i="1"/>
  <c r="V23" i="1"/>
  <c r="U23" i="1"/>
  <c r="T23" i="1"/>
  <c r="S23" i="1"/>
  <c r="R23" i="1"/>
  <c r="Q23" i="1"/>
  <c r="P23" i="1"/>
  <c r="O23" i="1"/>
  <c r="X15" i="1"/>
  <c r="W15" i="1"/>
  <c r="V15" i="1"/>
  <c r="U15" i="1"/>
  <c r="T15" i="1"/>
  <c r="S15" i="1"/>
  <c r="R15" i="1"/>
  <c r="Q15" i="1"/>
  <c r="P15" i="1"/>
  <c r="O15" i="1"/>
  <c r="X14" i="1"/>
  <c r="W14" i="1"/>
  <c r="V14" i="1"/>
  <c r="U14" i="1"/>
  <c r="T14" i="1"/>
  <c r="S14" i="1"/>
  <c r="R14" i="1"/>
  <c r="Q14" i="1"/>
  <c r="P14" i="1"/>
  <c r="O14" i="1"/>
  <c r="X30" i="1"/>
  <c r="W30" i="1"/>
  <c r="V30" i="1"/>
  <c r="U30" i="1"/>
  <c r="T30" i="1"/>
  <c r="S30" i="1"/>
  <c r="R30" i="1"/>
  <c r="Q30" i="1"/>
  <c r="P30" i="1"/>
  <c r="O30" i="1"/>
  <c r="X13" i="1"/>
  <c r="W13" i="1"/>
  <c r="V13" i="1"/>
  <c r="U13" i="1"/>
  <c r="T13" i="1"/>
  <c r="S13" i="1"/>
  <c r="R13" i="1"/>
  <c r="Q13" i="1"/>
  <c r="P13" i="1"/>
  <c r="O13" i="1"/>
  <c r="X12" i="1"/>
  <c r="W12" i="1"/>
  <c r="V12" i="1"/>
  <c r="U12" i="1"/>
  <c r="T12" i="1"/>
  <c r="S12" i="1"/>
  <c r="R12" i="1"/>
  <c r="Q12" i="1"/>
  <c r="P12" i="1"/>
  <c r="O12" i="1"/>
  <c r="X22" i="1"/>
  <c r="W22" i="1"/>
  <c r="V22" i="1"/>
  <c r="U22" i="1"/>
  <c r="T22" i="1"/>
  <c r="S22" i="1"/>
  <c r="R22" i="1"/>
  <c r="Q22" i="1"/>
  <c r="P22" i="1"/>
  <c r="O22" i="1"/>
  <c r="X11" i="1"/>
  <c r="W11" i="1"/>
  <c r="V11" i="1"/>
  <c r="U11" i="1"/>
  <c r="T11" i="1"/>
  <c r="S11" i="1"/>
  <c r="R11" i="1"/>
  <c r="Q11" i="1"/>
  <c r="P11" i="1"/>
  <c r="O11" i="1"/>
  <c r="X21" i="1"/>
  <c r="W21" i="1"/>
  <c r="V21" i="1"/>
  <c r="U21" i="1"/>
  <c r="T21" i="1"/>
  <c r="S21" i="1"/>
  <c r="R21" i="1"/>
  <c r="Q21" i="1"/>
  <c r="P21" i="1"/>
  <c r="O21" i="1"/>
  <c r="X10" i="1"/>
  <c r="W10" i="1"/>
  <c r="V10" i="1"/>
  <c r="U10" i="1"/>
  <c r="T10" i="1"/>
  <c r="S10" i="1"/>
  <c r="R10" i="1"/>
  <c r="Q10" i="1"/>
  <c r="P10" i="1"/>
  <c r="O10" i="1"/>
  <c r="X9" i="1"/>
  <c r="W9" i="1"/>
  <c r="V9" i="1"/>
  <c r="U9" i="1"/>
  <c r="T9" i="1"/>
  <c r="S9" i="1"/>
  <c r="R9" i="1"/>
  <c r="Q9" i="1"/>
  <c r="P9" i="1"/>
  <c r="O9" i="1"/>
  <c r="X20" i="1"/>
  <c r="W20" i="1"/>
  <c r="V20" i="1"/>
  <c r="U20" i="1"/>
  <c r="T20" i="1"/>
  <c r="S20" i="1"/>
  <c r="R20" i="1"/>
  <c r="Q20" i="1"/>
  <c r="P20" i="1"/>
  <c r="O20" i="1"/>
  <c r="X28" i="1"/>
  <c r="W28" i="1"/>
  <c r="V28" i="1"/>
  <c r="U28" i="1"/>
  <c r="T28" i="1"/>
  <c r="S28" i="1"/>
  <c r="R28" i="1"/>
  <c r="Q28" i="1"/>
  <c r="P28" i="1"/>
  <c r="O28" i="1"/>
  <c r="X19" i="1"/>
  <c r="W19" i="1"/>
  <c r="V19" i="1"/>
  <c r="U19" i="1"/>
  <c r="T19" i="1"/>
  <c r="S19" i="1"/>
  <c r="R19" i="1"/>
  <c r="Q19" i="1"/>
  <c r="P19" i="1"/>
  <c r="O19" i="1"/>
  <c r="X18" i="1"/>
  <c r="W18" i="1"/>
  <c r="V18" i="1"/>
  <c r="U18" i="1"/>
  <c r="T18" i="1"/>
  <c r="S18" i="1"/>
  <c r="R18" i="1"/>
  <c r="Q18" i="1"/>
  <c r="P18" i="1"/>
  <c r="O18" i="1"/>
  <c r="X27" i="1"/>
  <c r="W27" i="1"/>
  <c r="V27" i="1"/>
  <c r="U27" i="1"/>
  <c r="T27" i="1"/>
  <c r="S27" i="1"/>
  <c r="R27" i="1"/>
  <c r="Q27" i="1"/>
  <c r="P27" i="1"/>
  <c r="O27" i="1"/>
  <c r="X8" i="1"/>
  <c r="W8" i="1"/>
  <c r="V8" i="1"/>
  <c r="U8" i="1"/>
  <c r="T8" i="1"/>
  <c r="S8" i="1"/>
  <c r="R8" i="1"/>
  <c r="Q8" i="1"/>
  <c r="P8" i="1"/>
  <c r="O8" i="1"/>
  <c r="X26" i="1"/>
  <c r="W26" i="1"/>
  <c r="V26" i="1"/>
  <c r="U26" i="1"/>
  <c r="T26" i="1"/>
  <c r="S26" i="1"/>
  <c r="R26" i="1"/>
  <c r="Q26" i="1"/>
  <c r="P26" i="1"/>
  <c r="O26" i="1"/>
</calcChain>
</file>

<file path=xl/sharedStrings.xml><?xml version="1.0" encoding="utf-8"?>
<sst xmlns="http://schemas.openxmlformats.org/spreadsheetml/2006/main" count="40" uniqueCount="32">
  <si>
    <t>English</t>
  </si>
  <si>
    <t>Item #</t>
  </si>
  <si>
    <t xml:space="preserve">In general, individuals responding in German will require Higher levels of BPD before they even start to endorse items (ie. 1=very little)  or greater.  And, at levels 2 to 3.  So, you need more </t>
  </si>
  <si>
    <t>Notes</t>
  </si>
  <si>
    <t xml:space="preserve">Those of low to high average severity will tend to endorse most items at 3 or higher, </t>
  </si>
  <si>
    <t xml:space="preserve">with most items requiring lt in average range (-.5 to .5 SD).  </t>
  </si>
  <si>
    <t xml:space="preserve">Most items require level of latent trait at 1 SD under mean or lower. To endorse with category of 2 .  A few items require </t>
  </si>
  <si>
    <t>Although a few items are a little more difficult, requiring latent trait at low to high average</t>
  </si>
  <si>
    <t>Items are best suited to individuals with at least low average symptomology.</t>
  </si>
  <si>
    <t>Unsurprising, as individuals all meet DSM-IV criteria for BPD.</t>
  </si>
  <si>
    <t>Wonder if assumption of an underlying normal distribution of latent trait is fair, given we have in effect working with a sample skewed to the higher end of the spectrum.</t>
  </si>
  <si>
    <t>Also, English items tend to be less dificult than german items</t>
  </si>
  <si>
    <t xml:space="preserve">Discrimination drops off at or before start of the high range </t>
  </si>
  <si>
    <t xml:space="preserve">Suggests both lose power to discriminate between individuals with different levels of BPD symptomology a the higher end of the continuum </t>
  </si>
  <si>
    <t>But, note exceptions please.</t>
  </si>
  <si>
    <t>RMSEA</t>
  </si>
  <si>
    <t>Adj.</t>
  </si>
  <si>
    <t>SE</t>
  </si>
  <si>
    <t>Est.</t>
  </si>
  <si>
    <t>Discrimination</t>
  </si>
  <si>
    <t>Thresholds (Difficulty Parameters)</t>
  </si>
  <si>
    <t>a</t>
  </si>
  <si>
    <t>b1</t>
  </si>
  <si>
    <t>b2</t>
  </si>
  <si>
    <t>b3</t>
  </si>
  <si>
    <t>b4</t>
  </si>
  <si>
    <t>Item Fit</t>
  </si>
  <si>
    <t>Unadj.</t>
  </si>
  <si>
    <r>
      <t xml:space="preserve"> LRT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)</t>
    </r>
  </si>
  <si>
    <r>
      <rPr>
        <i/>
        <sz val="10"/>
        <color theme="1"/>
        <rFont val="Arial"/>
        <family val="2"/>
      </rPr>
      <t>Note</t>
    </r>
    <r>
      <rPr>
        <sz val="10"/>
        <color theme="1"/>
        <rFont val="Arial"/>
        <family val="2"/>
      </rPr>
      <t>. BPD, Borderline Personality Disorder.  b1,  b2, b3, b4, thresholds (difficulties) associated with response category 1 to 4, respectively. LRT Test (p), p value of LRT test of item level fit.  Adj. , adjusted for multiple comparisons using the Benjamini-Hochberg correction.  Unadj. no adjustment for multiple comparisons.</t>
    </r>
  </si>
  <si>
    <t>Additional File 4</t>
  </si>
  <si>
    <t>Estimated item parameters and item-level fit statistics for the BSL-23 (German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</si>
</sst>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&quot;(&quot;0.00&quot;)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Border="1"/>
    <xf numFmtId="0" fontId="19" fillId="0" borderId="0" xfId="0" applyFont="1" applyBorder="1"/>
    <xf numFmtId="0" fontId="20" fillId="0" borderId="10" xfId="0" applyFont="1" applyBorder="1"/>
    <xf numFmtId="0" fontId="19" fillId="0" borderId="10" xfId="0" applyFont="1" applyBorder="1"/>
    <xf numFmtId="0" fontId="19" fillId="0" borderId="0" xfId="0" applyFont="1" applyBorder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49" fontId="19" fillId="0" borderId="0" xfId="0" applyNumberFormat="1" applyFont="1" applyAlignment="1">
      <alignment horizontal="left" vertical="top" wrapText="1"/>
    </xf>
    <xf numFmtId="0" fontId="19" fillId="0" borderId="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zoomScaleNormal="100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A3" sqref="A3:N3"/>
    </sheetView>
  </sheetViews>
  <sheetFormatPr defaultColWidth="8.81640625" defaultRowHeight="14.5" x14ac:dyDescent="0.35"/>
  <cols>
    <col min="1" max="1" width="6.81640625" customWidth="1"/>
    <col min="2" max="5" width="5.6328125" customWidth="1"/>
    <col min="6" max="6" width="5.90625" customWidth="1"/>
    <col min="7" max="7" width="6" customWidth="1"/>
    <col min="8" max="8" width="5" customWidth="1"/>
    <col min="9" max="9" width="5.54296875" customWidth="1"/>
    <col min="10" max="10" width="5.26953125" customWidth="1"/>
    <col min="11" max="11" width="5.453125" customWidth="1"/>
    <col min="12" max="12" width="6.453125" customWidth="1"/>
    <col min="13" max="13" width="5.1796875" customWidth="1"/>
    <col min="14" max="14" width="5.81640625" customWidth="1"/>
    <col min="15" max="24" width="8.81640625" hidden="1" customWidth="1"/>
    <col min="25" max="25" width="0" hidden="1" customWidth="1"/>
  </cols>
  <sheetData>
    <row r="1" spans="1:25" x14ac:dyDescent="0.35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5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x14ac:dyDescent="0.3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25" x14ac:dyDescent="0.35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x14ac:dyDescent="0.35">
      <c r="A5" s="3" t="s">
        <v>1</v>
      </c>
      <c r="B5" s="25" t="s">
        <v>19</v>
      </c>
      <c r="C5" s="25"/>
      <c r="D5" s="22" t="s">
        <v>20</v>
      </c>
      <c r="E5" s="22"/>
      <c r="F5" s="22"/>
      <c r="G5" s="22"/>
      <c r="H5" s="22"/>
      <c r="I5" s="22"/>
      <c r="J5" s="22"/>
      <c r="K5" s="22"/>
      <c r="L5" s="23" t="s">
        <v>26</v>
      </c>
      <c r="M5" s="23"/>
      <c r="N5" s="23"/>
    </row>
    <row r="6" spans="1:25" x14ac:dyDescent="0.35">
      <c r="A6" s="7"/>
      <c r="B6" s="23" t="s">
        <v>21</v>
      </c>
      <c r="C6" s="23"/>
      <c r="D6" s="26" t="s">
        <v>22</v>
      </c>
      <c r="E6" s="26"/>
      <c r="F6" s="26" t="s">
        <v>23</v>
      </c>
      <c r="G6" s="26"/>
      <c r="H6" s="26" t="s">
        <v>24</v>
      </c>
      <c r="I6" s="26"/>
      <c r="J6" s="26" t="s">
        <v>25</v>
      </c>
      <c r="K6" s="26"/>
      <c r="L6" s="6" t="s">
        <v>15</v>
      </c>
      <c r="M6" s="23" t="s">
        <v>28</v>
      </c>
      <c r="N6" s="23"/>
    </row>
    <row r="7" spans="1:25" x14ac:dyDescent="0.35">
      <c r="A7" s="5"/>
      <c r="B7" s="8" t="s">
        <v>18</v>
      </c>
      <c r="C7" s="8" t="s">
        <v>17</v>
      </c>
      <c r="D7" s="8" t="s">
        <v>18</v>
      </c>
      <c r="E7" s="8" t="s">
        <v>17</v>
      </c>
      <c r="F7" s="8" t="s">
        <v>18</v>
      </c>
      <c r="G7" s="8" t="s">
        <v>17</v>
      </c>
      <c r="H7" s="8" t="s">
        <v>18</v>
      </c>
      <c r="I7" s="8" t="s">
        <v>17</v>
      </c>
      <c r="J7" s="8" t="s">
        <v>18</v>
      </c>
      <c r="K7" s="8" t="s">
        <v>17</v>
      </c>
      <c r="L7" s="9"/>
      <c r="M7" s="10" t="s">
        <v>16</v>
      </c>
      <c r="N7" s="10" t="s">
        <v>27</v>
      </c>
    </row>
    <row r="8" spans="1:25" x14ac:dyDescent="0.35">
      <c r="A8" s="12">
        <v>1</v>
      </c>
      <c r="B8" s="13">
        <v>0.67316975872028195</v>
      </c>
      <c r="C8" s="13">
        <v>0.11377373018294901</v>
      </c>
      <c r="D8" s="13">
        <v>-4.2866806986975501</v>
      </c>
      <c r="E8" s="13">
        <v>0.73421854660876296</v>
      </c>
      <c r="F8" s="13">
        <v>-0.87709153325190303</v>
      </c>
      <c r="G8" s="13">
        <v>0.23060690143181301</v>
      </c>
      <c r="H8" s="13">
        <v>0.75714120371666305</v>
      </c>
      <c r="I8" s="13">
        <v>0.21239965350256801</v>
      </c>
      <c r="J8" s="13">
        <v>2.8359429404395202</v>
      </c>
      <c r="K8" s="14">
        <v>0.49515072838873703</v>
      </c>
      <c r="L8" s="15">
        <v>4.9890039163239201E-3</v>
      </c>
      <c r="M8" s="15">
        <v>0.87875880387299798</v>
      </c>
      <c r="N8" s="15">
        <v>0.45848285419460799</v>
      </c>
      <c r="O8">
        <f t="shared" ref="O8:O17" si="0">+B8-1.96*C8</f>
        <v>0.45017324756170191</v>
      </c>
      <c r="P8">
        <f t="shared" ref="P8:P17" si="1">+B8+1.96*C8</f>
        <v>0.89616626987886194</v>
      </c>
      <c r="Q8">
        <f t="shared" ref="Q8:Q17" si="2">+D8-1.96*E8</f>
        <v>-5.7257490500507258</v>
      </c>
      <c r="R8">
        <f t="shared" ref="R8:R17" si="3">+D8+1.96*E8</f>
        <v>-2.8476123473443744</v>
      </c>
      <c r="S8">
        <f t="shared" ref="S8:S17" si="4">+F8-1.96*G8</f>
        <v>-1.3290810600582565</v>
      </c>
      <c r="T8">
        <f t="shared" ref="T8:T17" si="5">+F8+1.96*G8</f>
        <v>-0.42510200644554957</v>
      </c>
      <c r="U8">
        <f t="shared" ref="U8:U17" si="6">+H8-1.96*I8</f>
        <v>0.34083788285162975</v>
      </c>
      <c r="V8">
        <f t="shared" ref="V8:V17" si="7">+H8+1.96*I8</f>
        <v>1.1734445245816962</v>
      </c>
      <c r="W8">
        <f t="shared" ref="W8:W17" si="8">+J8-1.96*K8</f>
        <v>1.8654475127975956</v>
      </c>
      <c r="X8">
        <f t="shared" ref="X8:X17" si="9">+J8+1.96*K8</f>
        <v>3.8064383680814449</v>
      </c>
      <c r="Y8">
        <v>1</v>
      </c>
    </row>
    <row r="9" spans="1:25" x14ac:dyDescent="0.35">
      <c r="A9" s="12">
        <f>+A8+1</f>
        <v>2</v>
      </c>
      <c r="B9" s="13">
        <v>1.7425209329056499</v>
      </c>
      <c r="C9" s="13">
        <v>0.16932110244082599</v>
      </c>
      <c r="D9" s="13">
        <v>-2.2483463788998002</v>
      </c>
      <c r="E9" s="13">
        <v>0.217522198325236</v>
      </c>
      <c r="F9" s="13">
        <v>-0.64856552627752095</v>
      </c>
      <c r="G9" s="13">
        <v>0.107236952935227</v>
      </c>
      <c r="H9" s="13">
        <v>0.24634673217452699</v>
      </c>
      <c r="I9" s="13">
        <v>9.5707552378043806E-2</v>
      </c>
      <c r="J9" s="13">
        <v>1.3631028381967401</v>
      </c>
      <c r="K9" s="14">
        <v>0.141795300138716</v>
      </c>
      <c r="L9" s="15">
        <v>1.4538742355059499E-2</v>
      </c>
      <c r="M9" s="15">
        <v>0.75077341181327595</v>
      </c>
      <c r="N9" s="15">
        <v>0.32642322252751099</v>
      </c>
      <c r="O9">
        <f t="shared" si="0"/>
        <v>1.4106515721216311</v>
      </c>
      <c r="P9">
        <f t="shared" si="1"/>
        <v>2.0743902936896688</v>
      </c>
      <c r="Q9">
        <f t="shared" si="2"/>
        <v>-2.6746898876172627</v>
      </c>
      <c r="R9">
        <f t="shared" si="3"/>
        <v>-1.8220028701823376</v>
      </c>
      <c r="S9">
        <f t="shared" si="4"/>
        <v>-0.85874995403056587</v>
      </c>
      <c r="T9">
        <f t="shared" si="5"/>
        <v>-0.43838109852447604</v>
      </c>
      <c r="U9">
        <f t="shared" si="6"/>
        <v>5.8759929513561127E-2</v>
      </c>
      <c r="V9">
        <f t="shared" si="7"/>
        <v>0.43393353483549285</v>
      </c>
      <c r="W9">
        <f t="shared" si="8"/>
        <v>1.0851840499248566</v>
      </c>
      <c r="X9">
        <f t="shared" si="9"/>
        <v>1.6410216264686235</v>
      </c>
      <c r="Y9">
        <v>1</v>
      </c>
    </row>
    <row r="10" spans="1:25" ht="27.5" customHeight="1" x14ac:dyDescent="0.35">
      <c r="A10" s="20">
        <f t="shared" ref="A10:A30" si="10">+A9+1</f>
        <v>3</v>
      </c>
      <c r="B10" s="13">
        <v>0.82744146978886801</v>
      </c>
      <c r="C10" s="13">
        <v>0.122790745463859</v>
      </c>
      <c r="D10" s="13">
        <v>-1.76730885208275</v>
      </c>
      <c r="E10" s="13">
        <v>0.28647611580913701</v>
      </c>
      <c r="F10" s="13">
        <v>0.58162876166812605</v>
      </c>
      <c r="G10" s="13">
        <v>0.168585131885849</v>
      </c>
      <c r="H10" s="13">
        <v>1.9840531744135199</v>
      </c>
      <c r="I10" s="13">
        <v>0.30992393661374501</v>
      </c>
      <c r="J10" s="13">
        <v>4.0938683452313303</v>
      </c>
      <c r="K10" s="14">
        <v>0.63606429807894305</v>
      </c>
      <c r="L10" s="15">
        <v>0</v>
      </c>
      <c r="M10" s="15">
        <v>0.93794660724735501</v>
      </c>
      <c r="N10" s="15">
        <v>0.71236719128585702</v>
      </c>
      <c r="O10">
        <f t="shared" si="0"/>
        <v>0.58677160867970435</v>
      </c>
      <c r="P10">
        <f t="shared" si="1"/>
        <v>1.0681113308980317</v>
      </c>
      <c r="Q10">
        <f t="shared" si="2"/>
        <v>-2.3288020390686586</v>
      </c>
      <c r="R10">
        <f t="shared" si="3"/>
        <v>-1.2058156650968415</v>
      </c>
      <c r="S10">
        <f t="shared" si="4"/>
        <v>0.25120190317186203</v>
      </c>
      <c r="T10">
        <f t="shared" si="5"/>
        <v>0.91205562016439012</v>
      </c>
      <c r="U10">
        <f t="shared" si="6"/>
        <v>1.3766022586505797</v>
      </c>
      <c r="V10">
        <f t="shared" si="7"/>
        <v>2.5915040901764601</v>
      </c>
      <c r="W10">
        <f t="shared" si="8"/>
        <v>2.8471823209966018</v>
      </c>
      <c r="X10">
        <f t="shared" si="9"/>
        <v>5.3405543694660587</v>
      </c>
      <c r="Y10">
        <v>1</v>
      </c>
    </row>
    <row r="11" spans="1:25" x14ac:dyDescent="0.35">
      <c r="A11" s="20">
        <f t="shared" si="10"/>
        <v>4</v>
      </c>
      <c r="B11" s="13">
        <v>1.2418896587564101</v>
      </c>
      <c r="C11" s="13">
        <v>0.149014467859518</v>
      </c>
      <c r="D11" s="13">
        <v>-0.79724095490400404</v>
      </c>
      <c r="E11" s="13">
        <v>0.14191705353064199</v>
      </c>
      <c r="F11" s="13">
        <v>0.30781621926511199</v>
      </c>
      <c r="G11" s="13">
        <v>0.116734722288402</v>
      </c>
      <c r="H11" s="13">
        <v>1.0466584042576399</v>
      </c>
      <c r="I11" s="13">
        <v>0.15476311087368499</v>
      </c>
      <c r="J11" s="13">
        <v>2.1080332494707301</v>
      </c>
      <c r="K11" s="14">
        <v>0.25486024963692</v>
      </c>
      <c r="L11" s="15">
        <v>0</v>
      </c>
      <c r="M11" s="15">
        <v>0.93794660724735501</v>
      </c>
      <c r="N11" s="15">
        <v>0.90424433123040804</v>
      </c>
      <c r="O11">
        <f t="shared" si="0"/>
        <v>0.94982130175175483</v>
      </c>
      <c r="P11">
        <f t="shared" si="1"/>
        <v>1.5339580157610655</v>
      </c>
      <c r="Q11">
        <f t="shared" si="2"/>
        <v>-1.0753983798240623</v>
      </c>
      <c r="R11">
        <f t="shared" si="3"/>
        <v>-0.5190835299839458</v>
      </c>
      <c r="S11">
        <f t="shared" si="4"/>
        <v>7.901616357984409E-2</v>
      </c>
      <c r="T11">
        <f t="shared" si="5"/>
        <v>0.53661627495037989</v>
      </c>
      <c r="U11">
        <f t="shared" si="6"/>
        <v>0.74332270694521729</v>
      </c>
      <c r="V11">
        <f t="shared" si="7"/>
        <v>1.3499941015700625</v>
      </c>
      <c r="W11">
        <f t="shared" si="8"/>
        <v>1.6085071601823668</v>
      </c>
      <c r="X11">
        <f t="shared" si="9"/>
        <v>2.6075593387590934</v>
      </c>
      <c r="Y11">
        <v>1</v>
      </c>
    </row>
    <row r="12" spans="1:25" x14ac:dyDescent="0.35">
      <c r="A12" s="20">
        <f t="shared" si="10"/>
        <v>5</v>
      </c>
      <c r="B12" s="13">
        <v>1.50869196992487</v>
      </c>
      <c r="C12" s="13">
        <v>0.160361032536464</v>
      </c>
      <c r="D12" s="13">
        <v>-1.0650855656313301</v>
      </c>
      <c r="E12" s="13">
        <v>0.139660944318516</v>
      </c>
      <c r="F12" s="13">
        <v>-6.0107656333825601E-2</v>
      </c>
      <c r="G12" s="13">
        <v>0.101581770486145</v>
      </c>
      <c r="H12" s="13">
        <v>0.46323333027950298</v>
      </c>
      <c r="I12" s="13">
        <v>0.108377690525643</v>
      </c>
      <c r="J12" s="13">
        <v>1.2368597670469601</v>
      </c>
      <c r="K12" s="14">
        <v>0.147378798226075</v>
      </c>
      <c r="L12" s="15">
        <v>0</v>
      </c>
      <c r="M12" s="15">
        <v>0.93794660724735501</v>
      </c>
      <c r="N12" s="15">
        <v>0.62442234006959996</v>
      </c>
      <c r="O12">
        <f t="shared" si="0"/>
        <v>1.1943843461534005</v>
      </c>
      <c r="P12">
        <f t="shared" si="1"/>
        <v>1.8229995936963395</v>
      </c>
      <c r="Q12">
        <f t="shared" si="2"/>
        <v>-1.3388210164956214</v>
      </c>
      <c r="R12">
        <f t="shared" si="3"/>
        <v>-0.79135011476703876</v>
      </c>
      <c r="S12">
        <f t="shared" si="4"/>
        <v>-0.25920792648666979</v>
      </c>
      <c r="T12">
        <f t="shared" si="5"/>
        <v>0.13899261381901862</v>
      </c>
      <c r="U12">
        <f t="shared" si="6"/>
        <v>0.25081305684924271</v>
      </c>
      <c r="V12">
        <f t="shared" si="7"/>
        <v>0.67565360370976324</v>
      </c>
      <c r="W12">
        <f t="shared" si="8"/>
        <v>0.94799732252385316</v>
      </c>
      <c r="X12">
        <f t="shared" si="9"/>
        <v>1.525722211570067</v>
      </c>
      <c r="Y12">
        <v>1</v>
      </c>
    </row>
    <row r="13" spans="1:25" x14ac:dyDescent="0.35">
      <c r="A13" s="20">
        <f t="shared" si="10"/>
        <v>6</v>
      </c>
      <c r="B13" s="13">
        <v>1.31668833480004</v>
      </c>
      <c r="C13" s="13">
        <v>0.14335116653637101</v>
      </c>
      <c r="D13" s="13">
        <v>-2.33898424893373</v>
      </c>
      <c r="E13" s="13">
        <v>0.25603369538764997</v>
      </c>
      <c r="F13" s="13">
        <v>-0.53251892033102699</v>
      </c>
      <c r="G13" s="13">
        <v>0.120878443074941</v>
      </c>
      <c r="H13" s="13">
        <v>0.467185142361979</v>
      </c>
      <c r="I13" s="13">
        <v>0.116349608064894</v>
      </c>
      <c r="J13" s="13">
        <v>1.39773373042436</v>
      </c>
      <c r="K13" s="14">
        <v>0.17186496954559299</v>
      </c>
      <c r="L13" s="15">
        <v>0</v>
      </c>
      <c r="M13" s="15">
        <v>0.93794660724735501</v>
      </c>
      <c r="N13" s="15">
        <v>0.80640185212528004</v>
      </c>
      <c r="O13">
        <f t="shared" si="0"/>
        <v>1.0357200483887528</v>
      </c>
      <c r="P13">
        <f t="shared" si="1"/>
        <v>1.5976566212113272</v>
      </c>
      <c r="Q13">
        <f t="shared" si="2"/>
        <v>-2.8408102918935239</v>
      </c>
      <c r="R13">
        <f t="shared" si="3"/>
        <v>-1.8371582059739362</v>
      </c>
      <c r="S13">
        <f t="shared" si="4"/>
        <v>-0.76944066875791139</v>
      </c>
      <c r="T13">
        <f t="shared" si="5"/>
        <v>-0.29559717190414264</v>
      </c>
      <c r="U13">
        <f t="shared" si="6"/>
        <v>0.23913991055478676</v>
      </c>
      <c r="V13">
        <f t="shared" si="7"/>
        <v>0.69523037416917122</v>
      </c>
      <c r="W13">
        <f t="shared" si="8"/>
        <v>1.0608783901149978</v>
      </c>
      <c r="X13">
        <f t="shared" si="9"/>
        <v>1.7345890707337221</v>
      </c>
      <c r="Y13">
        <v>1</v>
      </c>
    </row>
    <row r="14" spans="1:25" x14ac:dyDescent="0.35">
      <c r="A14" s="20">
        <f t="shared" si="10"/>
        <v>7</v>
      </c>
      <c r="B14" s="13">
        <v>2.0132457748296799</v>
      </c>
      <c r="C14" s="13">
        <v>0.199149690649148</v>
      </c>
      <c r="D14" s="13">
        <v>-0.641716551390075</v>
      </c>
      <c r="E14" s="13">
        <v>0.103120578639322</v>
      </c>
      <c r="F14" s="13">
        <v>0.15675806485056301</v>
      </c>
      <c r="G14" s="13">
        <v>8.7986293899397106E-2</v>
      </c>
      <c r="H14" s="13">
        <v>0.68149960377223195</v>
      </c>
      <c r="I14" s="13">
        <v>9.9094381744006602E-2</v>
      </c>
      <c r="J14" s="13">
        <v>1.55727010978101</v>
      </c>
      <c r="K14" s="14">
        <v>0.14800195817881701</v>
      </c>
      <c r="L14" s="15">
        <v>2.46282000751968E-2</v>
      </c>
      <c r="M14" s="15">
        <v>0.369035365925588</v>
      </c>
      <c r="N14" s="15">
        <v>0.112315111368657</v>
      </c>
      <c r="O14">
        <f t="shared" si="0"/>
        <v>1.6229123811573498</v>
      </c>
      <c r="P14">
        <f t="shared" si="1"/>
        <v>2.4035791685020098</v>
      </c>
      <c r="Q14">
        <f t="shared" si="2"/>
        <v>-0.84383288552314606</v>
      </c>
      <c r="R14">
        <f t="shared" si="3"/>
        <v>-0.43960021725700388</v>
      </c>
      <c r="S14">
        <f t="shared" si="4"/>
        <v>-1.56950711922553E-2</v>
      </c>
      <c r="T14">
        <f t="shared" si="5"/>
        <v>0.32921120089338129</v>
      </c>
      <c r="U14">
        <f t="shared" si="6"/>
        <v>0.487274615553979</v>
      </c>
      <c r="V14">
        <f t="shared" si="7"/>
        <v>0.87572459199048491</v>
      </c>
      <c r="W14">
        <f t="shared" si="8"/>
        <v>1.2671862717505287</v>
      </c>
      <c r="X14">
        <f t="shared" si="9"/>
        <v>1.8473539478114913</v>
      </c>
      <c r="Y14">
        <v>1</v>
      </c>
    </row>
    <row r="15" spans="1:25" x14ac:dyDescent="0.35">
      <c r="A15" s="20">
        <f t="shared" si="10"/>
        <v>8</v>
      </c>
      <c r="B15" s="13">
        <v>1.1364667637061301</v>
      </c>
      <c r="C15" s="13">
        <v>0.13394469454614799</v>
      </c>
      <c r="D15" s="13">
        <v>-3.03687537518713</v>
      </c>
      <c r="E15" s="13">
        <v>0.36055716251882097</v>
      </c>
      <c r="F15" s="13">
        <v>-1.5419352790748699</v>
      </c>
      <c r="G15" s="13">
        <v>0.19977558654081301</v>
      </c>
      <c r="H15" s="13">
        <v>-0.55518039488208504</v>
      </c>
      <c r="I15" s="13">
        <v>0.132892997968767</v>
      </c>
      <c r="J15" s="13">
        <v>0.68946684790562296</v>
      </c>
      <c r="K15" s="14">
        <v>0.13982738267634001</v>
      </c>
      <c r="L15" s="15">
        <v>1.4085124067705099E-2</v>
      </c>
      <c r="M15" s="15">
        <v>0.75077341181327595</v>
      </c>
      <c r="N15" s="15">
        <v>0.32064892058448402</v>
      </c>
      <c r="O15">
        <f t="shared" si="0"/>
        <v>0.87393516239568003</v>
      </c>
      <c r="P15">
        <f t="shared" si="1"/>
        <v>1.3989983650165803</v>
      </c>
      <c r="Q15">
        <f t="shared" si="2"/>
        <v>-3.7435674137240191</v>
      </c>
      <c r="R15">
        <f t="shared" si="3"/>
        <v>-2.3301833366502409</v>
      </c>
      <c r="S15">
        <f t="shared" si="4"/>
        <v>-1.9334954286948633</v>
      </c>
      <c r="T15">
        <f t="shared" si="5"/>
        <v>-1.1503751294548765</v>
      </c>
      <c r="U15">
        <f t="shared" si="6"/>
        <v>-0.8156506709008684</v>
      </c>
      <c r="V15">
        <f t="shared" si="7"/>
        <v>-0.29471011886330173</v>
      </c>
      <c r="W15">
        <f t="shared" si="8"/>
        <v>0.41540517785999653</v>
      </c>
      <c r="X15">
        <f t="shared" si="9"/>
        <v>0.96352851795124939</v>
      </c>
      <c r="Y15">
        <v>1</v>
      </c>
    </row>
    <row r="16" spans="1:25" x14ac:dyDescent="0.35">
      <c r="A16" s="20">
        <f t="shared" si="10"/>
        <v>9</v>
      </c>
      <c r="B16" s="13">
        <v>1.3193597350600099</v>
      </c>
      <c r="C16" s="13">
        <v>0.144074953497836</v>
      </c>
      <c r="D16" s="13">
        <v>-3.1435042356410601</v>
      </c>
      <c r="E16" s="13">
        <v>0.34781197362553901</v>
      </c>
      <c r="F16" s="13">
        <v>-1.6191479428539299</v>
      </c>
      <c r="G16" s="13">
        <v>0.18844978010567001</v>
      </c>
      <c r="H16" s="13">
        <v>-0.447766560168042</v>
      </c>
      <c r="I16" s="13">
        <v>0.11750658868611299</v>
      </c>
      <c r="J16" s="13">
        <v>0.82966052866742002</v>
      </c>
      <c r="K16" s="14">
        <v>0.133519785801544</v>
      </c>
      <c r="L16" s="15">
        <v>3.52873086687071E-2</v>
      </c>
      <c r="M16" s="15">
        <v>0.112205454952425</v>
      </c>
      <c r="N16" s="15">
        <v>9.7569960828195607E-3</v>
      </c>
    </row>
    <row r="17" spans="1:25" x14ac:dyDescent="0.35">
      <c r="A17" s="20">
        <f t="shared" si="10"/>
        <v>10</v>
      </c>
      <c r="B17" s="13">
        <v>1.2333558771011199</v>
      </c>
      <c r="C17" s="13">
        <v>0.139263552031553</v>
      </c>
      <c r="D17" s="13">
        <v>-1.7131832617560301</v>
      </c>
      <c r="E17" s="13">
        <v>0.20905614651955301</v>
      </c>
      <c r="F17" s="13">
        <v>-0.48274262956314101</v>
      </c>
      <c r="G17" s="13">
        <v>0.124331927636825</v>
      </c>
      <c r="H17" s="13">
        <v>0.32818133195031801</v>
      </c>
      <c r="I17" s="13">
        <v>0.117486715514646</v>
      </c>
      <c r="J17" s="13">
        <v>1.6794018301275699</v>
      </c>
      <c r="K17" s="14">
        <v>0.203735131084746</v>
      </c>
      <c r="L17" s="15">
        <v>0</v>
      </c>
      <c r="M17" s="15">
        <v>0.93794660724735501</v>
      </c>
      <c r="N17" s="15">
        <v>0.92949370439071</v>
      </c>
      <c r="O17">
        <f t="shared" si="0"/>
        <v>0.96039931511927601</v>
      </c>
      <c r="P17">
        <f t="shared" si="1"/>
        <v>1.5063124390829639</v>
      </c>
      <c r="Q17">
        <f t="shared" si="2"/>
        <v>-2.1229333089343538</v>
      </c>
      <c r="R17">
        <f t="shared" si="3"/>
        <v>-1.3034332145777061</v>
      </c>
      <c r="S17">
        <f t="shared" si="4"/>
        <v>-0.72643320773131803</v>
      </c>
      <c r="T17">
        <f t="shared" si="5"/>
        <v>-0.23905205139496402</v>
      </c>
      <c r="U17">
        <f t="shared" si="6"/>
        <v>9.7907369541611861E-2</v>
      </c>
      <c r="V17">
        <f t="shared" si="7"/>
        <v>0.55845529435902419</v>
      </c>
      <c r="W17">
        <f t="shared" si="8"/>
        <v>1.2800809732014677</v>
      </c>
      <c r="X17">
        <f t="shared" si="9"/>
        <v>2.0787226870536721</v>
      </c>
      <c r="Y17">
        <v>1</v>
      </c>
    </row>
    <row r="18" spans="1:25" ht="15" customHeight="1" x14ac:dyDescent="0.35">
      <c r="A18" s="20">
        <f t="shared" si="10"/>
        <v>11</v>
      </c>
      <c r="B18" s="13">
        <v>2.7620344550600699</v>
      </c>
      <c r="C18" s="13">
        <v>0.261494838101549</v>
      </c>
      <c r="D18" s="13">
        <v>-1.31382012580908</v>
      </c>
      <c r="E18" s="13">
        <v>0.12179346840873</v>
      </c>
      <c r="F18" s="13">
        <v>-0.513969979384026</v>
      </c>
      <c r="G18" s="13">
        <v>8.5500493652637996E-2</v>
      </c>
      <c r="H18" s="13">
        <v>7.1700856720104802E-2</v>
      </c>
      <c r="I18" s="13">
        <v>7.7816224278375798E-2</v>
      </c>
      <c r="J18" s="13">
        <v>0.69216812118125903</v>
      </c>
      <c r="K18" s="14">
        <v>8.9644697081178601E-2</v>
      </c>
      <c r="L18" s="15">
        <v>3.5140716650736897E-2</v>
      </c>
      <c r="M18" s="15">
        <v>0.15316659475351199</v>
      </c>
      <c r="N18" s="15">
        <v>1.9978251489588601E-2</v>
      </c>
      <c r="O18">
        <f t="shared" ref="O18:O25" si="11">+B18-1.96*C18</f>
        <v>2.2495045723810341</v>
      </c>
      <c r="P18">
        <f t="shared" ref="P18:P25" si="12">+B18+1.96*C18</f>
        <v>3.2745643377391058</v>
      </c>
      <c r="Q18">
        <f t="shared" ref="Q18:Q25" si="13">+D18-1.96*E18</f>
        <v>-1.5525353238901909</v>
      </c>
      <c r="R18">
        <f t="shared" ref="R18:R25" si="14">+D18+1.96*E18</f>
        <v>-1.0751049277279692</v>
      </c>
      <c r="S18">
        <f t="shared" ref="S18:S25" si="15">+F18-1.96*G18</f>
        <v>-0.6815509469431964</v>
      </c>
      <c r="T18">
        <f t="shared" ref="T18:T25" si="16">+F18+1.96*G18</f>
        <v>-0.34638901182485554</v>
      </c>
      <c r="U18">
        <f t="shared" ref="U18:U25" si="17">+H18-1.96*I18</f>
        <v>-8.0818942865511764E-2</v>
      </c>
      <c r="V18">
        <f t="shared" ref="V18:V25" si="18">+H18+1.96*I18</f>
        <v>0.22422065630572136</v>
      </c>
      <c r="W18">
        <f t="shared" ref="W18:W25" si="19">+J18-1.96*K18</f>
        <v>0.51646451490214895</v>
      </c>
      <c r="X18">
        <f t="shared" ref="X18:X25" si="20">+J18+1.96*K18</f>
        <v>0.86787172746036911</v>
      </c>
      <c r="Y18">
        <v>2</v>
      </c>
    </row>
    <row r="19" spans="1:25" x14ac:dyDescent="0.35">
      <c r="A19" s="20">
        <f t="shared" si="10"/>
        <v>12</v>
      </c>
      <c r="B19" s="13">
        <v>2.0430677329672799</v>
      </c>
      <c r="C19" s="13">
        <v>0.20141148432297101</v>
      </c>
      <c r="D19" s="13">
        <v>-0.83270765388107504</v>
      </c>
      <c r="E19" s="13">
        <v>0.10953684586863</v>
      </c>
      <c r="F19" s="13">
        <v>-4.07118941849718E-2</v>
      </c>
      <c r="G19" s="13">
        <v>8.7125048556278895E-2</v>
      </c>
      <c r="H19" s="13">
        <v>0.41214841872897701</v>
      </c>
      <c r="I19" s="13">
        <v>9.1641088532204498E-2</v>
      </c>
      <c r="J19" s="13">
        <v>1.14394736957058</v>
      </c>
      <c r="K19" s="14">
        <v>0.121936249988485</v>
      </c>
      <c r="L19" s="15">
        <v>0</v>
      </c>
      <c r="M19" s="15">
        <v>0.93794660724735501</v>
      </c>
      <c r="N19" s="15">
        <v>0.74773533184299701</v>
      </c>
      <c r="O19">
        <f t="shared" si="11"/>
        <v>1.6483012236942567</v>
      </c>
      <c r="P19">
        <f t="shared" si="12"/>
        <v>2.437834242240303</v>
      </c>
      <c r="Q19">
        <f t="shared" si="13"/>
        <v>-1.0473998717835897</v>
      </c>
      <c r="R19">
        <f t="shared" si="14"/>
        <v>-0.61801543597856023</v>
      </c>
      <c r="S19">
        <f t="shared" si="15"/>
        <v>-0.21147698935527842</v>
      </c>
      <c r="T19">
        <f t="shared" si="16"/>
        <v>0.13005320098533485</v>
      </c>
      <c r="U19">
        <f t="shared" si="17"/>
        <v>0.23253188520585619</v>
      </c>
      <c r="V19">
        <f t="shared" si="18"/>
        <v>0.5917649522520978</v>
      </c>
      <c r="W19">
        <f t="shared" si="19"/>
        <v>0.90495231959314937</v>
      </c>
      <c r="X19">
        <f t="shared" si="20"/>
        <v>1.3829424195480104</v>
      </c>
      <c r="Y19">
        <v>2</v>
      </c>
    </row>
    <row r="20" spans="1:25" x14ac:dyDescent="0.35">
      <c r="A20" s="20">
        <f t="shared" si="10"/>
        <v>13</v>
      </c>
      <c r="B20" s="13">
        <v>1.41289342129712</v>
      </c>
      <c r="C20" s="13">
        <v>0.14943696151135399</v>
      </c>
      <c r="D20" s="13">
        <v>-1.91185734490724</v>
      </c>
      <c r="E20" s="13">
        <v>0.20689636676391199</v>
      </c>
      <c r="F20" s="13">
        <v>-0.70993080471299497</v>
      </c>
      <c r="G20" s="13">
        <v>0.122428813692112</v>
      </c>
      <c r="H20" s="13">
        <v>0.26134392746410401</v>
      </c>
      <c r="I20" s="13">
        <v>0.106789660091064</v>
      </c>
      <c r="J20" s="13">
        <v>1.20601115647969</v>
      </c>
      <c r="K20" s="14">
        <v>0.149904203257512</v>
      </c>
      <c r="L20" s="15">
        <v>8.1112177929541906E-3</v>
      </c>
      <c r="M20" s="15">
        <v>0.87875880387299798</v>
      </c>
      <c r="N20" s="15">
        <v>0.42388140748046998</v>
      </c>
      <c r="O20">
        <f t="shared" si="11"/>
        <v>1.1199969767348663</v>
      </c>
      <c r="P20">
        <f t="shared" si="12"/>
        <v>1.7057898658593738</v>
      </c>
      <c r="Q20">
        <f t="shared" si="13"/>
        <v>-2.3173742237645074</v>
      </c>
      <c r="R20">
        <f t="shared" si="14"/>
        <v>-1.5063404660499726</v>
      </c>
      <c r="S20">
        <f t="shared" si="15"/>
        <v>-0.94989127954953445</v>
      </c>
      <c r="T20">
        <f t="shared" si="16"/>
        <v>-0.46997032987645548</v>
      </c>
      <c r="U20">
        <f t="shared" si="17"/>
        <v>5.203619368561857E-2</v>
      </c>
      <c r="V20">
        <f t="shared" si="18"/>
        <v>0.47065166124258945</v>
      </c>
      <c r="W20">
        <f t="shared" si="19"/>
        <v>0.91219891809496656</v>
      </c>
      <c r="X20">
        <f t="shared" si="20"/>
        <v>1.4998233948644135</v>
      </c>
      <c r="Y20">
        <v>2</v>
      </c>
    </row>
    <row r="21" spans="1:25" x14ac:dyDescent="0.35">
      <c r="A21" s="20">
        <f t="shared" si="10"/>
        <v>14</v>
      </c>
      <c r="B21" s="13">
        <v>1.5959504413175301</v>
      </c>
      <c r="C21" s="13">
        <v>0.16226163435607399</v>
      </c>
      <c r="D21" s="13">
        <v>-2.3183592324087501</v>
      </c>
      <c r="E21" s="13">
        <v>0.23164362479052</v>
      </c>
      <c r="F21" s="13">
        <v>-1.0652188417886399</v>
      </c>
      <c r="G21" s="13">
        <v>0.13521375014201301</v>
      </c>
      <c r="H21" s="13">
        <v>-0.19485085832923599</v>
      </c>
      <c r="I21" s="13">
        <v>9.9471942589819104E-2</v>
      </c>
      <c r="J21" s="13">
        <v>0.88565408656543099</v>
      </c>
      <c r="K21" s="14">
        <v>0.122115625964111</v>
      </c>
      <c r="L21" s="15">
        <v>2.9134069784576399E-2</v>
      </c>
      <c r="M21" s="15">
        <v>0.23109365824505801</v>
      </c>
      <c r="N21" s="15">
        <v>5.0237751792403897E-2</v>
      </c>
      <c r="O21">
        <f t="shared" si="11"/>
        <v>1.2779176379796251</v>
      </c>
      <c r="P21">
        <f t="shared" si="12"/>
        <v>1.913983244655435</v>
      </c>
      <c r="Q21">
        <f t="shared" si="13"/>
        <v>-2.7723807369981692</v>
      </c>
      <c r="R21">
        <f t="shared" si="14"/>
        <v>-1.8643377278193309</v>
      </c>
      <c r="S21">
        <f t="shared" si="15"/>
        <v>-1.3302377920669854</v>
      </c>
      <c r="T21">
        <f t="shared" si="16"/>
        <v>-0.80019989151029436</v>
      </c>
      <c r="U21">
        <f t="shared" si="17"/>
        <v>-0.38981586580528144</v>
      </c>
      <c r="V21">
        <f t="shared" si="18"/>
        <v>1.1414914680946131E-4</v>
      </c>
      <c r="W21">
        <f t="shared" si="19"/>
        <v>0.64630745967577341</v>
      </c>
      <c r="X21">
        <f t="shared" si="20"/>
        <v>1.1250007134550886</v>
      </c>
      <c r="Y21">
        <v>2</v>
      </c>
    </row>
    <row r="22" spans="1:25" x14ac:dyDescent="0.35">
      <c r="A22" s="20">
        <f t="shared" si="10"/>
        <v>15</v>
      </c>
      <c r="B22" s="13">
        <v>0.66198173927119197</v>
      </c>
      <c r="C22" s="13">
        <v>0.15398909947820599</v>
      </c>
      <c r="D22" s="13">
        <v>1.9343140014770499</v>
      </c>
      <c r="E22" s="13">
        <v>0.42793417778312698</v>
      </c>
      <c r="F22" s="13">
        <v>3.3283174204360102</v>
      </c>
      <c r="G22" s="13">
        <v>0.72686049458987501</v>
      </c>
      <c r="H22" s="13">
        <v>4.3376105363415602</v>
      </c>
      <c r="I22" s="13">
        <v>0.96634732542924595</v>
      </c>
      <c r="J22" s="13">
        <v>6.0794631183797101</v>
      </c>
      <c r="K22" s="14">
        <v>1.4258901249764599</v>
      </c>
      <c r="L22" s="15">
        <v>0</v>
      </c>
      <c r="M22" s="15">
        <v>0.93794660724735501</v>
      </c>
      <c r="N22" s="15">
        <v>0.92452173360758705</v>
      </c>
      <c r="O22">
        <f t="shared" si="11"/>
        <v>0.36016310429390824</v>
      </c>
      <c r="P22">
        <f t="shared" si="12"/>
        <v>0.96380037424847576</v>
      </c>
      <c r="Q22">
        <f t="shared" si="13"/>
        <v>1.095563013022121</v>
      </c>
      <c r="R22">
        <f t="shared" si="14"/>
        <v>2.7730649899319788</v>
      </c>
      <c r="S22">
        <f t="shared" si="15"/>
        <v>1.9036708510398552</v>
      </c>
      <c r="T22">
        <f t="shared" si="16"/>
        <v>4.7529639898321649</v>
      </c>
      <c r="U22">
        <f t="shared" si="17"/>
        <v>2.4435697785002382</v>
      </c>
      <c r="V22">
        <f t="shared" si="18"/>
        <v>6.2316512941828819</v>
      </c>
      <c r="W22">
        <f t="shared" si="19"/>
        <v>3.2847184734258486</v>
      </c>
      <c r="X22">
        <f t="shared" si="20"/>
        <v>8.8742077633335725</v>
      </c>
      <c r="Y22">
        <v>2</v>
      </c>
    </row>
    <row r="23" spans="1:25" x14ac:dyDescent="0.35">
      <c r="A23" s="20">
        <f t="shared" si="10"/>
        <v>16</v>
      </c>
      <c r="B23" s="13">
        <v>1.21813546934276</v>
      </c>
      <c r="C23" s="13">
        <v>0.13889358700135401</v>
      </c>
      <c r="D23" s="13">
        <v>-1.5175267209407599</v>
      </c>
      <c r="E23" s="13">
        <v>0.193686984436998</v>
      </c>
      <c r="F23" s="13">
        <v>-0.41742760320295103</v>
      </c>
      <c r="G23" s="13">
        <v>0.12282776825368601</v>
      </c>
      <c r="H23" s="13">
        <v>0.441387820827433</v>
      </c>
      <c r="I23" s="13">
        <v>0.12151023303969601</v>
      </c>
      <c r="J23" s="13">
        <v>1.5356244001882799</v>
      </c>
      <c r="K23" s="14">
        <v>0.19075847645646901</v>
      </c>
      <c r="L23" s="15">
        <v>1.4261234681937299E-2</v>
      </c>
      <c r="M23" s="15">
        <v>0.75077341181327595</v>
      </c>
      <c r="N23" s="15">
        <v>0.30796518453080102</v>
      </c>
      <c r="O23">
        <f t="shared" si="11"/>
        <v>0.9459040388201061</v>
      </c>
      <c r="P23">
        <f t="shared" si="12"/>
        <v>1.4903668998654138</v>
      </c>
      <c r="Q23">
        <f t="shared" si="13"/>
        <v>-1.8971532104372759</v>
      </c>
      <c r="R23">
        <f t="shared" si="14"/>
        <v>-1.1379002314442439</v>
      </c>
      <c r="S23">
        <f t="shared" si="15"/>
        <v>-0.65817002898017563</v>
      </c>
      <c r="T23">
        <f t="shared" si="16"/>
        <v>-0.17668517742572645</v>
      </c>
      <c r="U23">
        <f t="shared" si="17"/>
        <v>0.20322776406962884</v>
      </c>
      <c r="V23">
        <f t="shared" si="18"/>
        <v>0.67954787758523716</v>
      </c>
      <c r="W23">
        <f t="shared" si="19"/>
        <v>1.1617377863336007</v>
      </c>
      <c r="X23">
        <f t="shared" si="20"/>
        <v>1.9095110140429592</v>
      </c>
      <c r="Y23">
        <v>2</v>
      </c>
    </row>
    <row r="24" spans="1:25" x14ac:dyDescent="0.35">
      <c r="A24" s="20">
        <f t="shared" si="10"/>
        <v>17</v>
      </c>
      <c r="B24" s="13">
        <v>1.6083373330642401</v>
      </c>
      <c r="C24" s="13">
        <v>0.163250854205017</v>
      </c>
      <c r="D24" s="13">
        <v>-2.7339470936372101</v>
      </c>
      <c r="E24" s="13">
        <v>0.274305379025167</v>
      </c>
      <c r="F24" s="13">
        <v>-1.2551479779496699</v>
      </c>
      <c r="G24" s="13">
        <v>0.143108777061836</v>
      </c>
      <c r="H24" s="13">
        <v>-0.43949724712542998</v>
      </c>
      <c r="I24" s="13">
        <v>0.104311838688079</v>
      </c>
      <c r="J24" s="13">
        <v>0.571542680641274</v>
      </c>
      <c r="K24" s="14">
        <v>0.10843195931204901</v>
      </c>
      <c r="L24" s="15">
        <v>0</v>
      </c>
      <c r="M24" s="15">
        <v>0.93794660724735501</v>
      </c>
      <c r="N24" s="15">
        <v>0.62900911837318096</v>
      </c>
      <c r="O24">
        <f t="shared" si="11"/>
        <v>1.2883656588224068</v>
      </c>
      <c r="P24">
        <f t="shared" si="12"/>
        <v>1.9283090073060734</v>
      </c>
      <c r="Q24">
        <f t="shared" si="13"/>
        <v>-3.2715856365265372</v>
      </c>
      <c r="R24">
        <f t="shared" si="14"/>
        <v>-2.196308550747883</v>
      </c>
      <c r="S24">
        <f t="shared" si="15"/>
        <v>-1.5356411809908685</v>
      </c>
      <c r="T24">
        <f t="shared" si="16"/>
        <v>-0.9746547749084713</v>
      </c>
      <c r="U24">
        <f t="shared" si="17"/>
        <v>-0.64394845095406483</v>
      </c>
      <c r="V24">
        <f t="shared" si="18"/>
        <v>-0.23504604329679515</v>
      </c>
      <c r="W24">
        <f t="shared" si="19"/>
        <v>0.35901604038965795</v>
      </c>
      <c r="X24">
        <f t="shared" si="20"/>
        <v>0.78406932089289005</v>
      </c>
      <c r="Y24">
        <v>2</v>
      </c>
    </row>
    <row r="25" spans="1:25" x14ac:dyDescent="0.35">
      <c r="A25" s="20">
        <f t="shared" si="10"/>
        <v>18</v>
      </c>
      <c r="B25" s="13">
        <v>1.3195287650285299</v>
      </c>
      <c r="C25" s="13">
        <v>0.15512387198840599</v>
      </c>
      <c r="D25" s="13">
        <v>-0.52751557478187705</v>
      </c>
      <c r="E25" s="13">
        <v>0.124519277792493</v>
      </c>
      <c r="F25" s="13">
        <v>0.54035630961151004</v>
      </c>
      <c r="G25" s="13">
        <v>0.118994127449598</v>
      </c>
      <c r="H25" s="13">
        <v>1.0973224574157101</v>
      </c>
      <c r="I25" s="13">
        <v>0.15116309021951799</v>
      </c>
      <c r="J25" s="13">
        <v>2.2933562656570401</v>
      </c>
      <c r="K25" s="14">
        <v>0.26710842872188401</v>
      </c>
      <c r="L25" s="15">
        <v>0</v>
      </c>
      <c r="M25" s="15">
        <v>0.93794660724735501</v>
      </c>
      <c r="N25" s="15">
        <v>0.78027014489399904</v>
      </c>
      <c r="O25">
        <f t="shared" si="11"/>
        <v>1.0154859759312542</v>
      </c>
      <c r="P25">
        <f t="shared" si="12"/>
        <v>1.6235715541258056</v>
      </c>
      <c r="Q25">
        <f t="shared" si="13"/>
        <v>-0.77157335925516335</v>
      </c>
      <c r="R25">
        <f t="shared" si="14"/>
        <v>-0.28345779030859075</v>
      </c>
      <c r="S25">
        <f t="shared" si="15"/>
        <v>0.30712781981029796</v>
      </c>
      <c r="T25">
        <f t="shared" si="16"/>
        <v>0.77358479941272207</v>
      </c>
      <c r="U25">
        <f t="shared" si="17"/>
        <v>0.80104280058545485</v>
      </c>
      <c r="V25">
        <f t="shared" si="18"/>
        <v>1.3936021142459654</v>
      </c>
      <c r="W25">
        <f t="shared" si="19"/>
        <v>1.7698237453621475</v>
      </c>
      <c r="X25">
        <f t="shared" si="20"/>
        <v>2.8168887859519325</v>
      </c>
      <c r="Y25">
        <v>2</v>
      </c>
    </row>
    <row r="26" spans="1:25" x14ac:dyDescent="0.35">
      <c r="A26" s="20">
        <f t="shared" si="10"/>
        <v>19</v>
      </c>
      <c r="B26" s="13">
        <v>2.10946899259033</v>
      </c>
      <c r="C26" s="13">
        <v>0.20034582842690801</v>
      </c>
      <c r="D26" s="13">
        <v>-1.3547657538821201</v>
      </c>
      <c r="E26" s="13">
        <v>0.1349321461287</v>
      </c>
      <c r="F26" s="13">
        <v>-0.28188095758616399</v>
      </c>
      <c r="G26" s="13">
        <v>8.9318426448052199E-2</v>
      </c>
      <c r="H26" s="13">
        <v>0.42938261579839598</v>
      </c>
      <c r="I26" s="13">
        <v>9.0196289835211801E-2</v>
      </c>
      <c r="J26" s="13">
        <v>1.21169288494323</v>
      </c>
      <c r="K26" s="14">
        <v>0.120571145842178</v>
      </c>
      <c r="L26" s="15">
        <v>0</v>
      </c>
      <c r="M26" s="15">
        <v>0.93794660724735501</v>
      </c>
      <c r="N26" s="15">
        <v>0.93794660724735501</v>
      </c>
      <c r="O26">
        <f>+B26-1.96*C26</f>
        <v>1.7167911688735904</v>
      </c>
      <c r="P26">
        <f>+B26+1.96*C26</f>
        <v>2.5021468163070697</v>
      </c>
      <c r="Q26">
        <f>+D26-1.96*E26</f>
        <v>-1.6192327602943721</v>
      </c>
      <c r="R26">
        <f>+D26+1.96*E26</f>
        <v>-1.090298747469868</v>
      </c>
      <c r="S26">
        <f>+F26-1.96*G26</f>
        <v>-0.45694507342434632</v>
      </c>
      <c r="T26">
        <f>+F26+1.96*G26</f>
        <v>-0.1068168417479817</v>
      </c>
      <c r="U26">
        <f>+H26-1.96*I26</f>
        <v>0.25259788772138086</v>
      </c>
      <c r="V26">
        <f>+H26+1.96*I26</f>
        <v>0.60616734387541116</v>
      </c>
      <c r="W26">
        <f>+J26-1.96*K26</f>
        <v>0.97537343909256113</v>
      </c>
      <c r="X26">
        <f>+J26+1.96*K26</f>
        <v>1.4480123307938988</v>
      </c>
      <c r="Y26">
        <v>3</v>
      </c>
    </row>
    <row r="27" spans="1:25" x14ac:dyDescent="0.35">
      <c r="A27" s="20">
        <f t="shared" si="10"/>
        <v>20</v>
      </c>
      <c r="B27" s="13">
        <v>1.3430258877794301</v>
      </c>
      <c r="C27" s="13">
        <v>0.147884205317281</v>
      </c>
      <c r="D27" s="13">
        <v>-1.7146835378087799</v>
      </c>
      <c r="E27" s="13">
        <v>0.198159259132169</v>
      </c>
      <c r="F27" s="13">
        <v>-0.42066649016449398</v>
      </c>
      <c r="G27" s="13">
        <v>0.11551887445985599</v>
      </c>
      <c r="H27" s="13">
        <v>0.26845322960592799</v>
      </c>
      <c r="I27" s="13">
        <v>0.11044058724741999</v>
      </c>
      <c r="J27" s="13">
        <v>1.28203736892357</v>
      </c>
      <c r="K27" s="14">
        <v>0.15995408626037999</v>
      </c>
      <c r="L27" s="15">
        <v>3.0191789485710701E-2</v>
      </c>
      <c r="M27" s="15">
        <v>0.17953048737439001</v>
      </c>
      <c r="N27" s="15">
        <v>3.12226934564157E-2</v>
      </c>
      <c r="O27">
        <f>+B27-1.96*C27</f>
        <v>1.0531728453575593</v>
      </c>
      <c r="P27">
        <f>+B27+1.96*C27</f>
        <v>1.6328789302013009</v>
      </c>
      <c r="Q27">
        <f>+D27-1.96*E27</f>
        <v>-2.103075685707831</v>
      </c>
      <c r="R27">
        <f>+D27+1.96*E27</f>
        <v>-1.3262913899097286</v>
      </c>
      <c r="S27">
        <f>+F27-1.96*G27</f>
        <v>-0.64708348410581173</v>
      </c>
      <c r="T27">
        <f>+F27+1.96*G27</f>
        <v>-0.19424949622317622</v>
      </c>
      <c r="U27">
        <f>+H27-1.96*I27</f>
        <v>5.1989678600984801E-2</v>
      </c>
      <c r="V27">
        <f>+H27+1.96*I27</f>
        <v>0.48491678061087118</v>
      </c>
      <c r="W27">
        <f>+J27-1.96*K27</f>
        <v>0.96852735985322524</v>
      </c>
      <c r="X27">
        <f>+J27+1.96*K27</f>
        <v>1.5955473779939147</v>
      </c>
      <c r="Y27">
        <v>3</v>
      </c>
    </row>
    <row r="28" spans="1:25" x14ac:dyDescent="0.35">
      <c r="A28" s="20">
        <f t="shared" si="10"/>
        <v>21</v>
      </c>
      <c r="B28" s="13">
        <v>2.0742333014855001</v>
      </c>
      <c r="C28" s="13">
        <v>0.204852220626311</v>
      </c>
      <c r="D28" s="13">
        <v>-1.0034848172458299</v>
      </c>
      <c r="E28" s="13">
        <v>0.11759598167329401</v>
      </c>
      <c r="F28" s="13">
        <v>-0.23492288148412199</v>
      </c>
      <c r="G28" s="13">
        <v>8.9228378473335507E-2</v>
      </c>
      <c r="H28" s="13">
        <v>0.422783685978601</v>
      </c>
      <c r="I28" s="13">
        <v>9.0414539613127898E-2</v>
      </c>
      <c r="J28" s="13">
        <v>1.1409682626012101</v>
      </c>
      <c r="K28" s="14">
        <v>0.119366737146149</v>
      </c>
      <c r="L28" s="15">
        <v>2.57405766474769E-2</v>
      </c>
      <c r="M28" s="15">
        <v>0.31943097261958497</v>
      </c>
      <c r="N28" s="15">
        <v>8.3329818944239603E-2</v>
      </c>
      <c r="O28">
        <f>+B28-1.96*C28</f>
        <v>1.6727229490579305</v>
      </c>
      <c r="P28">
        <f>+B28+1.96*C28</f>
        <v>2.4757436539130695</v>
      </c>
      <c r="Q28">
        <f>+D28-1.96*E28</f>
        <v>-1.2339729413254861</v>
      </c>
      <c r="R28">
        <f>+D28+1.96*E28</f>
        <v>-0.7729966931661737</v>
      </c>
      <c r="S28">
        <f>+F28-1.96*G28</f>
        <v>-0.40981050329185958</v>
      </c>
      <c r="T28">
        <f>+F28+1.96*G28</f>
        <v>-6.00352596763844E-2</v>
      </c>
      <c r="U28">
        <f>+H28-1.96*I28</f>
        <v>0.24557118833687033</v>
      </c>
      <c r="V28">
        <f>+H28+1.96*I28</f>
        <v>0.59999618362033169</v>
      </c>
      <c r="W28">
        <f>+J28-1.96*K28</f>
        <v>0.90700945779475806</v>
      </c>
      <c r="X28">
        <f>+J28+1.96*K28</f>
        <v>1.3749270674076621</v>
      </c>
      <c r="Y28">
        <v>3</v>
      </c>
    </row>
    <row r="29" spans="1:25" x14ac:dyDescent="0.35">
      <c r="A29" s="20">
        <f t="shared" si="10"/>
        <v>22</v>
      </c>
      <c r="B29" s="13">
        <v>1.0946646006746199</v>
      </c>
      <c r="C29" s="13">
        <v>0.13555501909598799</v>
      </c>
      <c r="D29" s="13">
        <v>-1.3116881546315999</v>
      </c>
      <c r="E29" s="13">
        <v>0.19173290399184501</v>
      </c>
      <c r="F29" s="13">
        <v>0.15382829030756401</v>
      </c>
      <c r="G29" s="13">
        <v>0.12398342028251</v>
      </c>
      <c r="H29" s="13">
        <v>1.25073838300702</v>
      </c>
      <c r="I29" s="13">
        <v>0.18311004707532499</v>
      </c>
      <c r="J29" s="13">
        <v>2.73998974715935</v>
      </c>
      <c r="K29" s="14">
        <v>0.34985648338842201</v>
      </c>
      <c r="L29" s="15">
        <v>0</v>
      </c>
      <c r="M29" s="15">
        <v>0.93794660724735501</v>
      </c>
      <c r="N29" s="15">
        <v>0.59508396342306602</v>
      </c>
      <c r="O29">
        <f>+B29-1.96*C29</f>
        <v>0.82897676324648351</v>
      </c>
      <c r="P29">
        <f>+B29+1.96*C29</f>
        <v>1.3603524381027563</v>
      </c>
      <c r="Q29">
        <f>+D29-1.96*E29</f>
        <v>-1.6874846464556161</v>
      </c>
      <c r="R29">
        <f>+D29+1.96*E29</f>
        <v>-0.93589166280758374</v>
      </c>
      <c r="S29">
        <f>+F29-1.96*G29</f>
        <v>-8.9179213446155592E-2</v>
      </c>
      <c r="T29">
        <f>+F29+1.96*G29</f>
        <v>0.39683579406128361</v>
      </c>
      <c r="U29">
        <f>+H29-1.96*I29</f>
        <v>0.89184269073938305</v>
      </c>
      <c r="V29">
        <f>+H29+1.96*I29</f>
        <v>1.609634075274657</v>
      </c>
      <c r="W29">
        <f>+J29-1.96*K29</f>
        <v>2.054271039718043</v>
      </c>
      <c r="X29">
        <f>+J29+1.96*K29</f>
        <v>3.4257084546006569</v>
      </c>
      <c r="Y29">
        <v>3</v>
      </c>
    </row>
    <row r="30" spans="1:25" x14ac:dyDescent="0.35">
      <c r="A30" s="20">
        <f t="shared" si="10"/>
        <v>23</v>
      </c>
      <c r="B30" s="16">
        <v>2.4101626889302401</v>
      </c>
      <c r="C30" s="16">
        <v>0.22799121172824999</v>
      </c>
      <c r="D30" s="16">
        <v>-1.5755374433184699</v>
      </c>
      <c r="E30" s="16">
        <v>0.141206768768947</v>
      </c>
      <c r="F30" s="16">
        <v>-0.62181557697730605</v>
      </c>
      <c r="G30" s="16">
        <v>9.3067212652367004E-2</v>
      </c>
      <c r="H30" s="16">
        <v>1.1316160623001101E-2</v>
      </c>
      <c r="I30" s="16">
        <v>8.2049481009812603E-2</v>
      </c>
      <c r="J30" s="16">
        <v>0.761171008865413</v>
      </c>
      <c r="K30" s="17">
        <v>9.5118947013240598E-2</v>
      </c>
      <c r="L30" s="18">
        <v>4.02763734538314E-2</v>
      </c>
      <c r="M30" s="18">
        <v>0.106917132603287</v>
      </c>
      <c r="N30" s="18">
        <v>4.6485709827515896E-3</v>
      </c>
      <c r="O30">
        <f>+B30-1.96*C30</f>
        <v>1.9632999139428702</v>
      </c>
      <c r="P30">
        <f>+B30+1.96*C30</f>
        <v>2.8570254639176103</v>
      </c>
      <c r="Q30">
        <f>+D30-1.96*E30</f>
        <v>-1.852302710105606</v>
      </c>
      <c r="R30">
        <f>+D30+1.96*E30</f>
        <v>-1.2987721765313338</v>
      </c>
      <c r="S30">
        <f>+F30-1.96*G30</f>
        <v>-0.80422731377594536</v>
      </c>
      <c r="T30">
        <f>+F30+1.96*G30</f>
        <v>-0.43940384017866674</v>
      </c>
      <c r="U30">
        <f>+H30-1.96*I30</f>
        <v>-0.14950082215623162</v>
      </c>
      <c r="V30">
        <f>+H30+1.96*I30</f>
        <v>0.17213314340223379</v>
      </c>
      <c r="W30">
        <f>+J30-1.96*K30</f>
        <v>0.57473787271946142</v>
      </c>
      <c r="X30">
        <f>+J30+1.96*K30</f>
        <v>0.94760414501136458</v>
      </c>
    </row>
    <row r="31" spans="1:25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25" hidden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9">
        <f>-MIN(L8:L30)</f>
        <v>0</v>
      </c>
      <c r="M32" s="19">
        <f>-MIN(M8:M30)</f>
        <v>-0.106917132603287</v>
      </c>
      <c r="N32" s="19">
        <f>-MIN(N8:N30)</f>
        <v>-4.6485709827515896E-3</v>
      </c>
    </row>
    <row r="33" spans="1:14" hidden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9">
        <f>-MAX(L8:L30)</f>
        <v>-4.02763734538314E-2</v>
      </c>
      <c r="M33" s="19">
        <f>-MAX(M8:M30)</f>
        <v>-0.93794660724735501</v>
      </c>
      <c r="N33" s="19">
        <f>-MAX(N8:N30)</f>
        <v>-0.93794660724735501</v>
      </c>
    </row>
    <row r="34" spans="1:14" ht="63" customHeight="1" x14ac:dyDescent="0.35">
      <c r="A34" s="24" t="s">
        <v>29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</sheetData>
  <sortState xmlns:xlrd2="http://schemas.microsoft.com/office/spreadsheetml/2017/richdata2" ref="A8:Y27">
    <sortCondition ref="Y8:Y27"/>
  </sortState>
  <mergeCells count="11">
    <mergeCell ref="A3:N3"/>
    <mergeCell ref="D5:K5"/>
    <mergeCell ref="M6:N6"/>
    <mergeCell ref="L5:N5"/>
    <mergeCell ref="A34:N34"/>
    <mergeCell ref="B5:C5"/>
    <mergeCell ref="H6:I6"/>
    <mergeCell ref="D6:E6"/>
    <mergeCell ref="F6:G6"/>
    <mergeCell ref="J6:K6"/>
    <mergeCell ref="B6:C6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A3" sqref="A3:F16"/>
    </sheetView>
  </sheetViews>
  <sheetFormatPr defaultColWidth="8.81640625" defaultRowHeight="14.5" x14ac:dyDescent="0.35"/>
  <sheetData>
    <row r="1" spans="1:4" x14ac:dyDescent="0.35">
      <c r="A1" t="s">
        <v>2</v>
      </c>
    </row>
    <row r="3" spans="1:4" x14ac:dyDescent="0.35">
      <c r="A3" t="s">
        <v>0</v>
      </c>
    </row>
    <row r="4" spans="1:4" x14ac:dyDescent="0.35">
      <c r="A4" t="s">
        <v>3</v>
      </c>
      <c r="B4" t="s">
        <v>4</v>
      </c>
    </row>
    <row r="5" spans="1:4" x14ac:dyDescent="0.35">
      <c r="B5" t="s">
        <v>5</v>
      </c>
    </row>
    <row r="6" spans="1:4" x14ac:dyDescent="0.35">
      <c r="B6" t="s">
        <v>6</v>
      </c>
    </row>
    <row r="7" spans="1:4" x14ac:dyDescent="0.35">
      <c r="B7" t="s">
        <v>7</v>
      </c>
    </row>
    <row r="9" spans="1:4" x14ac:dyDescent="0.35">
      <c r="B9" t="s">
        <v>8</v>
      </c>
    </row>
    <row r="10" spans="1:4" x14ac:dyDescent="0.35">
      <c r="B10" t="s">
        <v>9</v>
      </c>
    </row>
    <row r="11" spans="1:4" ht="348" x14ac:dyDescent="0.35">
      <c r="B11" s="1" t="s">
        <v>10</v>
      </c>
      <c r="C11" s="1"/>
      <c r="D11" s="1"/>
    </row>
    <row r="13" spans="1:4" x14ac:dyDescent="0.35">
      <c r="B13" t="s">
        <v>11</v>
      </c>
    </row>
    <row r="14" spans="1:4" x14ac:dyDescent="0.35">
      <c r="B14" t="s">
        <v>12</v>
      </c>
    </row>
    <row r="15" spans="1:4" x14ac:dyDescent="0.35">
      <c r="B15" t="s">
        <v>13</v>
      </c>
    </row>
    <row r="16" spans="1:4" x14ac:dyDescent="0.35">
      <c r="B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Labrish</dc:creator>
  <cp:lastModifiedBy>Cathy Labrish</cp:lastModifiedBy>
  <cp:lastPrinted>2026-01-23T06:55:08Z</cp:lastPrinted>
  <dcterms:created xsi:type="dcterms:W3CDTF">2023-02-01T04:49:42Z</dcterms:created>
  <dcterms:modified xsi:type="dcterms:W3CDTF">2026-01-23T06:56:49Z</dcterms:modified>
</cp:coreProperties>
</file>