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ohdfaisal\Desktop\DMH\Graph files\"/>
    </mc:Choice>
  </mc:AlternateContent>
  <xr:revisionPtr revIDLastSave="0" documentId="13_ncr:1_{84F11E8A-E9C6-4C04-9E1B-C12AB6189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_done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J2" i="2" s="1"/>
  <c r="O3" i="2" s="1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F3" i="2"/>
  <c r="G2" i="2"/>
  <c r="J3" i="2"/>
  <c r="C66" i="2"/>
  <c r="B66" i="2"/>
  <c r="C67" i="2"/>
  <c r="B67" i="2"/>
  <c r="B84" i="1"/>
  <c r="B83" i="1"/>
  <c r="B80" i="1"/>
  <c r="B79" i="1"/>
  <c r="H62" i="1"/>
  <c r="C75" i="1" s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H2" i="1"/>
  <c r="G2" i="1"/>
  <c r="C76" i="1" l="1"/>
  <c r="H63" i="1"/>
  <c r="H64" i="1"/>
  <c r="B72" i="1"/>
  <c r="B71" i="1"/>
  <c r="C69" i="1"/>
  <c r="B69" i="1"/>
  <c r="C68" i="1"/>
  <c r="B68" i="1"/>
  <c r="C67" i="1"/>
  <c r="B67" i="1"/>
  <c r="C66" i="1"/>
  <c r="B66" i="1"/>
  <c r="C65" i="1"/>
  <c r="B65" i="1"/>
  <c r="C64" i="1"/>
  <c r="B64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6" i="1"/>
  <c r="E15" i="1"/>
  <c r="E14" i="1"/>
  <c r="E13" i="1"/>
  <c r="E12" i="1"/>
  <c r="E11" i="1"/>
  <c r="E10" i="1"/>
  <c r="E3" i="1"/>
  <c r="E4" i="1"/>
  <c r="E62" i="1" s="1"/>
  <c r="E5" i="1"/>
  <c r="E6" i="1"/>
  <c r="E7" i="1"/>
  <c r="E8" i="1"/>
  <c r="E9" i="1"/>
  <c r="E18" i="1"/>
  <c r="E19" i="1"/>
  <c r="E59" i="1"/>
  <c r="E60" i="1"/>
  <c r="E2" i="1"/>
  <c r="J4" i="2" l="1"/>
  <c r="O4" i="2"/>
  <c r="J5" i="2"/>
  <c r="C79" i="1"/>
  <c r="C80" i="1"/>
  <c r="C83" i="1"/>
  <c r="C84" i="1"/>
  <c r="N4" i="2" l="1"/>
  <c r="N3" i="2"/>
  <c r="M3" i="2"/>
  <c r="M4" i="2"/>
</calcChain>
</file>

<file path=xl/sharedStrings.xml><?xml version="1.0" encoding="utf-8"?>
<sst xmlns="http://schemas.openxmlformats.org/spreadsheetml/2006/main" count="43" uniqueCount="30">
  <si>
    <t>Mood - Paper recording</t>
  </si>
  <si>
    <t>Mood - Mobile app recording</t>
  </si>
  <si>
    <t>MAE</t>
  </si>
  <si>
    <t>Absolute Difference</t>
  </si>
  <si>
    <t>Mean</t>
  </si>
  <si>
    <t>Median</t>
  </si>
  <si>
    <t>St Dev</t>
  </si>
  <si>
    <t>IQR</t>
  </si>
  <si>
    <t>Min</t>
  </si>
  <si>
    <t>Max</t>
  </si>
  <si>
    <t>Correlation</t>
  </si>
  <si>
    <t>p-value</t>
  </si>
  <si>
    <t>Average</t>
  </si>
  <si>
    <t>Difference</t>
  </si>
  <si>
    <t>Avg Difference</t>
  </si>
  <si>
    <t>Lowe</t>
  </si>
  <si>
    <t>Upper</t>
  </si>
  <si>
    <t>Limits graph</t>
  </si>
  <si>
    <t>X</t>
  </si>
  <si>
    <t>Y</t>
  </si>
  <si>
    <t>Paper based recording</t>
  </si>
  <si>
    <t>Mobile app recording</t>
  </si>
  <si>
    <t>Means</t>
  </si>
  <si>
    <t>Bias</t>
  </si>
  <si>
    <t>X-axis</t>
  </si>
  <si>
    <t>Upper LoA</t>
  </si>
  <si>
    <t>Lower LoA</t>
  </si>
  <si>
    <t>Std. Dev</t>
  </si>
  <si>
    <t>hello</t>
  </si>
  <si>
    <t>Where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</si>
</sst>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Bland-Altman plot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ak_done!$G$2:$G$60</c:f>
              <c:numCache>
                <c:formatCode>General</c:formatCode>
                <c:ptCount val="59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3.5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9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4</c:v>
                </c:pt>
                <c:pt idx="20">
                  <c:v>9</c:v>
                </c:pt>
                <c:pt idx="21">
                  <c:v>7.5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9</c:v>
                </c:pt>
                <c:pt idx="26">
                  <c:v>9</c:v>
                </c:pt>
                <c:pt idx="27">
                  <c:v>9.5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5</c:v>
                </c:pt>
                <c:pt idx="33">
                  <c:v>6</c:v>
                </c:pt>
                <c:pt idx="34">
                  <c:v>10</c:v>
                </c:pt>
                <c:pt idx="35">
                  <c:v>7</c:v>
                </c:pt>
                <c:pt idx="36">
                  <c:v>8</c:v>
                </c:pt>
                <c:pt idx="37">
                  <c:v>4</c:v>
                </c:pt>
                <c:pt idx="38">
                  <c:v>8</c:v>
                </c:pt>
                <c:pt idx="39">
                  <c:v>8</c:v>
                </c:pt>
                <c:pt idx="40">
                  <c:v>5</c:v>
                </c:pt>
                <c:pt idx="41">
                  <c:v>4.5</c:v>
                </c:pt>
                <c:pt idx="42">
                  <c:v>7</c:v>
                </c:pt>
                <c:pt idx="43">
                  <c:v>5</c:v>
                </c:pt>
                <c:pt idx="44">
                  <c:v>7</c:v>
                </c:pt>
                <c:pt idx="45">
                  <c:v>9</c:v>
                </c:pt>
                <c:pt idx="46">
                  <c:v>9</c:v>
                </c:pt>
                <c:pt idx="47">
                  <c:v>6</c:v>
                </c:pt>
                <c:pt idx="48">
                  <c:v>8</c:v>
                </c:pt>
                <c:pt idx="49">
                  <c:v>8</c:v>
                </c:pt>
                <c:pt idx="50">
                  <c:v>5</c:v>
                </c:pt>
                <c:pt idx="51">
                  <c:v>5.5</c:v>
                </c:pt>
                <c:pt idx="52">
                  <c:v>6</c:v>
                </c:pt>
                <c:pt idx="53">
                  <c:v>4</c:v>
                </c:pt>
                <c:pt idx="54">
                  <c:v>6</c:v>
                </c:pt>
                <c:pt idx="55">
                  <c:v>6</c:v>
                </c:pt>
                <c:pt idx="56">
                  <c:v>7</c:v>
                </c:pt>
                <c:pt idx="57">
                  <c:v>7</c:v>
                </c:pt>
                <c:pt idx="58">
                  <c:v>5</c:v>
                </c:pt>
              </c:numCache>
            </c:numRef>
          </c:xVal>
          <c:yVal>
            <c:numRef>
              <c:f>ak_done!$F$2:$F$60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-1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88-4389-B658-8365F976147A}"/>
            </c:ext>
          </c:extLst>
        </c:ser>
        <c:ser>
          <c:idx val="1"/>
          <c:order val="1"/>
          <c:tx>
            <c:v>Upper LoA</c:v>
          </c:tx>
          <c:spPr>
            <a:ln w="12700" cap="flat" cmpd="sng" algn="ctr">
              <a:solidFill>
                <a:srgbClr val="C00000"/>
              </a:solidFill>
              <a:prstDash val="sysDash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xVal>
            <c:numRef>
              <c:f>ak_done!$L$3:$L$4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ak_done!$M$3:$M$4</c:f>
              <c:numCache>
                <c:formatCode>General</c:formatCode>
                <c:ptCount val="2"/>
                <c:pt idx="0">
                  <c:v>0.55755045184501262</c:v>
                </c:pt>
                <c:pt idx="1">
                  <c:v>0.55755045184501262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88-4389-B658-8365F976147A}"/>
            </c:ext>
          </c:extLst>
        </c:ser>
        <c:ser>
          <c:idx val="2"/>
          <c:order val="2"/>
          <c:tx>
            <c:v>Lower LoA</c:v>
          </c:tx>
          <c:spPr>
            <a:ln w="12700" cap="flat" cmpd="sng" algn="ctr">
              <a:solidFill>
                <a:srgbClr val="C00000"/>
              </a:solidFill>
              <a:prstDash val="sysDash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xVal>
            <c:numRef>
              <c:f>ak_done!$L$3:$L$4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ak_done!$N$3:$N$4</c:f>
              <c:numCache>
                <c:formatCode>General</c:formatCode>
                <c:ptCount val="2"/>
                <c:pt idx="0">
                  <c:v>-0.59144875692975829</c:v>
                </c:pt>
                <c:pt idx="1">
                  <c:v>-0.59144875692975829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888-4389-B658-8365F976147A}"/>
            </c:ext>
          </c:extLst>
        </c:ser>
        <c:ser>
          <c:idx val="3"/>
          <c:order val="3"/>
          <c:tx>
            <c:v>Bias</c:v>
          </c:tx>
          <c:spPr>
            <a:ln w="12700" cap="flat" cmpd="sng" algn="ctr">
              <a:solidFill>
                <a:schemeClr val="accent1"/>
              </a:solidFill>
              <a:prstDash val="sysDash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</c:marker>
          <c:dPt>
            <c:idx val="0"/>
            <c:marker>
              <c:symbol val="circle"/>
              <c:size val="3"/>
              <c:spPr>
                <a:solidFill>
                  <a:schemeClr val="lt1"/>
                </a:solidFill>
                <a:ln w="12700" cap="flat" cmpd="sng" algn="ctr">
                  <a:solidFill>
                    <a:schemeClr val="accent1"/>
                  </a:solidFill>
                  <a:prstDash val="solid"/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88-4389-B658-8365F976147A}"/>
              </c:ext>
            </c:extLst>
          </c:dPt>
          <c:dPt>
            <c:idx val="1"/>
            <c:marker>
              <c:symbol val="circle"/>
              <c:size val="2"/>
              <c:spPr>
                <a:solidFill>
                  <a:schemeClr val="lt1"/>
                </a:solidFill>
                <a:ln w="12700" cap="flat" cmpd="sng" algn="ctr">
                  <a:solidFill>
                    <a:schemeClr val="accent1"/>
                  </a:solidFill>
                  <a:prstDash val="solid"/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88-4389-B658-8365F976147A}"/>
              </c:ext>
            </c:extLst>
          </c:dPt>
          <c:xVal>
            <c:numRef>
              <c:f>ak_done!$L$3:$L$4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ak_done!$O$3:$O$4</c:f>
              <c:numCache>
                <c:formatCode>General</c:formatCode>
                <c:ptCount val="2"/>
                <c:pt idx="0">
                  <c:v>-1.6949152542372881E-2</c:v>
                </c:pt>
                <c:pt idx="1">
                  <c:v>-1.6949152542372881E-2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888-4389-B658-8365F9761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9667439"/>
        <c:axId val="2039665039"/>
      </c:scatterChart>
      <c:valAx>
        <c:axId val="2039667439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000" b="0" i="0" u="none" strike="noStrike" kern="1200" baseline="0" dirty="0">
                    <a:solidFill>
                      <a:sysClr val="windowText" lastClr="000000"/>
                    </a:solidFill>
                  </a:rPr>
                  <a:t>Average of mobile and paper based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65039"/>
        <c:crossesAt val="-1.5"/>
        <c:crossBetween val="midCat"/>
      </c:valAx>
      <c:valAx>
        <c:axId val="20396650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Difference between mobile and paper based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674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8A2C-4EBE-B90B-AA830024159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2C-4EBE-B90B-AA8300241590}"/>
              </c:ext>
            </c:extLst>
          </c:dPt>
          <c:errBars>
            <c:errBarType val="both"/>
            <c:errValType val="cust"/>
            <c:noEndCap val="0"/>
            <c:plus>
              <c:numRef>
                <c:f>ak_done!$B$67:$C$67</c:f>
                <c:numCache>
                  <c:formatCode>General</c:formatCode>
                  <c:ptCount val="2"/>
                  <c:pt idx="0">
                    <c:v>0.25228158764578207</c:v>
                  </c:pt>
                  <c:pt idx="1">
                    <c:v>0.26011137283787988</c:v>
                  </c:pt>
                </c:numCache>
              </c:numRef>
            </c:plus>
            <c:minus>
              <c:numRef>
                <c:f>ak_done!$B$67:$C$67</c:f>
                <c:numCache>
                  <c:formatCode>General</c:formatCode>
                  <c:ptCount val="2"/>
                  <c:pt idx="0">
                    <c:v>0.25228158764578207</c:v>
                  </c:pt>
                  <c:pt idx="1">
                    <c:v>0.26011137283787988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ak_done!$B$65:$C$65</c:f>
              <c:strCache>
                <c:ptCount val="2"/>
                <c:pt idx="0">
                  <c:v>Paper based recording</c:v>
                </c:pt>
                <c:pt idx="1">
                  <c:v>Mobile app recording</c:v>
                </c:pt>
              </c:strCache>
            </c:strRef>
          </c:cat>
          <c:val>
            <c:numRef>
              <c:f>ak_done!$B$66:$C$66</c:f>
              <c:numCache>
                <c:formatCode>General</c:formatCode>
                <c:ptCount val="2"/>
                <c:pt idx="0">
                  <c:v>7.3728813559322033</c:v>
                </c:pt>
                <c:pt idx="1">
                  <c:v>7.3559322033898304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C-4EBE-B90B-AA8300241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41243023"/>
        <c:axId val="2041243983"/>
      </c:barChart>
      <c:catAx>
        <c:axId val="2041243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1243983"/>
        <c:crosses val="autoZero"/>
        <c:auto val="1"/>
        <c:lblAlgn val="ctr"/>
        <c:lblOffset val="100"/>
        <c:noMultiLvlLbl val="0"/>
      </c:catAx>
      <c:valAx>
        <c:axId val="2041243983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>
                    <a:solidFill>
                      <a:sysClr val="windowText" lastClr="000000"/>
                    </a:solidFill>
                  </a:rPr>
                  <a:t>Mood rating (0-10)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1243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ak_done!$A$1</c:f>
              <c:strCache>
                <c:ptCount val="1"/>
                <c:pt idx="0">
                  <c:v>hello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ak_done!$C$2:$C$60</c:f>
              <c:numCache>
                <c:formatCode>General</c:formatCode>
                <c:ptCount val="59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9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4</c:v>
                </c:pt>
                <c:pt idx="20">
                  <c:v>9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9</c:v>
                </c:pt>
                <c:pt idx="26">
                  <c:v>9</c:v>
                </c:pt>
                <c:pt idx="27">
                  <c:v>10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5</c:v>
                </c:pt>
                <c:pt idx="33">
                  <c:v>6</c:v>
                </c:pt>
                <c:pt idx="34">
                  <c:v>10</c:v>
                </c:pt>
                <c:pt idx="35">
                  <c:v>7</c:v>
                </c:pt>
                <c:pt idx="36">
                  <c:v>8</c:v>
                </c:pt>
                <c:pt idx="37">
                  <c:v>4</c:v>
                </c:pt>
                <c:pt idx="38">
                  <c:v>8</c:v>
                </c:pt>
                <c:pt idx="39">
                  <c:v>8</c:v>
                </c:pt>
                <c:pt idx="40">
                  <c:v>5</c:v>
                </c:pt>
                <c:pt idx="41">
                  <c:v>4</c:v>
                </c:pt>
                <c:pt idx="42">
                  <c:v>7</c:v>
                </c:pt>
                <c:pt idx="43">
                  <c:v>5</c:v>
                </c:pt>
                <c:pt idx="44">
                  <c:v>7</c:v>
                </c:pt>
                <c:pt idx="45">
                  <c:v>9</c:v>
                </c:pt>
                <c:pt idx="46">
                  <c:v>9</c:v>
                </c:pt>
                <c:pt idx="47">
                  <c:v>6</c:v>
                </c:pt>
                <c:pt idx="48">
                  <c:v>8</c:v>
                </c:pt>
                <c:pt idx="49">
                  <c:v>8</c:v>
                </c:pt>
                <c:pt idx="50">
                  <c:v>5</c:v>
                </c:pt>
                <c:pt idx="51">
                  <c:v>6</c:v>
                </c:pt>
                <c:pt idx="52">
                  <c:v>6</c:v>
                </c:pt>
                <c:pt idx="53">
                  <c:v>4</c:v>
                </c:pt>
                <c:pt idx="54">
                  <c:v>6</c:v>
                </c:pt>
                <c:pt idx="55">
                  <c:v>6</c:v>
                </c:pt>
                <c:pt idx="56">
                  <c:v>7</c:v>
                </c:pt>
                <c:pt idx="57">
                  <c:v>7</c:v>
                </c:pt>
                <c:pt idx="58">
                  <c:v>5</c:v>
                </c:pt>
              </c:numCache>
            </c:numRef>
          </c:xVal>
          <c:yVal>
            <c:numRef>
              <c:f>ak_done!$B$2:$B$60</c:f>
              <c:numCache>
                <c:formatCode>General</c:formatCode>
                <c:ptCount val="59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4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9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4</c:v>
                </c:pt>
                <c:pt idx="20">
                  <c:v>9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5</c:v>
                </c:pt>
                <c:pt idx="33">
                  <c:v>6</c:v>
                </c:pt>
                <c:pt idx="34">
                  <c:v>10</c:v>
                </c:pt>
                <c:pt idx="35">
                  <c:v>7</c:v>
                </c:pt>
                <c:pt idx="36">
                  <c:v>8</c:v>
                </c:pt>
                <c:pt idx="37">
                  <c:v>4</c:v>
                </c:pt>
                <c:pt idx="38">
                  <c:v>8</c:v>
                </c:pt>
                <c:pt idx="39">
                  <c:v>8</c:v>
                </c:pt>
                <c:pt idx="40">
                  <c:v>5</c:v>
                </c:pt>
                <c:pt idx="41">
                  <c:v>5</c:v>
                </c:pt>
                <c:pt idx="42">
                  <c:v>7</c:v>
                </c:pt>
                <c:pt idx="43">
                  <c:v>5</c:v>
                </c:pt>
                <c:pt idx="44">
                  <c:v>7</c:v>
                </c:pt>
                <c:pt idx="45">
                  <c:v>9</c:v>
                </c:pt>
                <c:pt idx="46">
                  <c:v>9</c:v>
                </c:pt>
                <c:pt idx="47">
                  <c:v>6</c:v>
                </c:pt>
                <c:pt idx="48">
                  <c:v>8</c:v>
                </c:pt>
                <c:pt idx="49">
                  <c:v>8</c:v>
                </c:pt>
                <c:pt idx="50">
                  <c:v>5</c:v>
                </c:pt>
                <c:pt idx="51">
                  <c:v>5</c:v>
                </c:pt>
                <c:pt idx="52">
                  <c:v>6</c:v>
                </c:pt>
                <c:pt idx="53">
                  <c:v>4</c:v>
                </c:pt>
                <c:pt idx="54">
                  <c:v>6</c:v>
                </c:pt>
                <c:pt idx="55">
                  <c:v>6</c:v>
                </c:pt>
                <c:pt idx="56">
                  <c:v>7</c:v>
                </c:pt>
                <c:pt idx="57">
                  <c:v>7</c:v>
                </c:pt>
                <c:pt idx="58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99-4EED-91C7-2DDA46CA1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756111"/>
        <c:axId val="314751791"/>
      </c:scatterChart>
      <c:valAx>
        <c:axId val="314756111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000" b="0" i="0" u="none" strike="noStrike" kern="1200" baseline="0" dirty="0">
                    <a:solidFill>
                      <a:sysClr val="windowText" lastClr="000000"/>
                    </a:solidFill>
                  </a:rPr>
                  <a:t>Mobile app recording (0-10)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751791"/>
        <c:crosses val="autoZero"/>
        <c:crossBetween val="midCat"/>
      </c:valAx>
      <c:valAx>
        <c:axId val="314751791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 sz="1000" b="0" i="0" u="none" strike="noStrike" kern="1200" baseline="0" dirty="0">
                    <a:solidFill>
                      <a:sysClr val="windowText" lastClr="000000"/>
                    </a:solidFill>
                  </a:rPr>
                  <a:t>Paper based recording (0-10)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756111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3D-46F2-95E1-73D0A88C95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3D-46F2-95E1-73D0A88C95C5}"/>
              </c:ext>
            </c:extLst>
          </c:dPt>
          <c:errBars>
            <c:errBarType val="both"/>
            <c:errValType val="cust"/>
            <c:noEndCap val="0"/>
            <c:plus>
              <c:numRef>
                <c:f>ak_done!$B$67:$C$67</c:f>
                <c:numCache>
                  <c:formatCode>General</c:formatCode>
                  <c:ptCount val="2"/>
                  <c:pt idx="0">
                    <c:v>0.25228158764578207</c:v>
                  </c:pt>
                  <c:pt idx="1">
                    <c:v>0.26011137283787988</c:v>
                  </c:pt>
                </c:numCache>
              </c:numRef>
            </c:plus>
            <c:minus>
              <c:numRef>
                <c:f>ak_done!$B$67:$C$67</c:f>
                <c:numCache>
                  <c:formatCode>General</c:formatCode>
                  <c:ptCount val="2"/>
                  <c:pt idx="0">
                    <c:v>0.25228158764578207</c:v>
                  </c:pt>
                  <c:pt idx="1">
                    <c:v>0.26011137283787988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ak_done!$B$65:$C$65</c:f>
              <c:strCache>
                <c:ptCount val="2"/>
                <c:pt idx="0">
                  <c:v>Paper based recording</c:v>
                </c:pt>
                <c:pt idx="1">
                  <c:v>Mobile app recording</c:v>
                </c:pt>
              </c:strCache>
            </c:strRef>
          </c:cat>
          <c:val>
            <c:numRef>
              <c:f>ak_done!$B$66:$C$66</c:f>
              <c:numCache>
                <c:formatCode>General</c:formatCode>
                <c:ptCount val="2"/>
                <c:pt idx="0">
                  <c:v>7.3728813559322033</c:v>
                </c:pt>
                <c:pt idx="1">
                  <c:v>7.3559322033898304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3D-46F2-95E1-73D0A88C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41243023"/>
        <c:axId val="2041243983"/>
      </c:barChart>
      <c:scatterChart>
        <c:scatterStyle val="lineMarker"/>
        <c:varyColors val="0"/>
        <c:ser>
          <c:idx val="1"/>
          <c:order val="1"/>
          <c:tx>
            <c:v>Mood paper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ak_done!$E$91:$E$149</c:f>
              <c:numCache>
                <c:formatCode>General</c:formatCode>
                <c:ptCount val="5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</c:numCache>
            </c:numRef>
          </c:xVal>
          <c:yVal>
            <c:numRef>
              <c:f>ak_done!$F$91:$F$149</c:f>
              <c:numCache>
                <c:formatCode>General</c:formatCode>
                <c:ptCount val="59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4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9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4</c:v>
                </c:pt>
                <c:pt idx="20">
                  <c:v>9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5</c:v>
                </c:pt>
                <c:pt idx="33">
                  <c:v>6</c:v>
                </c:pt>
                <c:pt idx="34">
                  <c:v>10</c:v>
                </c:pt>
                <c:pt idx="35">
                  <c:v>7</c:v>
                </c:pt>
                <c:pt idx="36">
                  <c:v>8</c:v>
                </c:pt>
                <c:pt idx="37">
                  <c:v>4</c:v>
                </c:pt>
                <c:pt idx="38">
                  <c:v>8</c:v>
                </c:pt>
                <c:pt idx="39">
                  <c:v>8</c:v>
                </c:pt>
                <c:pt idx="40">
                  <c:v>5</c:v>
                </c:pt>
                <c:pt idx="41">
                  <c:v>5</c:v>
                </c:pt>
                <c:pt idx="42">
                  <c:v>7</c:v>
                </c:pt>
                <c:pt idx="43">
                  <c:v>5</c:v>
                </c:pt>
                <c:pt idx="44">
                  <c:v>7</c:v>
                </c:pt>
                <c:pt idx="45">
                  <c:v>9</c:v>
                </c:pt>
                <c:pt idx="46">
                  <c:v>9</c:v>
                </c:pt>
                <c:pt idx="47">
                  <c:v>6</c:v>
                </c:pt>
                <c:pt idx="48">
                  <c:v>8</c:v>
                </c:pt>
                <c:pt idx="49">
                  <c:v>8</c:v>
                </c:pt>
                <c:pt idx="50">
                  <c:v>5</c:v>
                </c:pt>
                <c:pt idx="51">
                  <c:v>5</c:v>
                </c:pt>
                <c:pt idx="52">
                  <c:v>6</c:v>
                </c:pt>
                <c:pt idx="53">
                  <c:v>4</c:v>
                </c:pt>
                <c:pt idx="54">
                  <c:v>6</c:v>
                </c:pt>
                <c:pt idx="55">
                  <c:v>6</c:v>
                </c:pt>
                <c:pt idx="56">
                  <c:v>7</c:v>
                </c:pt>
                <c:pt idx="57">
                  <c:v>7</c:v>
                </c:pt>
                <c:pt idx="58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03D-46F2-95E1-73D0A88C95C5}"/>
            </c:ext>
          </c:extLst>
        </c:ser>
        <c:ser>
          <c:idx val="2"/>
          <c:order val="2"/>
          <c:tx>
            <c:v>Mood app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ak_done!$G$91:$G$149</c:f>
              <c:numCache>
                <c:formatCode>General</c:formatCode>
                <c:ptCount val="5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</c:numCache>
            </c:numRef>
          </c:xVal>
          <c:yVal>
            <c:numRef>
              <c:f>ak_done!$H$91:$H$149</c:f>
              <c:numCache>
                <c:formatCode>General</c:formatCode>
                <c:ptCount val="59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9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9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4</c:v>
                </c:pt>
                <c:pt idx="20">
                  <c:v>9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9</c:v>
                </c:pt>
                <c:pt idx="26">
                  <c:v>9</c:v>
                </c:pt>
                <c:pt idx="27">
                  <c:v>10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5</c:v>
                </c:pt>
                <c:pt idx="33">
                  <c:v>6</c:v>
                </c:pt>
                <c:pt idx="34">
                  <c:v>10</c:v>
                </c:pt>
                <c:pt idx="35">
                  <c:v>7</c:v>
                </c:pt>
                <c:pt idx="36">
                  <c:v>8</c:v>
                </c:pt>
                <c:pt idx="37">
                  <c:v>4</c:v>
                </c:pt>
                <c:pt idx="38">
                  <c:v>8</c:v>
                </c:pt>
                <c:pt idx="39">
                  <c:v>8</c:v>
                </c:pt>
                <c:pt idx="40">
                  <c:v>5</c:v>
                </c:pt>
                <c:pt idx="41">
                  <c:v>4</c:v>
                </c:pt>
                <c:pt idx="42">
                  <c:v>7</c:v>
                </c:pt>
                <c:pt idx="43">
                  <c:v>5</c:v>
                </c:pt>
                <c:pt idx="44">
                  <c:v>7</c:v>
                </c:pt>
                <c:pt idx="45">
                  <c:v>9</c:v>
                </c:pt>
                <c:pt idx="46">
                  <c:v>9</c:v>
                </c:pt>
                <c:pt idx="47">
                  <c:v>6</c:v>
                </c:pt>
                <c:pt idx="48">
                  <c:v>8</c:v>
                </c:pt>
                <c:pt idx="49">
                  <c:v>8</c:v>
                </c:pt>
                <c:pt idx="50">
                  <c:v>5</c:v>
                </c:pt>
                <c:pt idx="51">
                  <c:v>6</c:v>
                </c:pt>
                <c:pt idx="52">
                  <c:v>6</c:v>
                </c:pt>
                <c:pt idx="53">
                  <c:v>4</c:v>
                </c:pt>
                <c:pt idx="54">
                  <c:v>6</c:v>
                </c:pt>
                <c:pt idx="55">
                  <c:v>6</c:v>
                </c:pt>
                <c:pt idx="56">
                  <c:v>7</c:v>
                </c:pt>
                <c:pt idx="57">
                  <c:v>7</c:v>
                </c:pt>
                <c:pt idx="58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03D-46F2-95E1-73D0A88C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1243023"/>
        <c:axId val="2041243983"/>
      </c:scatterChart>
      <c:catAx>
        <c:axId val="2041243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1243983"/>
        <c:crosses val="autoZero"/>
        <c:auto val="1"/>
        <c:lblAlgn val="ctr"/>
        <c:lblOffset val="100"/>
        <c:noMultiLvlLbl val="0"/>
      </c:catAx>
      <c:valAx>
        <c:axId val="2041243983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>
                    <a:solidFill>
                      <a:sysClr val="windowText" lastClr="000000"/>
                    </a:solidFill>
                  </a:rPr>
                  <a:t>Mood rating (0-10)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1243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/>
              <a:t>Bland Altman plot to compare mood measures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Sheet1!$G$2:$G$60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xVal>
          <c:yVal>
            <c:numRef>
              <c:f>Sheet1!$H$2:$H$60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-1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41-4692-BED3-CA71E055425B}"/>
            </c:ext>
          </c:extLst>
        </c:ser>
        <c:ser>
          <c:idx val="1"/>
          <c:order val="1"/>
          <c:tx>
            <c:v>Avg Difference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Sheet1!$B$75:$B$76</c:f>
              <c:numCache>
                <c:formatCode>General</c:formatCode>
                <c:ptCount val="2"/>
                <c:pt idx="0">
                  <c:v>-1</c:v>
                </c:pt>
                <c:pt idx="1">
                  <c:v>2</c:v>
                </c:pt>
              </c:numCache>
            </c:numRef>
          </c:xVal>
          <c:yVal>
            <c:numRef>
              <c:f>Sheet1!$C$75:$C$76</c:f>
              <c:numCache>
                <c:formatCode>General</c:formatCode>
                <c:ptCount val="2"/>
                <c:pt idx="0">
                  <c:v>-8.4745762711864403E-2</c:v>
                </c:pt>
                <c:pt idx="1">
                  <c:v>-8.4745762711864403E-2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41-4692-BED3-CA71E055425B}"/>
            </c:ext>
          </c:extLst>
        </c:ser>
        <c:ser>
          <c:idx val="2"/>
          <c:order val="2"/>
          <c:tx>
            <c:v>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Sheet1!$B$79:$B$80</c:f>
              <c:numCache>
                <c:formatCode>General</c:formatCode>
                <c:ptCount val="2"/>
                <c:pt idx="0">
                  <c:v>-1</c:v>
                </c:pt>
                <c:pt idx="1">
                  <c:v>2</c:v>
                </c:pt>
              </c:numCache>
            </c:numRef>
          </c:xVal>
          <c:yVal>
            <c:numRef>
              <c:f>Sheet1!$C$79:$C$80</c:f>
              <c:numCache>
                <c:formatCode>General</c:formatCode>
                <c:ptCount val="2"/>
                <c:pt idx="0">
                  <c:v>-0.6352972634791203</c:v>
                </c:pt>
                <c:pt idx="1">
                  <c:v>-0.6352972634791203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41-4692-BED3-CA71E055425B}"/>
            </c:ext>
          </c:extLst>
        </c:ser>
        <c:ser>
          <c:idx val="3"/>
          <c:order val="3"/>
          <c:tx>
            <c:v>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Sheet1!$B$83:$B$84</c:f>
              <c:numCache>
                <c:formatCode>General</c:formatCode>
                <c:ptCount val="2"/>
                <c:pt idx="0">
                  <c:v>-1</c:v>
                </c:pt>
                <c:pt idx="1">
                  <c:v>2</c:v>
                </c:pt>
              </c:numCache>
            </c:numRef>
          </c:xVal>
          <c:yVal>
            <c:numRef>
              <c:f>Sheet1!$C$83:$C$84</c:f>
              <c:numCache>
                <c:formatCode>General</c:formatCode>
                <c:ptCount val="2"/>
                <c:pt idx="0">
                  <c:v>0.46580573805539149</c:v>
                </c:pt>
                <c:pt idx="1">
                  <c:v>0.46580573805539149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41-4692-BED3-CA71E0554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7182896"/>
        <c:axId val="1737188656"/>
      </c:scatterChart>
      <c:valAx>
        <c:axId val="173718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The</a:t>
                </a:r>
                <a:r>
                  <a:rPr lang="en-IE" baseline="0"/>
                  <a:t> mean of mood</a:t>
                </a:r>
                <a:endParaRPr lang="en-IE"/>
              </a:p>
            </c:rich>
          </c:tx>
          <c:layout>
            <c:manualLayout>
              <c:xMode val="edge"/>
              <c:yMode val="edge"/>
              <c:x val="0.44920477922683133"/>
              <c:y val="0.92331470587664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188656"/>
        <c:crosses val="autoZero"/>
        <c:crossBetween val="midCat"/>
      </c:valAx>
      <c:valAx>
        <c:axId val="173718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E"/>
                  <a:t>The differences in</a:t>
                </a:r>
                <a:r>
                  <a:rPr lang="en-IE" baseline="0"/>
                  <a:t> mood</a:t>
                </a:r>
                <a:endParaRPr lang="en-I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182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68</xdr:row>
      <xdr:rowOff>185736</xdr:rowOff>
    </xdr:from>
    <xdr:to>
      <xdr:col>16</xdr:col>
      <xdr:colOff>114299</xdr:colOff>
      <xdr:row>86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EA88D2-9792-4121-9E8C-5507889A4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719137</xdr:colOff>
      <xdr:row>68</xdr:row>
      <xdr:rowOff>4762</xdr:rowOff>
    </xdr:from>
    <xdr:to>
      <xdr:col>4</xdr:col>
      <xdr:colOff>281512</xdr:colOff>
      <xdr:row>85</xdr:row>
      <xdr:rowOff>186262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23CFD3D-6377-921C-9FE6-578AFA1280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442912</xdr:colOff>
      <xdr:row>68</xdr:row>
      <xdr:rowOff>138112</xdr:rowOff>
    </xdr:from>
    <xdr:to>
      <xdr:col>10</xdr:col>
      <xdr:colOff>186262</xdr:colOff>
      <xdr:row>86</xdr:row>
      <xdr:rowOff>129112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DEC6D30-DFAE-8BA8-5AF1-FC03921474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247650</xdr:colOff>
      <xdr:row>89</xdr:row>
      <xdr:rowOff>47625</xdr:rowOff>
    </xdr:from>
    <xdr:to>
      <xdr:col>2</xdr:col>
      <xdr:colOff>1591200</xdr:colOff>
      <xdr:row>107</xdr:row>
      <xdr:rowOff>38625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B5D3E1-9277-4714-AA80-36ED14618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546100</xdr:colOff>
      <xdr:row>2</xdr:row>
      <xdr:rowOff>57150</xdr:rowOff>
    </xdr:from>
    <xdr:to>
      <xdr:col>14</xdr:col>
      <xdr:colOff>467611</xdr:colOff>
      <xdr:row>21</xdr:row>
      <xdr:rowOff>165341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828C75-2495-42F5-83E5-3A369201D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8825-AFAC-4F22-A843-355E569106D4}">
  <dimension ref="A1:O149"/>
  <sheetViews>
    <sheetView tabSelected="1" workbookViewId="0">
      <selection activeCell="F1" sqref="F1"/>
    </sheetView>
  </sheetViews>
  <sheetFormatPr defaultRowHeight="15" x14ac:dyDescent="0.25"/>
  <cols>
    <col min="2" max="2" width="22" customWidth="1"/>
    <col min="3" max="3" width="26.7109375" customWidth="1"/>
    <col min="6" max="6" width="9.42578125" bestFit="1" customWidth="1"/>
    <col min="10" max="10" width="11.28515625" bestFit="1" customWidth="1"/>
    <col min="16" max="16" width="10.85546875" bestFit="1" customWidth="1"/>
  </cols>
  <sheetData>
    <row r="1" spans="1:15" x14ac:dyDescent="0.25">
      <c r="A1" t="s">
        <v>28</v>
      </c>
      <c r="B1" s="1" t="s">
        <v>0</v>
      </c>
      <c r="C1" s="1" t="s">
        <v>1</v>
      </c>
      <c r="E1" s="1"/>
      <c r="F1" s="1" t="s">
        <v>13</v>
      </c>
      <c r="G1" s="1" t="s">
        <v>22</v>
      </c>
    </row>
    <row r="2" spans="1:15" x14ac:dyDescent="0.25">
      <c r="B2" s="2">
        <v>10</v>
      </c>
      <c r="C2" s="2">
        <v>10</v>
      </c>
      <c r="F2">
        <f>C2-B2</f>
        <v>0</v>
      </c>
      <c r="G2">
        <f>AVERAGE(B2:C2)</f>
        <v>10</v>
      </c>
      <c r="I2" s="1" t="s">
        <v>23</v>
      </c>
      <c r="J2" s="4">
        <f>AVERAGE(F2:F60)</f>
        <v>-1.6949152542372881E-2</v>
      </c>
      <c r="L2" t="s">
        <v>24</v>
      </c>
      <c r="M2" t="s">
        <v>25</v>
      </c>
      <c r="N2" t="s">
        <v>26</v>
      </c>
      <c r="O2" t="s">
        <v>23</v>
      </c>
    </row>
    <row r="3" spans="1:15" x14ac:dyDescent="0.25">
      <c r="B3" s="2">
        <v>9</v>
      </c>
      <c r="C3" s="2">
        <v>9</v>
      </c>
      <c r="F3">
        <f t="shared" ref="F3:F33" si="0">C3-B3</f>
        <v>0</v>
      </c>
      <c r="G3">
        <f t="shared" ref="G3:G60" si="1">AVERAGE(B3:C3)</f>
        <v>9</v>
      </c>
      <c r="I3" s="1" t="s">
        <v>27</v>
      </c>
      <c r="J3">
        <f>STDEV(F2:F60)</f>
        <v>0.2931120430547885</v>
      </c>
      <c r="L3">
        <v>0</v>
      </c>
      <c r="M3">
        <f>J4</f>
        <v>0.55755045184501262</v>
      </c>
      <c r="N3">
        <f>J5</f>
        <v>-0.59144875692975829</v>
      </c>
      <c r="O3">
        <f>J2</f>
        <v>-1.6949152542372881E-2</v>
      </c>
    </row>
    <row r="4" spans="1:15" x14ac:dyDescent="0.25">
      <c r="B4" s="2">
        <v>10</v>
      </c>
      <c r="C4" s="2">
        <v>10</v>
      </c>
      <c r="F4">
        <f t="shared" si="0"/>
        <v>0</v>
      </c>
      <c r="G4">
        <f t="shared" si="1"/>
        <v>10</v>
      </c>
      <c r="I4" s="1" t="s">
        <v>25</v>
      </c>
      <c r="J4" s="3">
        <f>J2+(1.96*J3)</f>
        <v>0.55755045184501262</v>
      </c>
      <c r="L4">
        <v>10</v>
      </c>
      <c r="M4">
        <f>J4</f>
        <v>0.55755045184501262</v>
      </c>
      <c r="N4">
        <f>J5</f>
        <v>-0.59144875692975829</v>
      </c>
      <c r="O4">
        <f>J2</f>
        <v>-1.6949152542372881E-2</v>
      </c>
    </row>
    <row r="5" spans="1:15" x14ac:dyDescent="0.25">
      <c r="B5" s="2">
        <v>4</v>
      </c>
      <c r="C5" s="2">
        <v>3</v>
      </c>
      <c r="F5">
        <f t="shared" si="0"/>
        <v>-1</v>
      </c>
      <c r="G5">
        <f t="shared" si="1"/>
        <v>3.5</v>
      </c>
      <c r="I5" s="1" t="s">
        <v>26</v>
      </c>
      <c r="J5" s="3">
        <f>J2-(1.96*J3)</f>
        <v>-0.59144875692975829</v>
      </c>
    </row>
    <row r="6" spans="1:15" x14ac:dyDescent="0.25">
      <c r="B6" s="2">
        <v>8</v>
      </c>
      <c r="C6" s="2">
        <v>8</v>
      </c>
      <c r="F6">
        <f t="shared" si="0"/>
        <v>0</v>
      </c>
      <c r="G6">
        <f t="shared" si="1"/>
        <v>8</v>
      </c>
    </row>
    <row r="7" spans="1:15" x14ac:dyDescent="0.25">
      <c r="B7" s="2">
        <v>9</v>
      </c>
      <c r="C7" s="2">
        <v>9</v>
      </c>
      <c r="F7">
        <f t="shared" si="0"/>
        <v>0</v>
      </c>
      <c r="G7">
        <f t="shared" si="1"/>
        <v>9</v>
      </c>
    </row>
    <row r="8" spans="1:15" x14ac:dyDescent="0.25">
      <c r="B8" s="2">
        <v>8</v>
      </c>
      <c r="C8" s="2">
        <v>8</v>
      </c>
      <c r="F8">
        <f t="shared" si="0"/>
        <v>0</v>
      </c>
      <c r="G8">
        <f t="shared" si="1"/>
        <v>8</v>
      </c>
    </row>
    <row r="9" spans="1:15" x14ac:dyDescent="0.25">
      <c r="B9" s="2">
        <v>8</v>
      </c>
      <c r="C9" s="2">
        <v>8</v>
      </c>
      <c r="F9">
        <f t="shared" si="0"/>
        <v>0</v>
      </c>
      <c r="G9">
        <f t="shared" si="1"/>
        <v>8</v>
      </c>
    </row>
    <row r="10" spans="1:15" x14ac:dyDescent="0.25">
      <c r="B10" s="2">
        <v>8</v>
      </c>
      <c r="C10" s="2">
        <v>8</v>
      </c>
      <c r="F10">
        <f t="shared" si="0"/>
        <v>0</v>
      </c>
      <c r="G10">
        <f t="shared" si="1"/>
        <v>8</v>
      </c>
    </row>
    <row r="11" spans="1:15" x14ac:dyDescent="0.25">
      <c r="B11" s="2">
        <v>5</v>
      </c>
      <c r="C11" s="2">
        <v>5</v>
      </c>
      <c r="F11">
        <f t="shared" si="0"/>
        <v>0</v>
      </c>
      <c r="G11">
        <f t="shared" si="1"/>
        <v>5</v>
      </c>
    </row>
    <row r="12" spans="1:15" x14ac:dyDescent="0.25">
      <c r="B12" s="2">
        <v>2</v>
      </c>
      <c r="C12" s="2">
        <v>2</v>
      </c>
      <c r="F12">
        <f t="shared" si="0"/>
        <v>0</v>
      </c>
      <c r="G12">
        <f t="shared" si="1"/>
        <v>2</v>
      </c>
    </row>
    <row r="13" spans="1:15" x14ac:dyDescent="0.25">
      <c r="B13" s="2">
        <v>9</v>
      </c>
      <c r="C13" s="2">
        <v>9</v>
      </c>
      <c r="F13">
        <f t="shared" si="0"/>
        <v>0</v>
      </c>
      <c r="G13">
        <f t="shared" si="1"/>
        <v>9</v>
      </c>
    </row>
    <row r="14" spans="1:15" x14ac:dyDescent="0.25">
      <c r="B14" s="2">
        <v>7</v>
      </c>
      <c r="C14" s="2">
        <v>7</v>
      </c>
      <c r="F14">
        <f t="shared" si="0"/>
        <v>0</v>
      </c>
      <c r="G14">
        <f t="shared" si="1"/>
        <v>7</v>
      </c>
    </row>
    <row r="15" spans="1:15" x14ac:dyDescent="0.25">
      <c r="B15" s="2">
        <v>7</v>
      </c>
      <c r="C15" s="2">
        <v>7</v>
      </c>
      <c r="F15">
        <f t="shared" si="0"/>
        <v>0</v>
      </c>
      <c r="G15">
        <f t="shared" si="1"/>
        <v>7</v>
      </c>
    </row>
    <row r="16" spans="1:15" x14ac:dyDescent="0.25">
      <c r="B16" s="2">
        <v>7</v>
      </c>
      <c r="C16" s="2">
        <v>7</v>
      </c>
      <c r="F16">
        <f t="shared" si="0"/>
        <v>0</v>
      </c>
      <c r="G16">
        <f t="shared" si="1"/>
        <v>7</v>
      </c>
    </row>
    <row r="17" spans="2:7" x14ac:dyDescent="0.25">
      <c r="B17" s="2">
        <v>9</v>
      </c>
      <c r="C17" s="2">
        <v>9</v>
      </c>
      <c r="F17">
        <f t="shared" si="0"/>
        <v>0</v>
      </c>
      <c r="G17">
        <f t="shared" si="1"/>
        <v>9</v>
      </c>
    </row>
    <row r="18" spans="2:7" x14ac:dyDescent="0.25">
      <c r="B18" s="2">
        <v>10</v>
      </c>
      <c r="C18" s="2">
        <v>10</v>
      </c>
      <c r="F18">
        <f t="shared" si="0"/>
        <v>0</v>
      </c>
      <c r="G18">
        <f t="shared" si="1"/>
        <v>10</v>
      </c>
    </row>
    <row r="19" spans="2:7" x14ac:dyDescent="0.25">
      <c r="B19" s="2">
        <v>10</v>
      </c>
      <c r="C19" s="2">
        <v>10</v>
      </c>
      <c r="F19">
        <f t="shared" si="0"/>
        <v>0</v>
      </c>
      <c r="G19">
        <f t="shared" si="1"/>
        <v>10</v>
      </c>
    </row>
    <row r="20" spans="2:7" x14ac:dyDescent="0.25">
      <c r="B20" s="2">
        <v>10</v>
      </c>
      <c r="C20" s="2">
        <v>10</v>
      </c>
      <c r="F20">
        <f t="shared" si="0"/>
        <v>0</v>
      </c>
      <c r="G20">
        <f t="shared" si="1"/>
        <v>10</v>
      </c>
    </row>
    <row r="21" spans="2:7" x14ac:dyDescent="0.25">
      <c r="B21" s="2">
        <v>4</v>
      </c>
      <c r="C21" s="2">
        <v>4</v>
      </c>
      <c r="F21">
        <f t="shared" si="0"/>
        <v>0</v>
      </c>
      <c r="G21">
        <f t="shared" si="1"/>
        <v>4</v>
      </c>
    </row>
    <row r="22" spans="2:7" x14ac:dyDescent="0.25">
      <c r="B22" s="2">
        <v>9</v>
      </c>
      <c r="C22" s="2">
        <v>9</v>
      </c>
      <c r="F22">
        <f t="shared" si="0"/>
        <v>0</v>
      </c>
      <c r="G22">
        <f t="shared" si="1"/>
        <v>9</v>
      </c>
    </row>
    <row r="23" spans="2:7" x14ac:dyDescent="0.25">
      <c r="B23" s="2">
        <v>8</v>
      </c>
      <c r="C23" s="2">
        <v>7</v>
      </c>
      <c r="F23">
        <f t="shared" si="0"/>
        <v>-1</v>
      </c>
      <c r="G23">
        <f t="shared" si="1"/>
        <v>7.5</v>
      </c>
    </row>
    <row r="24" spans="2:7" x14ac:dyDescent="0.25">
      <c r="B24" s="2">
        <v>8</v>
      </c>
      <c r="C24" s="2">
        <v>8</v>
      </c>
      <c r="F24">
        <f t="shared" si="0"/>
        <v>0</v>
      </c>
      <c r="G24">
        <f t="shared" si="1"/>
        <v>8</v>
      </c>
    </row>
    <row r="25" spans="2:7" x14ac:dyDescent="0.25">
      <c r="B25" s="2">
        <v>8</v>
      </c>
      <c r="C25" s="2">
        <v>8</v>
      </c>
      <c r="F25">
        <f t="shared" si="0"/>
        <v>0</v>
      </c>
      <c r="G25">
        <f t="shared" si="1"/>
        <v>8</v>
      </c>
    </row>
    <row r="26" spans="2:7" x14ac:dyDescent="0.25">
      <c r="B26" s="2">
        <v>8</v>
      </c>
      <c r="C26" s="2">
        <v>8</v>
      </c>
      <c r="F26">
        <f t="shared" si="0"/>
        <v>0</v>
      </c>
      <c r="G26">
        <f t="shared" si="1"/>
        <v>8</v>
      </c>
    </row>
    <row r="27" spans="2:7" x14ac:dyDescent="0.25">
      <c r="B27" s="2">
        <v>9</v>
      </c>
      <c r="C27" s="2">
        <v>9</v>
      </c>
      <c r="F27">
        <f t="shared" si="0"/>
        <v>0</v>
      </c>
      <c r="G27">
        <f t="shared" si="1"/>
        <v>9</v>
      </c>
    </row>
    <row r="28" spans="2:7" x14ac:dyDescent="0.25">
      <c r="B28" s="2">
        <v>9</v>
      </c>
      <c r="C28" s="2">
        <v>9</v>
      </c>
      <c r="F28">
        <f t="shared" si="0"/>
        <v>0</v>
      </c>
      <c r="G28">
        <f t="shared" si="1"/>
        <v>9</v>
      </c>
    </row>
    <row r="29" spans="2:7" x14ac:dyDescent="0.25">
      <c r="B29" s="2">
        <v>9</v>
      </c>
      <c r="C29" s="2">
        <v>10</v>
      </c>
      <c r="F29">
        <f t="shared" si="0"/>
        <v>1</v>
      </c>
      <c r="G29">
        <f t="shared" si="1"/>
        <v>9.5</v>
      </c>
    </row>
    <row r="30" spans="2:7" x14ac:dyDescent="0.25">
      <c r="B30" s="2">
        <v>9</v>
      </c>
      <c r="C30" s="2">
        <v>9</v>
      </c>
      <c r="F30">
        <f t="shared" si="0"/>
        <v>0</v>
      </c>
      <c r="G30">
        <f t="shared" si="1"/>
        <v>9</v>
      </c>
    </row>
    <row r="31" spans="2:7" x14ac:dyDescent="0.25">
      <c r="B31" s="2">
        <v>9</v>
      </c>
      <c r="C31" s="2">
        <v>9</v>
      </c>
      <c r="F31">
        <f t="shared" si="0"/>
        <v>0</v>
      </c>
      <c r="G31">
        <f t="shared" si="1"/>
        <v>9</v>
      </c>
    </row>
    <row r="32" spans="2:7" x14ac:dyDescent="0.25">
      <c r="B32" s="2">
        <v>9</v>
      </c>
      <c r="C32" s="2">
        <v>9</v>
      </c>
      <c r="F32">
        <f t="shared" si="0"/>
        <v>0</v>
      </c>
      <c r="G32">
        <f t="shared" si="1"/>
        <v>9</v>
      </c>
    </row>
    <row r="33" spans="2:7" x14ac:dyDescent="0.25">
      <c r="B33" s="2">
        <v>10</v>
      </c>
      <c r="C33" s="2">
        <v>10</v>
      </c>
      <c r="F33">
        <f t="shared" si="0"/>
        <v>0</v>
      </c>
      <c r="G33">
        <f t="shared" si="1"/>
        <v>10</v>
      </c>
    </row>
    <row r="34" spans="2:7" x14ac:dyDescent="0.25">
      <c r="B34" s="2">
        <v>5</v>
      </c>
      <c r="C34" s="2">
        <v>5</v>
      </c>
      <c r="F34">
        <f t="shared" ref="F34:F60" si="2">C34-B34</f>
        <v>0</v>
      </c>
      <c r="G34">
        <f t="shared" si="1"/>
        <v>5</v>
      </c>
    </row>
    <row r="35" spans="2:7" x14ac:dyDescent="0.25">
      <c r="B35" s="2">
        <v>6</v>
      </c>
      <c r="C35" s="2">
        <v>6</v>
      </c>
      <c r="F35">
        <f t="shared" si="2"/>
        <v>0</v>
      </c>
      <c r="G35">
        <f t="shared" si="1"/>
        <v>6</v>
      </c>
    </row>
    <row r="36" spans="2:7" x14ac:dyDescent="0.25">
      <c r="B36" s="2">
        <v>10</v>
      </c>
      <c r="C36" s="2">
        <v>10</v>
      </c>
      <c r="F36">
        <f t="shared" si="2"/>
        <v>0</v>
      </c>
      <c r="G36">
        <f t="shared" si="1"/>
        <v>10</v>
      </c>
    </row>
    <row r="37" spans="2:7" x14ac:dyDescent="0.25">
      <c r="B37" s="2">
        <v>7</v>
      </c>
      <c r="C37" s="2">
        <v>7</v>
      </c>
      <c r="F37">
        <f t="shared" si="2"/>
        <v>0</v>
      </c>
      <c r="G37">
        <f t="shared" si="1"/>
        <v>7</v>
      </c>
    </row>
    <row r="38" spans="2:7" x14ac:dyDescent="0.25">
      <c r="B38" s="2">
        <v>8</v>
      </c>
      <c r="C38" s="2">
        <v>8</v>
      </c>
      <c r="F38">
        <f t="shared" si="2"/>
        <v>0</v>
      </c>
      <c r="G38">
        <f t="shared" si="1"/>
        <v>8</v>
      </c>
    </row>
    <row r="39" spans="2:7" x14ac:dyDescent="0.25">
      <c r="B39" s="2">
        <v>4</v>
      </c>
      <c r="C39" s="2">
        <v>4</v>
      </c>
      <c r="F39">
        <f t="shared" si="2"/>
        <v>0</v>
      </c>
      <c r="G39">
        <f t="shared" si="1"/>
        <v>4</v>
      </c>
    </row>
    <row r="40" spans="2:7" x14ac:dyDescent="0.25">
      <c r="B40" s="2">
        <v>8</v>
      </c>
      <c r="C40" s="2">
        <v>8</v>
      </c>
      <c r="F40">
        <f t="shared" si="2"/>
        <v>0</v>
      </c>
      <c r="G40">
        <f t="shared" si="1"/>
        <v>8</v>
      </c>
    </row>
    <row r="41" spans="2:7" x14ac:dyDescent="0.25">
      <c r="B41" s="2">
        <v>8</v>
      </c>
      <c r="C41" s="2">
        <v>8</v>
      </c>
      <c r="F41">
        <f t="shared" si="2"/>
        <v>0</v>
      </c>
      <c r="G41">
        <f t="shared" si="1"/>
        <v>8</v>
      </c>
    </row>
    <row r="42" spans="2:7" x14ac:dyDescent="0.25">
      <c r="B42" s="2">
        <v>5</v>
      </c>
      <c r="C42" s="2">
        <v>5</v>
      </c>
      <c r="F42">
        <f t="shared" si="2"/>
        <v>0</v>
      </c>
      <c r="G42">
        <f t="shared" si="1"/>
        <v>5</v>
      </c>
    </row>
    <row r="43" spans="2:7" x14ac:dyDescent="0.25">
      <c r="B43" s="2">
        <v>5</v>
      </c>
      <c r="C43" s="2">
        <v>4</v>
      </c>
      <c r="F43">
        <f t="shared" si="2"/>
        <v>-1</v>
      </c>
      <c r="G43">
        <f t="shared" si="1"/>
        <v>4.5</v>
      </c>
    </row>
    <row r="44" spans="2:7" x14ac:dyDescent="0.25">
      <c r="B44" s="2">
        <v>7</v>
      </c>
      <c r="C44" s="2">
        <v>7</v>
      </c>
      <c r="F44">
        <f t="shared" si="2"/>
        <v>0</v>
      </c>
      <c r="G44">
        <f t="shared" si="1"/>
        <v>7</v>
      </c>
    </row>
    <row r="45" spans="2:7" x14ac:dyDescent="0.25">
      <c r="B45" s="2">
        <v>5</v>
      </c>
      <c r="C45" s="2">
        <v>5</v>
      </c>
      <c r="F45">
        <f t="shared" si="2"/>
        <v>0</v>
      </c>
      <c r="G45">
        <f t="shared" si="1"/>
        <v>5</v>
      </c>
    </row>
    <row r="46" spans="2:7" x14ac:dyDescent="0.25">
      <c r="B46" s="2">
        <v>7</v>
      </c>
      <c r="C46" s="2">
        <v>7</v>
      </c>
      <c r="F46">
        <f t="shared" si="2"/>
        <v>0</v>
      </c>
      <c r="G46">
        <f t="shared" si="1"/>
        <v>7</v>
      </c>
    </row>
    <row r="47" spans="2:7" x14ac:dyDescent="0.25">
      <c r="B47" s="2">
        <v>9</v>
      </c>
      <c r="C47" s="2">
        <v>9</v>
      </c>
      <c r="F47">
        <f t="shared" si="2"/>
        <v>0</v>
      </c>
      <c r="G47">
        <f t="shared" si="1"/>
        <v>9</v>
      </c>
    </row>
    <row r="48" spans="2:7" x14ac:dyDescent="0.25">
      <c r="B48" s="2">
        <v>9</v>
      </c>
      <c r="C48" s="2">
        <v>9</v>
      </c>
      <c r="F48">
        <f t="shared" si="2"/>
        <v>0</v>
      </c>
      <c r="G48">
        <f t="shared" si="1"/>
        <v>9</v>
      </c>
    </row>
    <row r="49" spans="2:7" x14ac:dyDescent="0.25">
      <c r="B49" s="2">
        <v>6</v>
      </c>
      <c r="C49" s="2">
        <v>6</v>
      </c>
      <c r="F49">
        <f t="shared" si="2"/>
        <v>0</v>
      </c>
      <c r="G49">
        <f t="shared" si="1"/>
        <v>6</v>
      </c>
    </row>
    <row r="50" spans="2:7" x14ac:dyDescent="0.25">
      <c r="B50" s="2">
        <v>8</v>
      </c>
      <c r="C50" s="2">
        <v>8</v>
      </c>
      <c r="F50">
        <f t="shared" si="2"/>
        <v>0</v>
      </c>
      <c r="G50">
        <f t="shared" si="1"/>
        <v>8</v>
      </c>
    </row>
    <row r="51" spans="2:7" x14ac:dyDescent="0.25">
      <c r="B51" s="2">
        <v>8</v>
      </c>
      <c r="C51" s="2">
        <v>8</v>
      </c>
      <c r="F51">
        <f t="shared" si="2"/>
        <v>0</v>
      </c>
      <c r="G51">
        <f t="shared" si="1"/>
        <v>8</v>
      </c>
    </row>
    <row r="52" spans="2:7" x14ac:dyDescent="0.25">
      <c r="B52" s="2">
        <v>5</v>
      </c>
      <c r="C52" s="2">
        <v>5</v>
      </c>
      <c r="F52">
        <f t="shared" si="2"/>
        <v>0</v>
      </c>
      <c r="G52">
        <f t="shared" si="1"/>
        <v>5</v>
      </c>
    </row>
    <row r="53" spans="2:7" x14ac:dyDescent="0.25">
      <c r="B53" s="2">
        <v>5</v>
      </c>
      <c r="C53" s="2">
        <v>6</v>
      </c>
      <c r="F53">
        <f t="shared" si="2"/>
        <v>1</v>
      </c>
      <c r="G53">
        <f t="shared" si="1"/>
        <v>5.5</v>
      </c>
    </row>
    <row r="54" spans="2:7" x14ac:dyDescent="0.25">
      <c r="B54" s="2">
        <v>6</v>
      </c>
      <c r="C54" s="2">
        <v>6</v>
      </c>
      <c r="F54">
        <f t="shared" si="2"/>
        <v>0</v>
      </c>
      <c r="G54">
        <f t="shared" si="1"/>
        <v>6</v>
      </c>
    </row>
    <row r="55" spans="2:7" x14ac:dyDescent="0.25">
      <c r="B55" s="2">
        <v>4</v>
      </c>
      <c r="C55" s="2">
        <v>4</v>
      </c>
      <c r="F55">
        <f t="shared" si="2"/>
        <v>0</v>
      </c>
      <c r="G55">
        <f t="shared" si="1"/>
        <v>4</v>
      </c>
    </row>
    <row r="56" spans="2:7" x14ac:dyDescent="0.25">
      <c r="B56" s="2">
        <v>6</v>
      </c>
      <c r="C56" s="2">
        <v>6</v>
      </c>
      <c r="F56">
        <f t="shared" si="2"/>
        <v>0</v>
      </c>
      <c r="G56">
        <f t="shared" si="1"/>
        <v>6</v>
      </c>
    </row>
    <row r="57" spans="2:7" x14ac:dyDescent="0.25">
      <c r="B57" s="2">
        <v>6</v>
      </c>
      <c r="C57" s="2">
        <v>6</v>
      </c>
      <c r="F57">
        <f t="shared" si="2"/>
        <v>0</v>
      </c>
      <c r="G57">
        <f t="shared" si="1"/>
        <v>6</v>
      </c>
    </row>
    <row r="58" spans="2:7" x14ac:dyDescent="0.25">
      <c r="B58" s="2">
        <v>7</v>
      </c>
      <c r="C58" s="2">
        <v>7</v>
      </c>
      <c r="F58">
        <f t="shared" si="2"/>
        <v>0</v>
      </c>
      <c r="G58">
        <f t="shared" si="1"/>
        <v>7</v>
      </c>
    </row>
    <row r="59" spans="2:7" x14ac:dyDescent="0.25">
      <c r="B59" s="2">
        <v>7</v>
      </c>
      <c r="C59" s="2">
        <v>7</v>
      </c>
      <c r="D59" s="1"/>
      <c r="F59">
        <f t="shared" si="2"/>
        <v>0</v>
      </c>
      <c r="G59">
        <f t="shared" si="1"/>
        <v>7</v>
      </c>
    </row>
    <row r="60" spans="2:7" x14ac:dyDescent="0.25">
      <c r="B60" s="2">
        <v>5</v>
      </c>
      <c r="C60" s="2">
        <v>5</v>
      </c>
      <c r="D60" s="1"/>
      <c r="F60">
        <f t="shared" si="2"/>
        <v>0</v>
      </c>
      <c r="G60">
        <f t="shared" si="1"/>
        <v>5</v>
      </c>
    </row>
    <row r="65" spans="2:3" x14ac:dyDescent="0.25">
      <c r="B65" s="1" t="s">
        <v>20</v>
      </c>
      <c r="C65" s="1" t="s">
        <v>21</v>
      </c>
    </row>
    <row r="66" spans="2:3" x14ac:dyDescent="0.25">
      <c r="B66">
        <f>AVERAGE(B2:B60)</f>
        <v>7.3728813559322033</v>
      </c>
      <c r="C66">
        <f>AVERAGE(C2:C60)</f>
        <v>7.3559322033898304</v>
      </c>
    </row>
    <row r="67" spans="2:3" x14ac:dyDescent="0.25">
      <c r="B67">
        <f>_xlfn.STDEV.S(B2:B60)/SQRT(COUNT(B2:B60))</f>
        <v>0.25228158764578207</v>
      </c>
      <c r="C67">
        <f>_xlfn.STDEV.S(C2:C60)/SQRT(COUNT(C2:C60))</f>
        <v>0.26011137283787988</v>
      </c>
    </row>
    <row r="88" spans="5:8" s="5" customFormat="1" x14ac:dyDescent="0.25"/>
    <row r="90" spans="5:8" x14ac:dyDescent="0.25">
      <c r="E90" t="s">
        <v>29</v>
      </c>
      <c r="F90" s="1" t="s">
        <v>0</v>
      </c>
      <c r="G90" t="s">
        <v>29</v>
      </c>
      <c r="H90" s="1" t="s">
        <v>1</v>
      </c>
    </row>
    <row r="91" spans="5:8" x14ac:dyDescent="0.25">
      <c r="E91">
        <v>1</v>
      </c>
      <c r="F91" s="2">
        <v>10</v>
      </c>
      <c r="G91">
        <v>2</v>
      </c>
      <c r="H91" s="2">
        <v>10</v>
      </c>
    </row>
    <row r="92" spans="5:8" x14ac:dyDescent="0.25">
      <c r="E92">
        <v>1</v>
      </c>
      <c r="F92" s="2">
        <v>9</v>
      </c>
      <c r="G92">
        <v>2</v>
      </c>
      <c r="H92" s="2">
        <v>9</v>
      </c>
    </row>
    <row r="93" spans="5:8" x14ac:dyDescent="0.25">
      <c r="E93">
        <v>1</v>
      </c>
      <c r="F93" s="2">
        <v>10</v>
      </c>
      <c r="G93">
        <v>2</v>
      </c>
      <c r="H93" s="2">
        <v>10</v>
      </c>
    </row>
    <row r="94" spans="5:8" x14ac:dyDescent="0.25">
      <c r="E94">
        <v>1</v>
      </c>
      <c r="F94" s="2">
        <v>4</v>
      </c>
      <c r="G94">
        <v>2</v>
      </c>
      <c r="H94" s="2">
        <v>3</v>
      </c>
    </row>
    <row r="95" spans="5:8" x14ac:dyDescent="0.25">
      <c r="E95">
        <v>1</v>
      </c>
      <c r="F95" s="2">
        <v>8</v>
      </c>
      <c r="G95">
        <v>2</v>
      </c>
      <c r="H95" s="2">
        <v>8</v>
      </c>
    </row>
    <row r="96" spans="5:8" x14ac:dyDescent="0.25">
      <c r="E96">
        <v>1</v>
      </c>
      <c r="F96" s="2">
        <v>9</v>
      </c>
      <c r="G96">
        <v>2</v>
      </c>
      <c r="H96" s="2">
        <v>9</v>
      </c>
    </row>
    <row r="97" spans="5:8" x14ac:dyDescent="0.25">
      <c r="E97">
        <v>1</v>
      </c>
      <c r="F97" s="2">
        <v>8</v>
      </c>
      <c r="G97">
        <v>2</v>
      </c>
      <c r="H97" s="2">
        <v>8</v>
      </c>
    </row>
    <row r="98" spans="5:8" x14ac:dyDescent="0.25">
      <c r="E98">
        <v>1</v>
      </c>
      <c r="F98" s="2">
        <v>8</v>
      </c>
      <c r="G98">
        <v>2</v>
      </c>
      <c r="H98" s="2">
        <v>8</v>
      </c>
    </row>
    <row r="99" spans="5:8" x14ac:dyDescent="0.25">
      <c r="E99">
        <v>1</v>
      </c>
      <c r="F99" s="2">
        <v>8</v>
      </c>
      <c r="G99">
        <v>2</v>
      </c>
      <c r="H99" s="2">
        <v>8</v>
      </c>
    </row>
    <row r="100" spans="5:8" x14ac:dyDescent="0.25">
      <c r="E100">
        <v>1</v>
      </c>
      <c r="F100" s="2">
        <v>5</v>
      </c>
      <c r="G100">
        <v>2</v>
      </c>
      <c r="H100" s="2">
        <v>5</v>
      </c>
    </row>
    <row r="101" spans="5:8" x14ac:dyDescent="0.25">
      <c r="E101">
        <v>1</v>
      </c>
      <c r="F101" s="2">
        <v>2</v>
      </c>
      <c r="G101">
        <v>2</v>
      </c>
      <c r="H101" s="2">
        <v>2</v>
      </c>
    </row>
    <row r="102" spans="5:8" x14ac:dyDescent="0.25">
      <c r="E102">
        <v>1</v>
      </c>
      <c r="F102" s="2">
        <v>9</v>
      </c>
      <c r="G102">
        <v>2</v>
      </c>
      <c r="H102" s="2">
        <v>9</v>
      </c>
    </row>
    <row r="103" spans="5:8" x14ac:dyDescent="0.25">
      <c r="E103">
        <v>1</v>
      </c>
      <c r="F103" s="2">
        <v>7</v>
      </c>
      <c r="G103">
        <v>2</v>
      </c>
      <c r="H103" s="2">
        <v>7</v>
      </c>
    </row>
    <row r="104" spans="5:8" x14ac:dyDescent="0.25">
      <c r="E104">
        <v>1</v>
      </c>
      <c r="F104" s="2">
        <v>7</v>
      </c>
      <c r="G104">
        <v>2</v>
      </c>
      <c r="H104" s="2">
        <v>7</v>
      </c>
    </row>
    <row r="105" spans="5:8" x14ac:dyDescent="0.25">
      <c r="E105">
        <v>1</v>
      </c>
      <c r="F105" s="2">
        <v>7</v>
      </c>
      <c r="G105">
        <v>2</v>
      </c>
      <c r="H105" s="2">
        <v>7</v>
      </c>
    </row>
    <row r="106" spans="5:8" x14ac:dyDescent="0.25">
      <c r="E106">
        <v>1</v>
      </c>
      <c r="F106" s="2">
        <v>9</v>
      </c>
      <c r="G106">
        <v>2</v>
      </c>
      <c r="H106" s="2">
        <v>9</v>
      </c>
    </row>
    <row r="107" spans="5:8" x14ac:dyDescent="0.25">
      <c r="E107">
        <v>1</v>
      </c>
      <c r="F107" s="2">
        <v>10</v>
      </c>
      <c r="G107">
        <v>2</v>
      </c>
      <c r="H107" s="2">
        <v>10</v>
      </c>
    </row>
    <row r="108" spans="5:8" x14ac:dyDescent="0.25">
      <c r="E108">
        <v>1</v>
      </c>
      <c r="F108" s="2">
        <v>10</v>
      </c>
      <c r="G108">
        <v>2</v>
      </c>
      <c r="H108" s="2">
        <v>10</v>
      </c>
    </row>
    <row r="109" spans="5:8" x14ac:dyDescent="0.25">
      <c r="E109">
        <v>1</v>
      </c>
      <c r="F109" s="2">
        <v>10</v>
      </c>
      <c r="G109">
        <v>2</v>
      </c>
      <c r="H109" s="2">
        <v>10</v>
      </c>
    </row>
    <row r="110" spans="5:8" x14ac:dyDescent="0.25">
      <c r="E110">
        <v>1</v>
      </c>
      <c r="F110" s="2">
        <v>4</v>
      </c>
      <c r="G110">
        <v>2</v>
      </c>
      <c r="H110" s="2">
        <v>4</v>
      </c>
    </row>
    <row r="111" spans="5:8" x14ac:dyDescent="0.25">
      <c r="E111">
        <v>1</v>
      </c>
      <c r="F111" s="2">
        <v>9</v>
      </c>
      <c r="G111">
        <v>2</v>
      </c>
      <c r="H111" s="2">
        <v>9</v>
      </c>
    </row>
    <row r="112" spans="5:8" x14ac:dyDescent="0.25">
      <c r="E112">
        <v>1</v>
      </c>
      <c r="F112" s="2">
        <v>8</v>
      </c>
      <c r="G112">
        <v>2</v>
      </c>
      <c r="H112" s="2">
        <v>7</v>
      </c>
    </row>
    <row r="113" spans="5:8" x14ac:dyDescent="0.25">
      <c r="E113">
        <v>1</v>
      </c>
      <c r="F113" s="2">
        <v>8</v>
      </c>
      <c r="G113">
        <v>2</v>
      </c>
      <c r="H113" s="2">
        <v>8</v>
      </c>
    </row>
    <row r="114" spans="5:8" x14ac:dyDescent="0.25">
      <c r="E114">
        <v>1</v>
      </c>
      <c r="F114" s="2">
        <v>8</v>
      </c>
      <c r="G114">
        <v>2</v>
      </c>
      <c r="H114" s="2">
        <v>8</v>
      </c>
    </row>
    <row r="115" spans="5:8" x14ac:dyDescent="0.25">
      <c r="E115">
        <v>1</v>
      </c>
      <c r="F115" s="2">
        <v>8</v>
      </c>
      <c r="G115">
        <v>2</v>
      </c>
      <c r="H115" s="2">
        <v>8</v>
      </c>
    </row>
    <row r="116" spans="5:8" x14ac:dyDescent="0.25">
      <c r="E116">
        <v>1</v>
      </c>
      <c r="F116" s="2">
        <v>9</v>
      </c>
      <c r="G116">
        <v>2</v>
      </c>
      <c r="H116" s="2">
        <v>9</v>
      </c>
    </row>
    <row r="117" spans="5:8" x14ac:dyDescent="0.25">
      <c r="E117">
        <v>1</v>
      </c>
      <c r="F117" s="2">
        <v>9</v>
      </c>
      <c r="G117">
        <v>2</v>
      </c>
      <c r="H117" s="2">
        <v>9</v>
      </c>
    </row>
    <row r="118" spans="5:8" x14ac:dyDescent="0.25">
      <c r="E118">
        <v>1</v>
      </c>
      <c r="F118" s="2">
        <v>9</v>
      </c>
      <c r="G118">
        <v>2</v>
      </c>
      <c r="H118" s="2">
        <v>10</v>
      </c>
    </row>
    <row r="119" spans="5:8" x14ac:dyDescent="0.25">
      <c r="E119">
        <v>1</v>
      </c>
      <c r="F119" s="2">
        <v>9</v>
      </c>
      <c r="G119">
        <v>2</v>
      </c>
      <c r="H119" s="2">
        <v>9</v>
      </c>
    </row>
    <row r="120" spans="5:8" x14ac:dyDescent="0.25">
      <c r="E120">
        <v>1</v>
      </c>
      <c r="F120" s="2">
        <v>9</v>
      </c>
      <c r="G120">
        <v>2</v>
      </c>
      <c r="H120" s="2">
        <v>9</v>
      </c>
    </row>
    <row r="121" spans="5:8" x14ac:dyDescent="0.25">
      <c r="E121">
        <v>1</v>
      </c>
      <c r="F121" s="2">
        <v>9</v>
      </c>
      <c r="G121">
        <v>2</v>
      </c>
      <c r="H121" s="2">
        <v>9</v>
      </c>
    </row>
    <row r="122" spans="5:8" x14ac:dyDescent="0.25">
      <c r="E122">
        <v>1</v>
      </c>
      <c r="F122" s="2">
        <v>10</v>
      </c>
      <c r="G122">
        <v>2</v>
      </c>
      <c r="H122" s="2">
        <v>10</v>
      </c>
    </row>
    <row r="123" spans="5:8" x14ac:dyDescent="0.25">
      <c r="E123">
        <v>1</v>
      </c>
      <c r="F123" s="2">
        <v>5</v>
      </c>
      <c r="G123">
        <v>2</v>
      </c>
      <c r="H123" s="2">
        <v>5</v>
      </c>
    </row>
    <row r="124" spans="5:8" x14ac:dyDescent="0.25">
      <c r="E124">
        <v>1</v>
      </c>
      <c r="F124" s="2">
        <v>6</v>
      </c>
      <c r="G124">
        <v>2</v>
      </c>
      <c r="H124" s="2">
        <v>6</v>
      </c>
    </row>
    <row r="125" spans="5:8" x14ac:dyDescent="0.25">
      <c r="E125">
        <v>1</v>
      </c>
      <c r="F125" s="2">
        <v>10</v>
      </c>
      <c r="G125">
        <v>2</v>
      </c>
      <c r="H125" s="2">
        <v>10</v>
      </c>
    </row>
    <row r="126" spans="5:8" x14ac:dyDescent="0.25">
      <c r="E126">
        <v>1</v>
      </c>
      <c r="F126" s="2">
        <v>7</v>
      </c>
      <c r="G126">
        <v>2</v>
      </c>
      <c r="H126" s="2">
        <v>7</v>
      </c>
    </row>
    <row r="127" spans="5:8" x14ac:dyDescent="0.25">
      <c r="E127">
        <v>1</v>
      </c>
      <c r="F127" s="2">
        <v>8</v>
      </c>
      <c r="G127">
        <v>2</v>
      </c>
      <c r="H127" s="2">
        <v>8</v>
      </c>
    </row>
    <row r="128" spans="5:8" x14ac:dyDescent="0.25">
      <c r="E128">
        <v>1</v>
      </c>
      <c r="F128" s="2">
        <v>4</v>
      </c>
      <c r="G128">
        <v>2</v>
      </c>
      <c r="H128" s="2">
        <v>4</v>
      </c>
    </row>
    <row r="129" spans="5:8" x14ac:dyDescent="0.25">
      <c r="E129">
        <v>1</v>
      </c>
      <c r="F129" s="2">
        <v>8</v>
      </c>
      <c r="G129">
        <v>2</v>
      </c>
      <c r="H129" s="2">
        <v>8</v>
      </c>
    </row>
    <row r="130" spans="5:8" x14ac:dyDescent="0.25">
      <c r="E130">
        <v>1</v>
      </c>
      <c r="F130" s="2">
        <v>8</v>
      </c>
      <c r="G130">
        <v>2</v>
      </c>
      <c r="H130" s="2">
        <v>8</v>
      </c>
    </row>
    <row r="131" spans="5:8" x14ac:dyDescent="0.25">
      <c r="E131">
        <v>1</v>
      </c>
      <c r="F131" s="2">
        <v>5</v>
      </c>
      <c r="G131">
        <v>2</v>
      </c>
      <c r="H131" s="2">
        <v>5</v>
      </c>
    </row>
    <row r="132" spans="5:8" x14ac:dyDescent="0.25">
      <c r="E132">
        <v>1</v>
      </c>
      <c r="F132" s="2">
        <v>5</v>
      </c>
      <c r="G132">
        <v>2</v>
      </c>
      <c r="H132" s="2">
        <v>4</v>
      </c>
    </row>
    <row r="133" spans="5:8" x14ac:dyDescent="0.25">
      <c r="E133">
        <v>1</v>
      </c>
      <c r="F133" s="2">
        <v>7</v>
      </c>
      <c r="G133">
        <v>2</v>
      </c>
      <c r="H133" s="2">
        <v>7</v>
      </c>
    </row>
    <row r="134" spans="5:8" x14ac:dyDescent="0.25">
      <c r="E134">
        <v>1</v>
      </c>
      <c r="F134" s="2">
        <v>5</v>
      </c>
      <c r="G134">
        <v>2</v>
      </c>
      <c r="H134" s="2">
        <v>5</v>
      </c>
    </row>
    <row r="135" spans="5:8" x14ac:dyDescent="0.25">
      <c r="E135">
        <v>1</v>
      </c>
      <c r="F135" s="2">
        <v>7</v>
      </c>
      <c r="G135">
        <v>2</v>
      </c>
      <c r="H135" s="2">
        <v>7</v>
      </c>
    </row>
    <row r="136" spans="5:8" x14ac:dyDescent="0.25">
      <c r="E136">
        <v>1</v>
      </c>
      <c r="F136" s="2">
        <v>9</v>
      </c>
      <c r="G136">
        <v>2</v>
      </c>
      <c r="H136" s="2">
        <v>9</v>
      </c>
    </row>
    <row r="137" spans="5:8" x14ac:dyDescent="0.25">
      <c r="E137">
        <v>1</v>
      </c>
      <c r="F137" s="2">
        <v>9</v>
      </c>
      <c r="G137">
        <v>2</v>
      </c>
      <c r="H137" s="2">
        <v>9</v>
      </c>
    </row>
    <row r="138" spans="5:8" x14ac:dyDescent="0.25">
      <c r="E138">
        <v>1</v>
      </c>
      <c r="F138" s="2">
        <v>6</v>
      </c>
      <c r="G138">
        <v>2</v>
      </c>
      <c r="H138" s="2">
        <v>6</v>
      </c>
    </row>
    <row r="139" spans="5:8" x14ac:dyDescent="0.25">
      <c r="E139">
        <v>1</v>
      </c>
      <c r="F139" s="2">
        <v>8</v>
      </c>
      <c r="G139">
        <v>2</v>
      </c>
      <c r="H139" s="2">
        <v>8</v>
      </c>
    </row>
    <row r="140" spans="5:8" x14ac:dyDescent="0.25">
      <c r="E140">
        <v>1</v>
      </c>
      <c r="F140" s="2">
        <v>8</v>
      </c>
      <c r="G140">
        <v>2</v>
      </c>
      <c r="H140" s="2">
        <v>8</v>
      </c>
    </row>
    <row r="141" spans="5:8" x14ac:dyDescent="0.25">
      <c r="E141">
        <v>1</v>
      </c>
      <c r="F141" s="2">
        <v>5</v>
      </c>
      <c r="G141">
        <v>2</v>
      </c>
      <c r="H141" s="2">
        <v>5</v>
      </c>
    </row>
    <row r="142" spans="5:8" x14ac:dyDescent="0.25">
      <c r="E142">
        <v>1</v>
      </c>
      <c r="F142" s="2">
        <v>5</v>
      </c>
      <c r="G142">
        <v>2</v>
      </c>
      <c r="H142" s="2">
        <v>6</v>
      </c>
    </row>
    <row r="143" spans="5:8" x14ac:dyDescent="0.25">
      <c r="E143">
        <v>1</v>
      </c>
      <c r="F143" s="2">
        <v>6</v>
      </c>
      <c r="G143">
        <v>2</v>
      </c>
      <c r="H143" s="2">
        <v>6</v>
      </c>
    </row>
    <row r="144" spans="5:8" x14ac:dyDescent="0.25">
      <c r="E144">
        <v>1</v>
      </c>
      <c r="F144" s="2">
        <v>4</v>
      </c>
      <c r="G144">
        <v>2</v>
      </c>
      <c r="H144" s="2">
        <v>4</v>
      </c>
    </row>
    <row r="145" spans="5:8" x14ac:dyDescent="0.25">
      <c r="E145">
        <v>1</v>
      </c>
      <c r="F145" s="2">
        <v>6</v>
      </c>
      <c r="G145">
        <v>2</v>
      </c>
      <c r="H145" s="2">
        <v>6</v>
      </c>
    </row>
    <row r="146" spans="5:8" x14ac:dyDescent="0.25">
      <c r="E146">
        <v>1</v>
      </c>
      <c r="F146" s="2">
        <v>6</v>
      </c>
      <c r="G146">
        <v>2</v>
      </c>
      <c r="H146" s="2">
        <v>6</v>
      </c>
    </row>
    <row r="147" spans="5:8" x14ac:dyDescent="0.25">
      <c r="E147">
        <v>1</v>
      </c>
      <c r="F147" s="2">
        <v>7</v>
      </c>
      <c r="G147">
        <v>2</v>
      </c>
      <c r="H147" s="2">
        <v>7</v>
      </c>
    </row>
    <row r="148" spans="5:8" x14ac:dyDescent="0.25">
      <c r="E148">
        <v>1</v>
      </c>
      <c r="F148" s="2">
        <v>7</v>
      </c>
      <c r="G148">
        <v>2</v>
      </c>
      <c r="H148" s="2">
        <v>7</v>
      </c>
    </row>
    <row r="149" spans="5:8" x14ac:dyDescent="0.25">
      <c r="E149">
        <v>1</v>
      </c>
      <c r="F149" s="2">
        <v>5</v>
      </c>
      <c r="G149">
        <v>2</v>
      </c>
      <c r="H149" s="2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opLeftCell="A20" workbookViewId="0">
      <selection activeCell="G5" sqref="G5"/>
    </sheetView>
  </sheetViews>
  <sheetFormatPr defaultRowHeight="15" x14ac:dyDescent="0.25"/>
  <cols>
    <col min="2" max="2" width="22" customWidth="1"/>
    <col min="3" max="3" width="26.7109375" customWidth="1"/>
    <col min="6" max="6" width="9.42578125" bestFit="1" customWidth="1"/>
    <col min="16" max="16" width="10.85546875" bestFit="1" customWidth="1"/>
  </cols>
  <sheetData>
    <row r="1" spans="2:8" x14ac:dyDescent="0.25">
      <c r="B1" s="1" t="s">
        <v>0</v>
      </c>
      <c r="C1" s="1" t="s">
        <v>1</v>
      </c>
      <c r="E1" s="1" t="s">
        <v>3</v>
      </c>
      <c r="G1" s="1" t="s">
        <v>12</v>
      </c>
      <c r="H1" s="1" t="s">
        <v>13</v>
      </c>
    </row>
    <row r="2" spans="2:8" x14ac:dyDescent="0.25">
      <c r="B2" s="2">
        <v>10</v>
      </c>
      <c r="C2" s="2">
        <v>10</v>
      </c>
      <c r="E2">
        <f>ABS(B2-C2)</f>
        <v>0</v>
      </c>
      <c r="G2">
        <f>AVERAGE(D2:E2)</f>
        <v>0</v>
      </c>
      <c r="H2">
        <f>D2-E2</f>
        <v>0</v>
      </c>
    </row>
    <row r="3" spans="2:8" x14ac:dyDescent="0.25">
      <c r="B3" s="2">
        <v>9</v>
      </c>
      <c r="C3" s="2">
        <v>9</v>
      </c>
      <c r="E3">
        <f t="shared" ref="E3:E60" si="0">ABS(B3-C3)</f>
        <v>0</v>
      </c>
      <c r="G3">
        <f t="shared" ref="G3:G60" si="1">AVERAGE(D3:E3)</f>
        <v>0</v>
      </c>
      <c r="H3">
        <f t="shared" ref="H3:H60" si="2">D3-E3</f>
        <v>0</v>
      </c>
    </row>
    <row r="4" spans="2:8" x14ac:dyDescent="0.25">
      <c r="B4" s="2">
        <v>10</v>
      </c>
      <c r="C4" s="2">
        <v>10</v>
      </c>
      <c r="E4">
        <f t="shared" si="0"/>
        <v>0</v>
      </c>
      <c r="G4">
        <f t="shared" si="1"/>
        <v>0</v>
      </c>
      <c r="H4">
        <f t="shared" si="2"/>
        <v>0</v>
      </c>
    </row>
    <row r="5" spans="2:8" x14ac:dyDescent="0.25">
      <c r="B5" s="2">
        <v>4</v>
      </c>
      <c r="C5" s="2">
        <v>3</v>
      </c>
      <c r="E5">
        <f t="shared" si="0"/>
        <v>1</v>
      </c>
      <c r="G5">
        <f t="shared" si="1"/>
        <v>1</v>
      </c>
      <c r="H5">
        <f t="shared" si="2"/>
        <v>-1</v>
      </c>
    </row>
    <row r="6" spans="2:8" x14ac:dyDescent="0.25">
      <c r="B6" s="2">
        <v>8</v>
      </c>
      <c r="C6" s="2">
        <v>8</v>
      </c>
      <c r="E6">
        <f t="shared" si="0"/>
        <v>0</v>
      </c>
      <c r="G6">
        <f t="shared" si="1"/>
        <v>0</v>
      </c>
      <c r="H6">
        <f t="shared" si="2"/>
        <v>0</v>
      </c>
    </row>
    <row r="7" spans="2:8" x14ac:dyDescent="0.25">
      <c r="B7" s="2">
        <v>9</v>
      </c>
      <c r="C7" s="2">
        <v>9</v>
      </c>
      <c r="E7">
        <f t="shared" si="0"/>
        <v>0</v>
      </c>
      <c r="G7">
        <f t="shared" si="1"/>
        <v>0</v>
      </c>
      <c r="H7">
        <f t="shared" si="2"/>
        <v>0</v>
      </c>
    </row>
    <row r="8" spans="2:8" x14ac:dyDescent="0.25">
      <c r="B8" s="2">
        <v>8</v>
      </c>
      <c r="C8" s="2">
        <v>8</v>
      </c>
      <c r="E8">
        <f t="shared" si="0"/>
        <v>0</v>
      </c>
      <c r="G8">
        <f t="shared" si="1"/>
        <v>0</v>
      </c>
      <c r="H8">
        <f t="shared" si="2"/>
        <v>0</v>
      </c>
    </row>
    <row r="9" spans="2:8" x14ac:dyDescent="0.25">
      <c r="B9" s="2">
        <v>8</v>
      </c>
      <c r="C9" s="2">
        <v>8</v>
      </c>
      <c r="E9">
        <f t="shared" si="0"/>
        <v>0</v>
      </c>
      <c r="G9">
        <f t="shared" si="1"/>
        <v>0</v>
      </c>
      <c r="H9">
        <f t="shared" si="2"/>
        <v>0</v>
      </c>
    </row>
    <row r="10" spans="2:8" x14ac:dyDescent="0.25">
      <c r="B10" s="2">
        <v>8</v>
      </c>
      <c r="C10" s="2">
        <v>8</v>
      </c>
      <c r="E10">
        <f t="shared" si="0"/>
        <v>0</v>
      </c>
      <c r="G10">
        <f t="shared" si="1"/>
        <v>0</v>
      </c>
      <c r="H10">
        <f t="shared" si="2"/>
        <v>0</v>
      </c>
    </row>
    <row r="11" spans="2:8" x14ac:dyDescent="0.25">
      <c r="B11" s="2">
        <v>5</v>
      </c>
      <c r="C11" s="2">
        <v>5</v>
      </c>
      <c r="E11">
        <f t="shared" si="0"/>
        <v>0</v>
      </c>
      <c r="G11">
        <f t="shared" si="1"/>
        <v>0</v>
      </c>
      <c r="H11">
        <f t="shared" si="2"/>
        <v>0</v>
      </c>
    </row>
    <row r="12" spans="2:8" x14ac:dyDescent="0.25">
      <c r="B12" s="2">
        <v>2</v>
      </c>
      <c r="C12" s="2">
        <v>2</v>
      </c>
      <c r="E12">
        <f t="shared" si="0"/>
        <v>0</v>
      </c>
      <c r="G12">
        <f t="shared" si="1"/>
        <v>0</v>
      </c>
      <c r="H12">
        <f t="shared" si="2"/>
        <v>0</v>
      </c>
    </row>
    <row r="13" spans="2:8" x14ac:dyDescent="0.25">
      <c r="B13" s="2">
        <v>9</v>
      </c>
      <c r="C13" s="2">
        <v>9</v>
      </c>
      <c r="E13">
        <f t="shared" si="0"/>
        <v>0</v>
      </c>
      <c r="G13">
        <f t="shared" si="1"/>
        <v>0</v>
      </c>
      <c r="H13">
        <f t="shared" si="2"/>
        <v>0</v>
      </c>
    </row>
    <row r="14" spans="2:8" x14ac:dyDescent="0.25">
      <c r="B14" s="2">
        <v>7</v>
      </c>
      <c r="C14" s="2">
        <v>7</v>
      </c>
      <c r="E14">
        <f t="shared" si="0"/>
        <v>0</v>
      </c>
      <c r="G14">
        <f t="shared" si="1"/>
        <v>0</v>
      </c>
      <c r="H14">
        <f t="shared" si="2"/>
        <v>0</v>
      </c>
    </row>
    <row r="15" spans="2:8" x14ac:dyDescent="0.25">
      <c r="B15" s="2">
        <v>7</v>
      </c>
      <c r="C15" s="2">
        <v>7</v>
      </c>
      <c r="E15">
        <f t="shared" si="0"/>
        <v>0</v>
      </c>
      <c r="G15">
        <f t="shared" si="1"/>
        <v>0</v>
      </c>
      <c r="H15">
        <f t="shared" si="2"/>
        <v>0</v>
      </c>
    </row>
    <row r="16" spans="2:8" x14ac:dyDescent="0.25">
      <c r="B16" s="2">
        <v>7</v>
      </c>
      <c r="C16" s="2">
        <v>7</v>
      </c>
      <c r="E16">
        <f t="shared" si="0"/>
        <v>0</v>
      </c>
      <c r="G16">
        <f t="shared" si="1"/>
        <v>0</v>
      </c>
      <c r="H16">
        <f t="shared" si="2"/>
        <v>0</v>
      </c>
    </row>
    <row r="17" spans="2:8" x14ac:dyDescent="0.25">
      <c r="B17" s="2">
        <v>9</v>
      </c>
      <c r="C17" s="2">
        <v>9</v>
      </c>
      <c r="E17">
        <v>0</v>
      </c>
      <c r="G17">
        <f t="shared" si="1"/>
        <v>0</v>
      </c>
      <c r="H17">
        <f t="shared" si="2"/>
        <v>0</v>
      </c>
    </row>
    <row r="18" spans="2:8" x14ac:dyDescent="0.25">
      <c r="B18" s="2">
        <v>10</v>
      </c>
      <c r="C18" s="2">
        <v>10</v>
      </c>
      <c r="E18">
        <f t="shared" si="0"/>
        <v>0</v>
      </c>
      <c r="G18">
        <f t="shared" si="1"/>
        <v>0</v>
      </c>
      <c r="H18">
        <f t="shared" si="2"/>
        <v>0</v>
      </c>
    </row>
    <row r="19" spans="2:8" x14ac:dyDescent="0.25">
      <c r="B19" s="2">
        <v>10</v>
      </c>
      <c r="C19" s="2">
        <v>10</v>
      </c>
      <c r="E19">
        <f t="shared" si="0"/>
        <v>0</v>
      </c>
      <c r="G19">
        <f t="shared" si="1"/>
        <v>0</v>
      </c>
      <c r="H19">
        <f t="shared" si="2"/>
        <v>0</v>
      </c>
    </row>
    <row r="20" spans="2:8" x14ac:dyDescent="0.25">
      <c r="B20" s="2">
        <v>10</v>
      </c>
      <c r="C20" s="2">
        <v>10</v>
      </c>
      <c r="E20">
        <f t="shared" si="0"/>
        <v>0</v>
      </c>
      <c r="G20">
        <f t="shared" si="1"/>
        <v>0</v>
      </c>
      <c r="H20">
        <f t="shared" si="2"/>
        <v>0</v>
      </c>
    </row>
    <row r="21" spans="2:8" x14ac:dyDescent="0.25">
      <c r="B21" s="2">
        <v>4</v>
      </c>
      <c r="C21" s="2">
        <v>4</v>
      </c>
      <c r="E21">
        <f t="shared" si="0"/>
        <v>0</v>
      </c>
      <c r="G21">
        <f t="shared" si="1"/>
        <v>0</v>
      </c>
      <c r="H21">
        <f t="shared" si="2"/>
        <v>0</v>
      </c>
    </row>
    <row r="22" spans="2:8" x14ac:dyDescent="0.25">
      <c r="B22" s="2">
        <v>9</v>
      </c>
      <c r="C22" s="2">
        <v>9</v>
      </c>
      <c r="E22">
        <f t="shared" si="0"/>
        <v>0</v>
      </c>
      <c r="G22">
        <f t="shared" si="1"/>
        <v>0</v>
      </c>
      <c r="H22">
        <f t="shared" si="2"/>
        <v>0</v>
      </c>
    </row>
    <row r="23" spans="2:8" x14ac:dyDescent="0.25">
      <c r="B23" s="2">
        <v>8</v>
      </c>
      <c r="C23" s="2">
        <v>7</v>
      </c>
      <c r="E23">
        <f t="shared" si="0"/>
        <v>1</v>
      </c>
      <c r="G23">
        <f t="shared" si="1"/>
        <v>1</v>
      </c>
      <c r="H23">
        <f t="shared" si="2"/>
        <v>-1</v>
      </c>
    </row>
    <row r="24" spans="2:8" x14ac:dyDescent="0.25">
      <c r="B24" s="2">
        <v>8</v>
      </c>
      <c r="C24" s="2">
        <v>8</v>
      </c>
      <c r="E24">
        <f t="shared" si="0"/>
        <v>0</v>
      </c>
      <c r="G24">
        <f t="shared" si="1"/>
        <v>0</v>
      </c>
      <c r="H24">
        <f t="shared" si="2"/>
        <v>0</v>
      </c>
    </row>
    <row r="25" spans="2:8" x14ac:dyDescent="0.25">
      <c r="B25" s="2">
        <v>8</v>
      </c>
      <c r="C25" s="2">
        <v>8</v>
      </c>
      <c r="E25">
        <f t="shared" si="0"/>
        <v>0</v>
      </c>
      <c r="G25">
        <f t="shared" si="1"/>
        <v>0</v>
      </c>
      <c r="H25">
        <f t="shared" si="2"/>
        <v>0</v>
      </c>
    </row>
    <row r="26" spans="2:8" x14ac:dyDescent="0.25">
      <c r="B26" s="2">
        <v>8</v>
      </c>
      <c r="C26" s="2">
        <v>8</v>
      </c>
      <c r="E26">
        <f t="shared" si="0"/>
        <v>0</v>
      </c>
      <c r="G26">
        <f t="shared" si="1"/>
        <v>0</v>
      </c>
      <c r="H26">
        <f t="shared" si="2"/>
        <v>0</v>
      </c>
    </row>
    <row r="27" spans="2:8" x14ac:dyDescent="0.25">
      <c r="B27" s="2">
        <v>9</v>
      </c>
      <c r="C27" s="2">
        <v>9</v>
      </c>
      <c r="E27">
        <f t="shared" si="0"/>
        <v>0</v>
      </c>
      <c r="G27">
        <f t="shared" si="1"/>
        <v>0</v>
      </c>
      <c r="H27">
        <f t="shared" si="2"/>
        <v>0</v>
      </c>
    </row>
    <row r="28" spans="2:8" x14ac:dyDescent="0.25">
      <c r="B28" s="2">
        <v>9</v>
      </c>
      <c r="C28" s="2">
        <v>9</v>
      </c>
      <c r="E28">
        <f t="shared" si="0"/>
        <v>0</v>
      </c>
      <c r="G28">
        <f t="shared" si="1"/>
        <v>0</v>
      </c>
      <c r="H28">
        <f t="shared" si="2"/>
        <v>0</v>
      </c>
    </row>
    <row r="29" spans="2:8" x14ac:dyDescent="0.25">
      <c r="B29" s="2">
        <v>9</v>
      </c>
      <c r="C29" s="2">
        <v>10</v>
      </c>
      <c r="E29">
        <f t="shared" si="0"/>
        <v>1</v>
      </c>
      <c r="G29">
        <f t="shared" si="1"/>
        <v>1</v>
      </c>
      <c r="H29">
        <f t="shared" si="2"/>
        <v>-1</v>
      </c>
    </row>
    <row r="30" spans="2:8" x14ac:dyDescent="0.25">
      <c r="B30" s="2">
        <v>9</v>
      </c>
      <c r="C30" s="2">
        <v>9</v>
      </c>
      <c r="E30">
        <f t="shared" si="0"/>
        <v>0</v>
      </c>
      <c r="G30">
        <f t="shared" si="1"/>
        <v>0</v>
      </c>
      <c r="H30">
        <f t="shared" si="2"/>
        <v>0</v>
      </c>
    </row>
    <row r="31" spans="2:8" x14ac:dyDescent="0.25">
      <c r="B31" s="2">
        <v>9</v>
      </c>
      <c r="C31" s="2">
        <v>9</v>
      </c>
      <c r="E31">
        <f t="shared" si="0"/>
        <v>0</v>
      </c>
      <c r="G31">
        <f t="shared" si="1"/>
        <v>0</v>
      </c>
      <c r="H31">
        <f t="shared" si="2"/>
        <v>0</v>
      </c>
    </row>
    <row r="32" spans="2:8" x14ac:dyDescent="0.25">
      <c r="B32" s="2">
        <v>9</v>
      </c>
      <c r="C32" s="2">
        <v>9</v>
      </c>
      <c r="E32">
        <f t="shared" si="0"/>
        <v>0</v>
      </c>
      <c r="G32">
        <f t="shared" si="1"/>
        <v>0</v>
      </c>
      <c r="H32">
        <f t="shared" si="2"/>
        <v>0</v>
      </c>
    </row>
    <row r="33" spans="2:8" x14ac:dyDescent="0.25">
      <c r="B33" s="2">
        <v>10</v>
      </c>
      <c r="C33" s="2">
        <v>10</v>
      </c>
      <c r="E33">
        <f t="shared" si="0"/>
        <v>0</v>
      </c>
      <c r="G33">
        <f t="shared" si="1"/>
        <v>0</v>
      </c>
      <c r="H33">
        <f t="shared" si="2"/>
        <v>0</v>
      </c>
    </row>
    <row r="34" spans="2:8" x14ac:dyDescent="0.25">
      <c r="B34" s="2">
        <v>5</v>
      </c>
      <c r="C34" s="2">
        <v>5</v>
      </c>
      <c r="E34">
        <f t="shared" si="0"/>
        <v>0</v>
      </c>
      <c r="G34">
        <f t="shared" si="1"/>
        <v>0</v>
      </c>
      <c r="H34">
        <f t="shared" si="2"/>
        <v>0</v>
      </c>
    </row>
    <row r="35" spans="2:8" x14ac:dyDescent="0.25">
      <c r="B35" s="2">
        <v>6</v>
      </c>
      <c r="C35" s="2">
        <v>6</v>
      </c>
      <c r="E35">
        <f t="shared" si="0"/>
        <v>0</v>
      </c>
      <c r="G35">
        <f t="shared" si="1"/>
        <v>0</v>
      </c>
      <c r="H35">
        <f t="shared" si="2"/>
        <v>0</v>
      </c>
    </row>
    <row r="36" spans="2:8" x14ac:dyDescent="0.25">
      <c r="B36" s="2">
        <v>10</v>
      </c>
      <c r="C36" s="2">
        <v>10</v>
      </c>
      <c r="E36">
        <f t="shared" si="0"/>
        <v>0</v>
      </c>
      <c r="G36">
        <f t="shared" si="1"/>
        <v>0</v>
      </c>
      <c r="H36">
        <f t="shared" si="2"/>
        <v>0</v>
      </c>
    </row>
    <row r="37" spans="2:8" x14ac:dyDescent="0.25">
      <c r="B37" s="2">
        <v>7</v>
      </c>
      <c r="C37" s="2">
        <v>7</v>
      </c>
      <c r="E37">
        <f t="shared" si="0"/>
        <v>0</v>
      </c>
      <c r="G37">
        <f t="shared" si="1"/>
        <v>0</v>
      </c>
      <c r="H37">
        <f t="shared" si="2"/>
        <v>0</v>
      </c>
    </row>
    <row r="38" spans="2:8" x14ac:dyDescent="0.25">
      <c r="B38" s="2">
        <v>8</v>
      </c>
      <c r="C38" s="2">
        <v>8</v>
      </c>
      <c r="E38">
        <f t="shared" si="0"/>
        <v>0</v>
      </c>
      <c r="G38">
        <f t="shared" si="1"/>
        <v>0</v>
      </c>
      <c r="H38">
        <f t="shared" si="2"/>
        <v>0</v>
      </c>
    </row>
    <row r="39" spans="2:8" x14ac:dyDescent="0.25">
      <c r="B39" s="2">
        <v>4</v>
      </c>
      <c r="C39" s="2">
        <v>4</v>
      </c>
      <c r="E39">
        <f t="shared" si="0"/>
        <v>0</v>
      </c>
      <c r="G39">
        <f t="shared" si="1"/>
        <v>0</v>
      </c>
      <c r="H39">
        <f t="shared" si="2"/>
        <v>0</v>
      </c>
    </row>
    <row r="40" spans="2:8" x14ac:dyDescent="0.25">
      <c r="B40" s="2">
        <v>8</v>
      </c>
      <c r="C40" s="2">
        <v>8</v>
      </c>
      <c r="E40">
        <f t="shared" si="0"/>
        <v>0</v>
      </c>
      <c r="G40">
        <f t="shared" si="1"/>
        <v>0</v>
      </c>
      <c r="H40">
        <f t="shared" si="2"/>
        <v>0</v>
      </c>
    </row>
    <row r="41" spans="2:8" x14ac:dyDescent="0.25">
      <c r="B41" s="2">
        <v>8</v>
      </c>
      <c r="C41" s="2">
        <v>8</v>
      </c>
      <c r="E41">
        <f t="shared" si="0"/>
        <v>0</v>
      </c>
      <c r="G41">
        <f t="shared" si="1"/>
        <v>0</v>
      </c>
      <c r="H41">
        <f t="shared" si="2"/>
        <v>0</v>
      </c>
    </row>
    <row r="42" spans="2:8" x14ac:dyDescent="0.25">
      <c r="B42" s="2">
        <v>5</v>
      </c>
      <c r="C42" s="2">
        <v>5</v>
      </c>
      <c r="E42">
        <f t="shared" si="0"/>
        <v>0</v>
      </c>
      <c r="G42">
        <f t="shared" si="1"/>
        <v>0</v>
      </c>
      <c r="H42">
        <f t="shared" si="2"/>
        <v>0</v>
      </c>
    </row>
    <row r="43" spans="2:8" x14ac:dyDescent="0.25">
      <c r="B43" s="2">
        <v>5</v>
      </c>
      <c r="C43" s="2">
        <v>4</v>
      </c>
      <c r="E43">
        <f t="shared" si="0"/>
        <v>1</v>
      </c>
      <c r="G43">
        <f t="shared" si="1"/>
        <v>1</v>
      </c>
      <c r="H43">
        <f t="shared" si="2"/>
        <v>-1</v>
      </c>
    </row>
    <row r="44" spans="2:8" x14ac:dyDescent="0.25">
      <c r="B44" s="2">
        <v>7</v>
      </c>
      <c r="C44" s="2">
        <v>7</v>
      </c>
      <c r="E44">
        <f t="shared" si="0"/>
        <v>0</v>
      </c>
      <c r="G44">
        <f t="shared" si="1"/>
        <v>0</v>
      </c>
      <c r="H44">
        <f t="shared" si="2"/>
        <v>0</v>
      </c>
    </row>
    <row r="45" spans="2:8" x14ac:dyDescent="0.25">
      <c r="B45" s="2">
        <v>5</v>
      </c>
      <c r="C45" s="2">
        <v>5</v>
      </c>
      <c r="E45">
        <f t="shared" si="0"/>
        <v>0</v>
      </c>
      <c r="G45">
        <f t="shared" si="1"/>
        <v>0</v>
      </c>
      <c r="H45">
        <f t="shared" si="2"/>
        <v>0</v>
      </c>
    </row>
    <row r="46" spans="2:8" x14ac:dyDescent="0.25">
      <c r="B46" s="2">
        <v>7</v>
      </c>
      <c r="C46" s="2">
        <v>7</v>
      </c>
      <c r="E46">
        <f t="shared" si="0"/>
        <v>0</v>
      </c>
      <c r="G46">
        <f t="shared" si="1"/>
        <v>0</v>
      </c>
      <c r="H46">
        <f t="shared" si="2"/>
        <v>0</v>
      </c>
    </row>
    <row r="47" spans="2:8" x14ac:dyDescent="0.25">
      <c r="B47" s="2">
        <v>9</v>
      </c>
      <c r="C47" s="2">
        <v>9</v>
      </c>
      <c r="E47">
        <f t="shared" si="0"/>
        <v>0</v>
      </c>
      <c r="G47">
        <f t="shared" si="1"/>
        <v>0</v>
      </c>
      <c r="H47">
        <f t="shared" si="2"/>
        <v>0</v>
      </c>
    </row>
    <row r="48" spans="2:8" x14ac:dyDescent="0.25">
      <c r="B48" s="2">
        <v>9</v>
      </c>
      <c r="C48" s="2">
        <v>9</v>
      </c>
      <c r="E48">
        <f t="shared" ref="E48:E58" si="3">ABS(B48-C48)</f>
        <v>0</v>
      </c>
      <c r="G48">
        <f t="shared" si="1"/>
        <v>0</v>
      </c>
      <c r="H48">
        <f t="shared" si="2"/>
        <v>0</v>
      </c>
    </row>
    <row r="49" spans="1:8" x14ac:dyDescent="0.25">
      <c r="B49" s="2">
        <v>6</v>
      </c>
      <c r="C49" s="2">
        <v>6</v>
      </c>
      <c r="E49">
        <f t="shared" si="3"/>
        <v>0</v>
      </c>
      <c r="G49">
        <f t="shared" si="1"/>
        <v>0</v>
      </c>
      <c r="H49">
        <f t="shared" si="2"/>
        <v>0</v>
      </c>
    </row>
    <row r="50" spans="1:8" x14ac:dyDescent="0.25">
      <c r="B50" s="2">
        <v>8</v>
      </c>
      <c r="C50" s="2">
        <v>8</v>
      </c>
      <c r="E50">
        <f t="shared" si="3"/>
        <v>0</v>
      </c>
      <c r="G50">
        <f t="shared" si="1"/>
        <v>0</v>
      </c>
      <c r="H50">
        <f t="shared" si="2"/>
        <v>0</v>
      </c>
    </row>
    <row r="51" spans="1:8" x14ac:dyDescent="0.25">
      <c r="B51" s="2">
        <v>8</v>
      </c>
      <c r="C51" s="2">
        <v>8</v>
      </c>
      <c r="E51">
        <f t="shared" si="3"/>
        <v>0</v>
      </c>
      <c r="G51">
        <f t="shared" si="1"/>
        <v>0</v>
      </c>
      <c r="H51">
        <f t="shared" si="2"/>
        <v>0</v>
      </c>
    </row>
    <row r="52" spans="1:8" x14ac:dyDescent="0.25">
      <c r="B52" s="2">
        <v>5</v>
      </c>
      <c r="C52" s="2">
        <v>5</v>
      </c>
      <c r="E52">
        <f t="shared" si="3"/>
        <v>0</v>
      </c>
      <c r="G52">
        <f t="shared" si="1"/>
        <v>0</v>
      </c>
      <c r="H52">
        <f t="shared" si="2"/>
        <v>0</v>
      </c>
    </row>
    <row r="53" spans="1:8" x14ac:dyDescent="0.25">
      <c r="B53" s="2">
        <v>5</v>
      </c>
      <c r="C53" s="2">
        <v>6</v>
      </c>
      <c r="E53">
        <f t="shared" si="3"/>
        <v>1</v>
      </c>
      <c r="G53">
        <f t="shared" si="1"/>
        <v>1</v>
      </c>
      <c r="H53">
        <f t="shared" si="2"/>
        <v>-1</v>
      </c>
    </row>
    <row r="54" spans="1:8" x14ac:dyDescent="0.25">
      <c r="B54" s="2">
        <v>6</v>
      </c>
      <c r="C54" s="2">
        <v>6</v>
      </c>
      <c r="E54">
        <f t="shared" si="3"/>
        <v>0</v>
      </c>
      <c r="G54">
        <f t="shared" si="1"/>
        <v>0</v>
      </c>
      <c r="H54">
        <f t="shared" si="2"/>
        <v>0</v>
      </c>
    </row>
    <row r="55" spans="1:8" x14ac:dyDescent="0.25">
      <c r="B55" s="2">
        <v>4</v>
      </c>
      <c r="C55" s="2">
        <v>4</v>
      </c>
      <c r="E55">
        <f t="shared" si="3"/>
        <v>0</v>
      </c>
      <c r="G55">
        <f t="shared" si="1"/>
        <v>0</v>
      </c>
      <c r="H55">
        <f t="shared" si="2"/>
        <v>0</v>
      </c>
    </row>
    <row r="56" spans="1:8" x14ac:dyDescent="0.25">
      <c r="B56" s="2">
        <v>6</v>
      </c>
      <c r="C56" s="2">
        <v>6</v>
      </c>
      <c r="E56">
        <f t="shared" si="3"/>
        <v>0</v>
      </c>
      <c r="G56">
        <f t="shared" si="1"/>
        <v>0</v>
      </c>
      <c r="H56">
        <f t="shared" si="2"/>
        <v>0</v>
      </c>
    </row>
    <row r="57" spans="1:8" x14ac:dyDescent="0.25">
      <c r="B57" s="2">
        <v>6</v>
      </c>
      <c r="C57" s="2">
        <v>6</v>
      </c>
      <c r="E57">
        <f t="shared" si="3"/>
        <v>0</v>
      </c>
      <c r="G57">
        <f t="shared" si="1"/>
        <v>0</v>
      </c>
      <c r="H57">
        <f t="shared" si="2"/>
        <v>0</v>
      </c>
    </row>
    <row r="58" spans="1:8" x14ac:dyDescent="0.25">
      <c r="B58" s="2">
        <v>7</v>
      </c>
      <c r="C58" s="2">
        <v>7</v>
      </c>
      <c r="E58">
        <f t="shared" si="3"/>
        <v>0</v>
      </c>
      <c r="G58">
        <f t="shared" si="1"/>
        <v>0</v>
      </c>
      <c r="H58">
        <f t="shared" si="2"/>
        <v>0</v>
      </c>
    </row>
    <row r="59" spans="1:8" x14ac:dyDescent="0.25">
      <c r="B59" s="2">
        <v>7</v>
      </c>
      <c r="C59" s="2">
        <v>7</v>
      </c>
      <c r="D59" s="1"/>
      <c r="E59">
        <f t="shared" si="0"/>
        <v>0</v>
      </c>
      <c r="G59">
        <f t="shared" si="1"/>
        <v>0</v>
      </c>
      <c r="H59">
        <f t="shared" si="2"/>
        <v>0</v>
      </c>
    </row>
    <row r="60" spans="1:8" x14ac:dyDescent="0.25">
      <c r="B60" s="2">
        <v>5</v>
      </c>
      <c r="C60" s="2">
        <v>5</v>
      </c>
      <c r="D60" s="1"/>
      <c r="E60">
        <f t="shared" si="0"/>
        <v>0</v>
      </c>
      <c r="G60">
        <f t="shared" si="1"/>
        <v>0</v>
      </c>
      <c r="H60">
        <f t="shared" si="2"/>
        <v>0</v>
      </c>
    </row>
    <row r="62" spans="1:8" x14ac:dyDescent="0.25">
      <c r="D62" s="1" t="s">
        <v>2</v>
      </c>
      <c r="E62">
        <f>AVERAGE(E2:E60)</f>
        <v>8.4745762711864403E-2</v>
      </c>
      <c r="G62" s="1" t="s">
        <v>14</v>
      </c>
      <c r="H62">
        <f>AVERAGE(H2:H60)</f>
        <v>-8.4745762711864403E-2</v>
      </c>
    </row>
    <row r="63" spans="1:8" x14ac:dyDescent="0.25">
      <c r="G63" s="1" t="s">
        <v>15</v>
      </c>
      <c r="H63">
        <f>H62-1.96*_xlfn.STDEV.S(H2:H60)</f>
        <v>-0.6352972634791203</v>
      </c>
    </row>
    <row r="64" spans="1:8" x14ac:dyDescent="0.25">
      <c r="A64" s="1" t="s">
        <v>4</v>
      </c>
      <c r="B64">
        <f>AVERAGE(B2:B60)</f>
        <v>7.3728813559322033</v>
      </c>
      <c r="C64">
        <f>AVERAGE(C2:C60)</f>
        <v>7.3559322033898304</v>
      </c>
      <c r="G64" s="1" t="s">
        <v>16</v>
      </c>
      <c r="H64">
        <f>H62+1.96*_xlfn.STDEV.S(H2:H60)</f>
        <v>0.46580573805539149</v>
      </c>
    </row>
    <row r="65" spans="1:3" x14ac:dyDescent="0.25">
      <c r="A65" s="1" t="s">
        <v>5</v>
      </c>
      <c r="B65">
        <f>MEDIAN(B2:B60)</f>
        <v>8</v>
      </c>
      <c r="C65">
        <f>MEDIAN(C2:C60)</f>
        <v>8</v>
      </c>
    </row>
    <row r="66" spans="1:3" x14ac:dyDescent="0.25">
      <c r="A66" s="1" t="s">
        <v>6</v>
      </c>
      <c r="B66">
        <f>_xlfn.STDEV.S(B2:B60)</f>
        <v>1.9378116442109403</v>
      </c>
      <c r="C66">
        <f>_xlfn.STDEV.S(C2:C60)</f>
        <v>1.9979533654459471</v>
      </c>
    </row>
    <row r="67" spans="1:3" x14ac:dyDescent="0.25">
      <c r="A67" s="1" t="s">
        <v>7</v>
      </c>
      <c r="B67">
        <f>_xlfn.QUARTILE.INC(B2:B60,3)-_xlfn.QUARTILE.INC(B2:B60,1)</f>
        <v>3</v>
      </c>
      <c r="C67">
        <f>_xlfn.QUARTILE.INC(C2:C60,3)-_xlfn.QUARTILE.INC(C2:C60,1)</f>
        <v>3</v>
      </c>
    </row>
    <row r="68" spans="1:3" x14ac:dyDescent="0.25">
      <c r="A68" s="1" t="s">
        <v>8</v>
      </c>
      <c r="B68">
        <f>MIN(B2:B60)</f>
        <v>2</v>
      </c>
      <c r="C68">
        <f>MIN(C2:C60)</f>
        <v>2</v>
      </c>
    </row>
    <row r="69" spans="1:3" x14ac:dyDescent="0.25">
      <c r="A69" s="1" t="s">
        <v>9</v>
      </c>
      <c r="B69">
        <f>MAX(B2:B60)</f>
        <v>10</v>
      </c>
      <c r="C69">
        <f>MAX(C2:C60)</f>
        <v>10</v>
      </c>
    </row>
    <row r="70" spans="1:3" x14ac:dyDescent="0.25">
      <c r="A70" s="1"/>
    </row>
    <row r="71" spans="1:3" x14ac:dyDescent="0.25">
      <c r="A71" s="1" t="s">
        <v>10</v>
      </c>
      <c r="B71">
        <f>CORREL(B2:B60,C2:C60)</f>
        <v>0.98937178101578793</v>
      </c>
    </row>
    <row r="72" spans="1:3" x14ac:dyDescent="0.25">
      <c r="A72" s="1" t="s">
        <v>11</v>
      </c>
      <c r="B72">
        <f>_xlfn.T.TEST(B2:B60,C2:C60,2,1)</f>
        <v>0.65857907868341037</v>
      </c>
    </row>
    <row r="74" spans="1:3" x14ac:dyDescent="0.25">
      <c r="A74" s="1" t="s">
        <v>17</v>
      </c>
      <c r="B74" s="1" t="s">
        <v>18</v>
      </c>
      <c r="C74" s="1" t="s">
        <v>19</v>
      </c>
    </row>
    <row r="75" spans="1:3" x14ac:dyDescent="0.25">
      <c r="B75" s="2">
        <v>-1</v>
      </c>
      <c r="C75">
        <f>H62</f>
        <v>-8.4745762711864403E-2</v>
      </c>
    </row>
    <row r="76" spans="1:3" x14ac:dyDescent="0.25">
      <c r="B76" s="2">
        <v>2</v>
      </c>
      <c r="C76">
        <f>H62</f>
        <v>-8.4745762711864403E-2</v>
      </c>
    </row>
    <row r="78" spans="1:3" x14ac:dyDescent="0.25">
      <c r="B78" s="1" t="s">
        <v>18</v>
      </c>
      <c r="C78" s="1" t="s">
        <v>19</v>
      </c>
    </row>
    <row r="79" spans="1:3" x14ac:dyDescent="0.25">
      <c r="B79">
        <f>B75</f>
        <v>-1</v>
      </c>
      <c r="C79">
        <f>H63</f>
        <v>-0.6352972634791203</v>
      </c>
    </row>
    <row r="80" spans="1:3" x14ac:dyDescent="0.25">
      <c r="B80">
        <f>B76</f>
        <v>2</v>
      </c>
      <c r="C80">
        <f>H63</f>
        <v>-0.6352972634791203</v>
      </c>
    </row>
    <row r="82" spans="2:3" x14ac:dyDescent="0.25">
      <c r="B82" s="1" t="s">
        <v>18</v>
      </c>
      <c r="C82" s="1" t="s">
        <v>19</v>
      </c>
    </row>
    <row r="83" spans="2:3" x14ac:dyDescent="0.25">
      <c r="B83">
        <f>B75</f>
        <v>-1</v>
      </c>
      <c r="C83">
        <f>H64</f>
        <v>0.46580573805539149</v>
      </c>
    </row>
    <row r="84" spans="2:3" x14ac:dyDescent="0.25">
      <c r="B84">
        <f>B76</f>
        <v>2</v>
      </c>
      <c r="C84">
        <f>H64</f>
        <v>0.46580573805539149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ak_done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Faisal</dc:creator>
  <cp:lastModifiedBy>Mohd Faisal</cp:lastModifiedBy>
  <dcterms:created xsi:type="dcterms:W3CDTF">2015-06-05T18:17:20Z</dcterms:created>
  <dcterms:modified xsi:type="dcterms:W3CDTF">2025-11-05T12:17:07Z</dcterms:modified>
</cp:coreProperties>
</file>