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gandhi\Documents\WORK\PUBLICATIONS\Author\05_GAVI's Approach towards Equity\SUBMISSION MATERIALS\Resubmission\"/>
    </mc:Choice>
  </mc:AlternateContent>
  <workbookProtection workbookAlgorithmName="SHA-512" workbookHashValue="r3+l4ZBFr5e7s2eZiGwqpYD+VqzN2lMOKJzNAssZl2OEH04gPKG7h1767W3astMEIRdKPrOYiDWYERDpQe3DLQ==" workbookSaltValue="xmY7LL+9R5we8IBRt4+XNQ==" workbookSpinCount="100000" lockStructure="1"/>
  <bookViews>
    <workbookView xWindow="0" yWindow="0" windowWidth="19200" windowHeight="7260" tabRatio="781" activeTab="3"/>
  </bookViews>
  <sheets>
    <sheet name="PubMed search results" sheetId="1" r:id="rId1"/>
    <sheet name="Google Scholar short list" sheetId="5" r:id="rId2"/>
    <sheet name="GAVI papers+reports" sheetId="3" r:id="rId3"/>
    <sheet name="Figure 2" sheetId="6" r:id="rId4"/>
  </sheets>
  <definedNames>
    <definedName name="_xlnm._FilterDatabase" localSheetId="2" hidden="1">'GAVI papers+reports'!$A$1:$G$189</definedName>
    <definedName name="_xlnm._FilterDatabase" localSheetId="1" hidden="1">'Google Scholar short list'!$A$1:$D$75</definedName>
    <definedName name="_xlnm._FilterDatabase" localSheetId="0" hidden="1">'PubMed search results'!$A$1:$O$121</definedName>
  </definedNames>
  <calcPr calcId="152511"/>
</workbook>
</file>

<file path=xl/calcChain.xml><?xml version="1.0" encoding="utf-8"?>
<calcChain xmlns="http://schemas.openxmlformats.org/spreadsheetml/2006/main">
  <c r="C4" i="6" l="1"/>
  <c r="C5" i="6"/>
  <c r="C6" i="6"/>
  <c r="C7" i="6"/>
  <c r="C8" i="6"/>
  <c r="C9" i="6"/>
  <c r="C3" i="6"/>
  <c r="C82" i="5"/>
  <c r="G127" i="1" l="1"/>
  <c r="N125" i="1"/>
  <c r="N124" i="1"/>
  <c r="N123" i="1"/>
  <c r="N128" i="1" l="1"/>
  <c r="N126" i="1"/>
  <c r="N127" i="1" s="1"/>
  <c r="C79" i="5"/>
  <c r="C10" i="6" l="1"/>
  <c r="D10" i="6" s="1"/>
  <c r="D8" i="6" l="1"/>
  <c r="D9" i="6"/>
  <c r="D4" i="6"/>
  <c r="D5" i="6"/>
  <c r="D7" i="6"/>
  <c r="D6" i="6"/>
  <c r="D3" i="6"/>
  <c r="C80" i="5" l="1"/>
  <c r="C81" i="5" s="1"/>
  <c r="C78" i="5"/>
  <c r="C83" i="5" l="1"/>
  <c r="C85" i="5" l="1"/>
  <c r="C84" i="5"/>
</calcChain>
</file>

<file path=xl/sharedStrings.xml><?xml version="1.0" encoding="utf-8"?>
<sst xmlns="http://schemas.openxmlformats.org/spreadsheetml/2006/main" count="2556" uniqueCount="963">
  <si>
    <t>Title</t>
  </si>
  <si>
    <t>URL</t>
  </si>
  <si>
    <t>Details</t>
  </si>
  <si>
    <t>Resource</t>
  </si>
  <si>
    <t>Type</t>
  </si>
  <si>
    <t>Identifiers</t>
  </si>
  <si>
    <t>Db</t>
  </si>
  <si>
    <t>EntrezUID</t>
  </si>
  <si>
    <t>Properties</t>
  </si>
  <si>
    <t>Search terms</t>
  </si>
  <si>
    <t>Model-based impact and cost-effectiveness of cervical cancer prevention in sub-saharan Africa.</t>
  </si>
  <si>
    <t>/pubmed/24331749</t>
  </si>
  <si>
    <t>Kim JJ, Campos NG, O'Shea M, Diaz M, Mutyaba I.</t>
  </si>
  <si>
    <t>Vaccine. 2013 Dec 29;31 Suppl 5:F60-72. doi: 10.1016/j.vaccine.2012.07.093.</t>
  </si>
  <si>
    <t>Vaccine.  2013</t>
  </si>
  <si>
    <t>PubMed</t>
  </si>
  <si>
    <t>citation</t>
  </si>
  <si>
    <t>PMID:24331749</t>
  </si>
  <si>
    <t>pubmed</t>
  </si>
  <si>
    <t>create date:2013/12/18 | first author:Kim JJ</t>
  </si>
  <si>
    <t>GAVI + disparities</t>
  </si>
  <si>
    <t>Distributional impact of rotavirus vaccination in 25 GAVI countries: estimating disparities in benefits and cost-effectiveness.</t>
  </si>
  <si>
    <t>/pubmed/22520124</t>
  </si>
  <si>
    <t>Rheingans R, Atherly D, Anderson J.</t>
  </si>
  <si>
    <t>Vaccine. 2012 Apr 27;30 Suppl 1:A15-23. doi: 10.1016/j.vaccine.2012.01.018.</t>
  </si>
  <si>
    <t>Vaccine.  2012</t>
  </si>
  <si>
    <t>PMID:22520124</t>
  </si>
  <si>
    <t>create date:2012/05/02 | first author:Rheingans R</t>
  </si>
  <si>
    <t>An approach to health system strengthening in the Union of Myanmar.</t>
  </si>
  <si>
    <t>/pubmed/20015569</t>
  </si>
  <si>
    <t>Tin N, Lwin S, Kyaing NN, Htay TT, Grundy J, Skold M, O'Connell T, Nirupam S.</t>
  </si>
  <si>
    <t>Health Policy. 2010 May;95(2-3):95-102. doi: 10.1016/j.healthpol.2009.11.013. Epub 2009 Dec 16. Review.</t>
  </si>
  <si>
    <t>Health Policy.  2010</t>
  </si>
  <si>
    <t>PMID:20015569</t>
  </si>
  <si>
    <t>create date:2009/12/18 | first author:Tin N</t>
  </si>
  <si>
    <t>The inception, achievements, and implications of the China GAVI Alliance Project on Hepatitis B Immunization.</t>
  </si>
  <si>
    <t>/pubmed/24331015</t>
  </si>
  <si>
    <t>Kane MA, Hadler SC, Lee L, Shapiro CN, Cui F, Wang X, Kumar R.</t>
  </si>
  <si>
    <t>Vaccine. 2013 Dec 27;31 Suppl 9:J15-20. doi: 10.1016/j.vaccine.2013.03.045.</t>
  </si>
  <si>
    <t>PMID:24331015</t>
  </si>
  <si>
    <t>create date:2013/12/18 | first author:Kane MA</t>
  </si>
  <si>
    <t>Cost-effectiveness of a new rotavirus vaccination program in Pakistan: A decision tree model.</t>
  </si>
  <si>
    <t>/pubmed/24176497</t>
  </si>
  <si>
    <t>Patel HD, Roberts ET, Constenla DO.</t>
  </si>
  <si>
    <t>Vaccine. 2013 Dec 9;31(51):6072-8. doi: 10.1016/j.vaccine.2013.10.022. Epub 2013 Oct 29.</t>
  </si>
  <si>
    <t>PMID:24176497 | PMCID:PMC3865920</t>
  </si>
  <si>
    <t>create date:2013/11/02 | first author:Patel HD</t>
  </si>
  <si>
    <t>Comparative evaluation of the potential impact of rotavirus versus HPV vaccination in GAVI-eligible countries: a preliminary analysis focused on the relative disease burden.</t>
  </si>
  <si>
    <t>/pubmed/21679420</t>
  </si>
  <si>
    <t>Kim SY, Sweet S, Chang J, Goldie SJ.</t>
  </si>
  <si>
    <t>BMC Infect Dis. 2011 Jun 16;11:174. doi: 10.1186/1471-2334-11-174.</t>
  </si>
  <si>
    <t>BMC Infect Dis.  2011</t>
  </si>
  <si>
    <t>PMID:21679420 | PMCID:PMC3129299</t>
  </si>
  <si>
    <t>create date:2011/06/18 | first author:Kim SY</t>
  </si>
  <si>
    <t>Vaccines--a wonderful tool for equity in health.</t>
  </si>
  <si>
    <t>/pubmed/11257333</t>
  </si>
  <si>
    <t>Jimenez J.</t>
  </si>
  <si>
    <t>Vaccine. 2001 Mar 21;19(17-19):2201-5.</t>
  </si>
  <si>
    <t>Vaccine.  2001</t>
  </si>
  <si>
    <t>PMID:11257333</t>
  </si>
  <si>
    <t>create date:2001/03/21 | first author:Jimenez J</t>
  </si>
  <si>
    <t>GAVI + equity</t>
  </si>
  <si>
    <t>Yes</t>
  </si>
  <si>
    <t>No</t>
  </si>
  <si>
    <t>Immunology and world health: key contributions from the global community.</t>
  </si>
  <si>
    <t>/pubmed/23387415</t>
  </si>
  <si>
    <t>Nossal GJ.</t>
  </si>
  <si>
    <t>Ann N Y Acad Sci. 2013 Apr;1283:1-7. doi: 10.1111/nyas.12035. Epub 2013 Feb 6. Review.</t>
  </si>
  <si>
    <t>Ann N Y Acad Sci.  2013</t>
  </si>
  <si>
    <t>PMID:23387415</t>
  </si>
  <si>
    <t>create date:2013/02/08 | first author:Nossal GJ</t>
  </si>
  <si>
    <t>A healthy perspective: the post-2015 development agenda.</t>
  </si>
  <si>
    <t>/pubmed/23541052</t>
  </si>
  <si>
    <t xml:space="preserve">Lancet. 2013 Mar 30;381(9872):1076-7. No abstract available. </t>
  </si>
  <si>
    <t>Lancet.  2013</t>
  </si>
  <si>
    <t>PMID:23541052</t>
  </si>
  <si>
    <t>create date:2013/04/02 | first author:Berkley S</t>
  </si>
  <si>
    <t>GAVI to fund HPV vaccines in low-income countries.</t>
  </si>
  <si>
    <t>/pubmed/23580961</t>
  </si>
  <si>
    <t>Cagney H.</t>
  </si>
  <si>
    <t xml:space="preserve">Lancet Oncol. 2013 Mar;14(3):e92. No abstract available. </t>
  </si>
  <si>
    <t>Lancet Oncol.  2013</t>
  </si>
  <si>
    <t>PMID:23580961</t>
  </si>
  <si>
    <t>create date:2013/04/13 | first author:Cagney H</t>
  </si>
  <si>
    <t>Access to medicines, market failure and market intervention: a tale of two regimes.</t>
  </si>
  <si>
    <t>/pubmed/23039022</t>
  </si>
  <si>
    <t>Williams OD.</t>
  </si>
  <si>
    <t>Glob Public Health. 2012;7 Suppl 2:S127-43. doi: 10.1080/17441692.2012.725753. Epub 2012 Oct 8.</t>
  </si>
  <si>
    <t>Glob Public Health.  2012</t>
  </si>
  <si>
    <t>PMID:23039022</t>
  </si>
  <si>
    <t>create date:2012/10/09 | first author:Williams OD</t>
  </si>
  <si>
    <t>Contribution of the GAVI Alliance to improving health and reducing poverty.</t>
  </si>
  <si>
    <t>/pubmed/21893535</t>
  </si>
  <si>
    <t>Lob-Levyt J.</t>
  </si>
  <si>
    <t>Philos Trans R Soc Lond B Biol Sci. 2011 Oct 12;366(1579):2743-7. doi: 10.1098/rstb.2011.0040.</t>
  </si>
  <si>
    <t>Philos Trans R Soc Lond B Biol Sci.  2011</t>
  </si>
  <si>
    <t>PMID:21893535 | PMCID:PMC3146772</t>
  </si>
  <si>
    <t>create date:2011/09/07 | first author:Lob-Levyt J</t>
  </si>
  <si>
    <t>Accelerating policy decisions to adopt haemophilus influenzae type B vaccine: a global, multivariable analysis.</t>
  </si>
  <si>
    <t>/pubmed/20305714</t>
  </si>
  <si>
    <t>Shearer JC, Stack ML, Richmond MR, Bear AP, Hajjeh RA, Bishai DM.</t>
  </si>
  <si>
    <t>PLoS Med. 2010 Mar 16;7(3):e1000249. doi: 10.1371/journal.pmed.1000249.</t>
  </si>
  <si>
    <t>PLoS Med.  2010</t>
  </si>
  <si>
    <t>PMID:20305714 | PMCID:PMC2838745</t>
  </si>
  <si>
    <t>create date:2010/03/23 | first author:Shearer JC</t>
  </si>
  <si>
    <t>The Bill &amp; Melinda Gates Foundation's grant-making programme for global health.</t>
  </si>
  <si>
    <t>/pubmed/19427959</t>
  </si>
  <si>
    <t>McCoy D, Kembhavi G, Patel J, Luintel A.</t>
  </si>
  <si>
    <t>Lancet. 2009 May 9;373(9675):1645-53. doi: 10.1016/S0140-6736(09)60571-7. Review.</t>
  </si>
  <si>
    <t>Lancet.  2009</t>
  </si>
  <si>
    <t>PMID:19427959</t>
  </si>
  <si>
    <t>create date:2009/05/12 | first author:McCoy D</t>
  </si>
  <si>
    <t>[Vaccination and development in sub-Saharian Africa].</t>
  </si>
  <si>
    <t>/pubmed/18666458</t>
  </si>
  <si>
    <t>Saliou P.</t>
  </si>
  <si>
    <t xml:space="preserve">Bull Acad Natl Med. 2007 Nov;191(8):1589-99; discussion 1599. French. </t>
  </si>
  <si>
    <t>Bull Acad Natl Med.  2007</t>
  </si>
  <si>
    <t>PMID:18666458</t>
  </si>
  <si>
    <t>create date:2008/08/01 | first author:Saliou P</t>
  </si>
  <si>
    <t>Tore Godal: pragmatic opportunist championing global public health.</t>
  </si>
  <si>
    <t>/pubmed/16809067</t>
  </si>
  <si>
    <t>Crump A.</t>
  </si>
  <si>
    <t>Trends Parasitol. 2006 Aug;22(8):378-84. Epub 2006 Jun 30.</t>
  </si>
  <si>
    <t>Trends Parasitol.  2006</t>
  </si>
  <si>
    <t>PMID:16809067</t>
  </si>
  <si>
    <t>create date:2006/07/01 | first author:Crump A</t>
  </si>
  <si>
    <t>The costs of scaling up vaccination in the world's poorest countries.</t>
  </si>
  <si>
    <t>/pubmed/16522576</t>
  </si>
  <si>
    <t>Bishai D, McQuestion M, Chaudhry R, Wigton A.</t>
  </si>
  <si>
    <t>Health Aff (Millwood). 2006 Mar-Apr;25(2):348-56.</t>
  </si>
  <si>
    <t>Health Aff (Millwood).  2006</t>
  </si>
  <si>
    <t>PMID:16522576</t>
  </si>
  <si>
    <t>create date:2006/03/09 | first author:Bishai D</t>
  </si>
  <si>
    <t>The Global Alliance for Vaccines and Immunization: is it a new model for effective public-private cooperation in international public health?</t>
  </si>
  <si>
    <t>/pubmed/15514228</t>
  </si>
  <si>
    <t>Muraskin W.</t>
  </si>
  <si>
    <t>Am J Public Health. 2004 Nov;94(11):1922-5.</t>
  </si>
  <si>
    <t>Am J Public Health.  2004</t>
  </si>
  <si>
    <t>PMID:15514228 | PMCID:PMC1448560</t>
  </si>
  <si>
    <t>create date:2004/10/30 | first author:Muraskin W</t>
  </si>
  <si>
    <t>New tendencies and strategies in international immunisation: GAVI and The Vaccine Fund.</t>
  </si>
  <si>
    <t>/pubmed/12531322</t>
  </si>
  <si>
    <t>Martin JF, Marshall J.</t>
  </si>
  <si>
    <t>Vaccine. 2003 Jan 30;21(7-8):587-92.</t>
  </si>
  <si>
    <t>Vaccine.  2003</t>
  </si>
  <si>
    <t>PMID:12531322</t>
  </si>
  <si>
    <t>create date:2003/01/18 | first author:Martin JF</t>
  </si>
  <si>
    <t>GAVI + inequality</t>
  </si>
  <si>
    <t>G. Chee, V. Molldrem, N. Hsi and S. Chankova, "Evaluation of the GAVI Phase 1 Performance (2000-2005)," Abt Associates Inc., Bethesda, 2008.</t>
  </si>
  <si>
    <t>Cambridge Economic Policy Associates (CEPA LLP) in association with Applied Strategies, "Second GAVI Evaluation," CEPA LLP, London, 2010.</t>
  </si>
  <si>
    <t>G. Chee, R. Fields, N. Hsi and S. Whitney, "Evaluation of GAVI Immunization Services Support Funding," Abt Associates Inc. in conjunction with the Academy for Educational Development (AED), Bethesda, MD, 2004.</t>
  </si>
  <si>
    <t>G. Chee, N. Hsi, K. Carlson, S. Chankova and P. Taylor, "Evaluation of the First Five Years of GAVI Immunization Services Support Funding," Abt Associates Inc., Bethesda, 2007.</t>
  </si>
  <si>
    <t>G. Chee, X. Zheng and S. Nakhimovsky, "Evaluation of GAVI-Government of China Hepatitis B Vaccination Program," Abt Associates, Bethesda, MD, 2012.</t>
  </si>
  <si>
    <t>HLSP, "GAVI Health Systems Strengthening Support Evaluation (Volume 2: Full Evaluation Report)," HLSP, London, 2009.</t>
  </si>
  <si>
    <t>Cambridge Economic Policy Associates (CEPA), "Evaluation of GAVI Support to CSOs -- Evaluation Report," GAVI Secretariat, Geneva, 2012.</t>
  </si>
  <si>
    <t>Cambridge Economic Policy Associates (CEPA), "“Discussion Paper: The Story of GAVI’s Evolution” (Board paper from GAVI Alliance and Fund Joint Board meeting, May 11-12, 2007)," GAVI Secretariat, Geneva, 2007.</t>
  </si>
  <si>
    <t>Children’s Vaccine Initiative, "An agenda to expedite global prevention of Haemophilus influenzae type b (Hib) disease," World Bank/Rockefeller Foundation/World Health Organization/United Nations Children’s Fund/United Nations Development Programme, Geneva, 1998.</t>
  </si>
  <si>
    <t>The Global Alliance for Vaccines and Immunization Partnering With The Vaccine Fund, "Progress Report," GAVI &amp; The Vaccine Fund, Geneva, 2002.</t>
  </si>
  <si>
    <t>Global Alliance for Vaccines and Immunization (GAVI) and the Global Fund for Children's Vaccines (The Fund), "Guidelines on Country Proposals for Support to Immunization Services and New and Under-used Vaccines," GAVI Secretariat, Geneva, 2000.</t>
  </si>
  <si>
    <t>GAVI Secretariat, "Country eligibility for support from GAVI and The Vaccine Fund (Board paper from 11th GAVI Board Meeting, 15-16 July 2003)," GAVI Secretariat, Geneva, 2003.</t>
  </si>
  <si>
    <t>GAVI Secretariat, "11th GAVI Alliance Board Meeting, 15-16 July 2003, Washington D.C., USA, Final Minutes," GAVI Secretariat, Geneva, 2003.</t>
  </si>
  <si>
    <t>GAVI Secretariat, "5th GAVI Alliance Board Meeting, 21-22 June 2001, London, United Kingdom, Final Minutes," GAVI Secretariat, Geneva, 2001.</t>
  </si>
  <si>
    <t>Government of India, "Proposal Submitted to the Global Alliance for Vaccines and Immunization (GAVI) and the Vaccine Fund," GAVI Secretariat, Geneva, 2002.</t>
  </si>
  <si>
    <t>GAVI Secretariat, "Interim Technical Report on the GAVI Work Plan 2004-05 (Board paper from 14th GAVI Board Meeting, 4-5 December 2004)," GAVI Secretariat, Geneva, 2004.</t>
  </si>
  <si>
    <t>GAVI Secretariat, "Joint GAVI Alliance Work Plan 2006-07 (Board paper from the 17th GAVI Board Meeting, 6-7 December 2005)," GAVI Secretariat, Geneva, 2005.</t>
  </si>
  <si>
    <t xml:space="preserve">GAVI Secretariat, GAVI Alliance Country Handbook, Geneva: GAVI Secretariat, 2008. </t>
  </si>
  <si>
    <t>GAVI Secretariat, "GAVI Board Teleconference, 31 March 2000, Final Minutes," GAVI Secretariat, Geneva, 2000.</t>
  </si>
  <si>
    <t>GAVI Secretariat, "16th GAVI Board Meeting, 19-20 July 2005, Paris, France, Final Minutes," GAVI Secretariat, Geneva, 2005.</t>
  </si>
  <si>
    <t>M. Pearson, J. Clarke, L. Ward, C. Grace and D. C. M. Harris, "Evaluation of the International Finance Facility for Immunisation (IFFIm)," HLSP, London, 2011.</t>
  </si>
  <si>
    <t>GAVI Secretariat, "18th GAVI Alliance Board Meeting, 20 June 2006, Washington, D.C., USA, Final Minutes," GAVI Secretariat, Geneva, 2006.</t>
  </si>
  <si>
    <t>GAVI Secretariat, "GAVI Alliance Strategy (2007-10)," GAVI Secretariat, Geneva, 2006.</t>
  </si>
  <si>
    <t>GAVI Secretariat, "Country eligibility in Phase 2 (Board paper from 14th GAVI Board Meeting, 4-5 December 2004)," GAVI Secretariat, Geneva, 2004.</t>
  </si>
  <si>
    <t>GAVI Secretariat, "14th GAVI Board Meeting, 4-5 December 2004, Abuja, Nigeria, Final Minutes," GAVI Secretariat, Geneva, 2004.</t>
  </si>
  <si>
    <t>S. McKinney, "GNI Data: GAVI Eligibility and Review Options (Paper for the GAVI Working Group Meeting, 16-17 May 2006)," USAID (Unpublished), Washington DC, 2006.</t>
  </si>
  <si>
    <t>GAVI Secretariat, "Country support policies in phase 2 (Board paper from 17th GAVI Board Meeting, 6-7 December 2005)," GAVI Alliance, Geneva, 2005.</t>
  </si>
  <si>
    <t>GAVI Secretariat, "GAVI support for India (Board paper from Joint GAVI Alliance &amp; Fund Board meeting, 28-29 Nov 2007)," GAVI Alliance, Geneva, 2007.</t>
  </si>
  <si>
    <t>Government of India, "Proposal for the introduction of Hepatitis-B vaccine in the Universal Immunization Programme in better performing states," GAVI Alliance, Geneva, 2005.</t>
  </si>
  <si>
    <t>Government of India, "Proposal for New Vaccine Support (Hib vaccine support)," GAVI Alliance, Geneva, 2008.</t>
  </si>
  <si>
    <t>McKinsey and Company, "Achieving Our Immunization Goal: Final Report," McKinsey and Company, Washington, DC, 2003.</t>
  </si>
  <si>
    <t>The Norwegian Agency for Development Cooperation (Norad) on behalf of the GAVI Secretariat, "Addressing Health Systems Barriers to Immunization: Outcome of Consultation With Countries," GAVI Alliance, Geneva, 2003.</t>
  </si>
  <si>
    <t>The Norwegian Agency for Development Cooperation (Norad) on behalf of the GAVI Secretariat, "Alleviating System-Wide Barriers to Immunization: issues and conclusions from the Second GAVI Consultation with Country Representatives and Global Partners, Oslo, Norway.," GAVI Alliance, Geneva, 2004.</t>
  </si>
  <si>
    <t>GAVI Secretariat, "Proposal for GAVI to Invest in Health Systems Strengthening (HSS) Support (Paper presented to the GAVI Alliance Board at their meeting, 6-7 December 2005)," GAVI Alliance, Geneva, 2005.</t>
  </si>
  <si>
    <t>GAVI Secretariat, "17th GAVI Board Meeting and Joint Alliance Fund Board Meeting Report, 6–7 December 2005, New Delhi, India.," GAVI Alliance, Geneva, 2005.</t>
  </si>
  <si>
    <t>GAVI Secretariat, "Health Systems Strengthening Resource Allocation (Document 11 -- Paper presented to the GAVI Alliance Board at their meeting, 16-17 June 2010)," GAVI Alliance, Geneva, 2010.</t>
  </si>
  <si>
    <t>GAVI Secretariat, "GAVI Alliance Health System Strengthening (HSS) Applications," GAVI Alliance, Geneva, 2006.</t>
  </si>
  <si>
    <t>GAVI Secretariat, "Revised Guidelines for: GAVI Alliance Health System Strengthening (HSS) Applications," GAVI Alliance, Geneva, 2007.</t>
  </si>
  <si>
    <t>GAVI Secretariat, "19th GAVI Alliance Board Meeting, 29 November 2006, Final Minutes," GAVI Alliance, Geneva, 2006.</t>
  </si>
  <si>
    <t>GAVI Secretariat, "Guidelines for GAVI Alliance CSO Support: Support to Strengthen the Involvement of Civil Society Organisations in Immunisation and Related Health Services," GAVI Alliance, Geneva, 2007.</t>
  </si>
  <si>
    <t>GAVI Secretariat, "2007 Work Plan Achievements within the GAVI Alliance 2007-10 Strategy," GAVI, Geneva, 2008.</t>
  </si>
  <si>
    <t>GAVI Secretariat, "2010 Work Plan Information / Update," GAVI Secretariat, Geneva, 2011.</t>
  </si>
  <si>
    <t>WHO, UNICEF, CDC, USAID, "In-Depth Evaluation of the REACHING EVERY DISTRICT APPROACH in the African Region," IMMUNIZATIONbasics Project, Arlington, VA, 2007.</t>
  </si>
  <si>
    <t>GAVI Secretariat, "GAVI 2007 Work Plan - Update (Paper to the Joint GAVI Executive Committee meeting, 25 September 2007)," GAVI Alliance, Geneva, 2007.</t>
  </si>
  <si>
    <t>GAVI Secretariat, "Vaccine Fund supplemental assistance to support new vaccine introduction for countries with &gt;80% DTP3 coverage," GAVI Alliance, Geneva, 2001.</t>
  </si>
  <si>
    <t>GAVI Secretariat, "New vaccines introduction grant – recommendation for policy change (Board paper for the 20th GAVI Alliance and Fund Board meeting, 11-12 May 2007)," GAVI Alliance, Geneva, 2007.</t>
  </si>
  <si>
    <t>GAVI Secretariat, "20th GAVI Alliance and Fund Board Meeting, 11-12 May 2007, Geneva, Switzerland, Final Minutes," GAVI Alliance, Geneva, 2007.</t>
  </si>
  <si>
    <t>N. Jones, C. Walsh and K. Buse, "Gender And Immunization Abridged Report-- A Knowledge Stocktaking Exercise and an Independent Assesment of the GAVI Alliance," Overseas Development Institute, London, 2008.</t>
  </si>
  <si>
    <t>GAVI Secretariat, "The GAVI Alliance Gender Policy," GAVI Alliance, Geneva, 2008.</t>
  </si>
  <si>
    <t>GAVI Secretariat, "GAVI Alliance Board Meeting, 25-26 June 2008, Geneva, Switzerland, Final Minutes," GAVI Alliance, Geneva, 2008.</t>
  </si>
  <si>
    <t>A. Hilber, X. Bosch-Capblanch, C. Schindler, L. Beck, F. Sécula, O. McKenzie, S. Gari, C. Stuckli and S. Merten, "Gender and Immunisation: Report to SAGE, November 2010," WHO, Geneva, 2010.</t>
  </si>
  <si>
    <t>M. Widyono and J. Sherris, "Sex-disaggregated immunization coverage data: Input from key stakeholders," WHO, Geneva, 2010.</t>
  </si>
  <si>
    <t>GAVI Secretariat, "Financial sustainability for immunisation in the poorest countries: lessons from GAVI 2000-2006 (Board paper from GAVI Board Meeting, 2007)," GAVI Alliance, Geneva, 2007.</t>
  </si>
  <si>
    <t>GAVI Secretariat, "Recommended Supply Strategy for Hib and HepB Containing Vaccines (Board paper from 17th GAVI Board Meeting, 6-7 December 2005)," GAVI Alliance, Geneva, 2005.</t>
  </si>
  <si>
    <t>GAVI Secretariat, “New vaccines co-financing Q &amp; A”. GAVI Alliance, Geneva, November 2007.</t>
  </si>
  <si>
    <t>GAVI Secertariat, "Guidelines for Applications for New and Underused Vaccines Support 2013," GAVI Secertariat, Geneva, 2013.</t>
  </si>
  <si>
    <t>GAVI Secretariat, "Guidance note on GAVI’s approach to HSS and the application process for 2013," GAVI Secretariat, Geneva, 2013.</t>
  </si>
  <si>
    <t>GAVI Secretariat, "GAVI Programme and Policy Committee (PPC) Meeting, 4 June 2009, Geneva, Switzerland, Final Minutes," GAVI Secretariat, Geneva, 2009.</t>
  </si>
  <si>
    <t>GAVI Secretariat, "GAVI Alliance Board Meeting, 17-18 November 2009, Hanoi, Viet Nam, Final Minutes," GAVI Secretariat, Geneva, 2009.</t>
  </si>
  <si>
    <t>GAVI Secretariat, "GAVI Alliance Board Meeting, 7-8 July 2011, Geneva, Switzerland, Final Minutes," GAVI Alliance, Geneva, 2011.</t>
  </si>
  <si>
    <t>A. Nguyen and E. Furrer, "Review of Eligibility Threshold (Board paper to the GAVI Alliance Board, 16-17 November 2011)," GAVI Alliance, Geneva, 2011.</t>
  </si>
  <si>
    <t>GAVI Secretariat, "GAVI Alliance Board Retreat, 16-17 April 2012, Oslo, Norway, Note of Discussions for Day One," GAVI Alliance, Geneva, 2012.</t>
  </si>
  <si>
    <t>GAVI Secretariat, "GAVI Alliance Board Meeting, 12-13 June 2012, Geneva, Switzerland, Final Minutes," GAVI Alliance, Geneva, 2012.</t>
  </si>
  <si>
    <t>GAVI Secretariat, "GAVI Alliance Board Retreat, 21-22 March 2013, Barcelona, Spain, Note of Discussions," GAVI Alliance, Geneva, 2013.</t>
  </si>
  <si>
    <t>GAVI Secretariat, "GAVI Alliance Board Meeting, 21-22 November 2013, Phnom Penh, Cambodia, Final Minutes," GAVI Alliance, Geneva, 2013.</t>
  </si>
  <si>
    <t>GAVI Secretariat, "GAVI Alliance Board Meeting, 16-17 June 2010, Geneva, Switzerland, Final Minutes," GAVI Alliance, Geneva, 2010.</t>
  </si>
  <si>
    <t>GAVI Secretariat, "Annex 3 - GAVI Alliance Strategy 2011-2015 (Board paper from GAVI Alliance Board meeting, 30 November - 1 December 2010)," GAVI Alliance, Geneva, 2010.</t>
  </si>
  <si>
    <t>GAVI Secretariat, "GAVI Alliance Strategy 2011-2015 (Board paper from the GAVI Board Meeting, 16-17 June 2010)," GAVI Alliance, Geneva, 2010.</t>
  </si>
  <si>
    <t>GAVI Secretariat, "GAVI Alliance Business Plan 2011-2015 (Board paper from the GAVI Board Meeting, 30 November - 1 December 2010)," GAVI Alliance, Geneva, 2010.</t>
  </si>
  <si>
    <t>GAVI Secretariat, "GAVI Alliance Board Meeting, 30 November – 1 December 2010, Kigali, Rwanda, Final Minutes," GAVI Alliance, Geneva, 2010.</t>
  </si>
  <si>
    <t>GAVI Secretariat, "GAVI Alliance Board Meeting, 16-17 November 2011, Dhaka, Bangladesh, Final Minutes," GAVI Alliance, Geneva, 2011.</t>
  </si>
  <si>
    <t>A. d. Chaisemartin, B. Greene, C. Goldstein, C. Hugo, N. Schwalbe, T. Dutson and U. Herzer, "2013-2014 Business plan and budget (Board paper for the GAVI Alliance Board Meeting, 4-5 December 2012)," GAVI Alliance, Geneva, 2012.</t>
  </si>
  <si>
    <t>GAVI Secretariat, "Managing GAVI's finances (Board paper from GAVI Alliance Board Meeting, 17-18 November 2009)," GAVI Alliance, Geneva, 2009.</t>
  </si>
  <si>
    <t>GAVI Secretariat, "CEO Report to the Board (Board paper from the GAVI Alliance Board Meeting, 16-17 June 2010)," GAVI Alliance, Geneva, 2010.</t>
  </si>
  <si>
    <t>GAVI Secretariat, "GAVI Alliance Pilot Prioritisation Mechanism (Board paper from GAVI Alliance Board Meeting 16-17 June 2010)," GAVI Alliance, Geneva, 2010.</t>
  </si>
  <si>
    <t>GAVI Secretariat, "Improving GAVI’s Engagement and Effectiveness in Fragile States (Board paper for the 19th GAVI Alliance Board Meeting, 29 November 2006, )," GAVI Alliance, Geneva, 2006.</t>
  </si>
  <si>
    <t>GAVI Secretariat, "GAVI Alliance Board Meeting, 4-5 December 2012, Dar-es-Salaam, Tanzania, Final Minutes," GAVI Alliance, Geneva, 2012.</t>
  </si>
  <si>
    <t>A. Nguyen, A.-C. Matterson and P. Kelly, "GAVI and fragile states: a country by country approach (Board paper for the GAVI Alliance Board Meeting, 4-5 December 2012)," GAVI Alliance, Geneva, 2012.</t>
  </si>
  <si>
    <t>Vaccine Implementation Technical Assistance Consortium (VITAC), "The GAVI Alliance and equity: immunisation for all," PATH, Geneva, 2013.</t>
  </si>
  <si>
    <t>GAVI Secretariat, "8th GAVI Board Meeting , 19-20 June 2002, Paris, France, Final Minutes," GAVI Alliance, Geneva, 2002.</t>
  </si>
  <si>
    <t>GAVI Secretariat, "Monitoring and Evaluation Framework and Strategy, GAVI Alliance 2011-2015," GAVI Alliance, Geneva, 2011.</t>
  </si>
  <si>
    <t>Reference</t>
  </si>
  <si>
    <t>#</t>
  </si>
  <si>
    <t>A. Nguyen and E. Furrer, " Vaccine introduction grants and operational support for campaigns (Board paper to the GAVI Alliance Board, 12-13 June 2012)," GAVI Alliance, Geneva, 2012.</t>
  </si>
  <si>
    <t>Year</t>
  </si>
  <si>
    <t>Month</t>
  </si>
  <si>
    <t>Document</t>
  </si>
  <si>
    <t>July</t>
  </si>
  <si>
    <t>March</t>
  </si>
  <si>
    <t>June</t>
  </si>
  <si>
    <t>November</t>
  </si>
  <si>
    <t>December</t>
  </si>
  <si>
    <t>May</t>
  </si>
  <si>
    <t>N/A</t>
  </si>
  <si>
    <t>Included in lit review</t>
  </si>
  <si>
    <t>GAVI + inequity</t>
  </si>
  <si>
    <t>Preventing hepatitis B though universal vaccination: reduction of inequalities through the GAVI China project.</t>
  </si>
  <si>
    <t>/pubmed/24331017</t>
  </si>
  <si>
    <t>Cui F, Liang X, Gong X, Chen Y, Wang F, Zheng H, Wu Z, Miao N, Hadler SC, Hutin YJ, Luo H, Yang W.</t>
  </si>
  <si>
    <t>Vaccine. 2013 Dec 27;31 Suppl 9:J29-35. doi: 10.1016/j.vaccine.2012.07.048.</t>
  </si>
  <si>
    <t>PMID:24331017</t>
  </si>
  <si>
    <t>create date:2013/12/18 | first author:Cui F</t>
  </si>
  <si>
    <t>Berkley S, Chan M, Dybul M, Hansen K, Lake A, Osotimehin B, Sidibé M.</t>
  </si>
  <si>
    <t>[No authors listed]</t>
  </si>
  <si>
    <t>The announcement by the GAVI Alliance Board to support human papillomavirus (HPV) vaccines in the world's poorest countries.</t>
  </si>
  <si>
    <t>/pubmed/23510773</t>
  </si>
  <si>
    <t xml:space="preserve">Vaccine. 2012 Nov 20;30 Suppl 4:xii. doi: 10.1016/S0264-410X(12)01440-5. No abstract available. </t>
  </si>
  <si>
    <t>PMID:23510773</t>
  </si>
  <si>
    <t>create date:2013/03/27</t>
  </si>
  <si>
    <t>Access to cancer medications in low- and middle-income countries.</t>
  </si>
  <si>
    <t>/pubmed/23568416</t>
  </si>
  <si>
    <t>Lopes Gde L Jr, de Souza JA, Barrios C.</t>
  </si>
  <si>
    <t>Nat Rev Clin Oncol. 2013 Jun;10(6):314-22. doi: 10.1038/nrclinonc.2013.55. Epub 2013 Apr 9. Review.</t>
  </si>
  <si>
    <t>Nat Rev Clin Oncol.  2013</t>
  </si>
  <si>
    <t>PMID:23568416</t>
  </si>
  <si>
    <t>create date:2013/04/10 | first author:Lopes Gde L Jr</t>
  </si>
  <si>
    <t>New vaccine introduction in the East and Southern African sub-region of the WHO African region in the context of GIVS and MDGs.</t>
  </si>
  <si>
    <t>/pubmed/22939018</t>
  </si>
  <si>
    <t>Chauke-Moagi BE, Mumba M.</t>
  </si>
  <si>
    <t>Vaccine. 2012 Sep 7;30 Suppl 3:C3-8. doi: 10.1016/j.vaccine.2012.05.086. Review.</t>
  </si>
  <si>
    <t>PMID:22939018</t>
  </si>
  <si>
    <t>create date:2012/09/04 | first author:Chauke-Moagi BE</t>
  </si>
  <si>
    <t>Burden of disease caused by Haemophilus influenzae type b in children younger than 5 years: global estimates.</t>
  </si>
  <si>
    <t>/pubmed/19748399</t>
  </si>
  <si>
    <t>Watt JP, Wolfson LJ, O'Brien KL, Henkle E, Deloria-Knoll M, McCall N, Lee E, Levine OS, Hajjeh R, Mulholland K, Cherian T; Hib and Pneumococcal Global Burden of Disease Study Team.</t>
  </si>
  <si>
    <t>Lancet. 2009 Sep 12;374(9693):903-11. doi: 10.1016/S0140-6736(09)61203-4. Review.</t>
  </si>
  <si>
    <t>PMID:19748399</t>
  </si>
  <si>
    <t>create date:2009/09/15 | first author:Watt JP</t>
  </si>
  <si>
    <t>Burden of disease caused by Streptococcus pneumoniae in children younger than 5 years: global estimates.</t>
  </si>
  <si>
    <t>/pubmed/19748398</t>
  </si>
  <si>
    <t>O'Brien KL, Wolfson LJ, Watt JP, Henkle E, Deloria-Knoll M, McCall N, Lee E, Mulholland K, Levine OS, Cherian T; Hib and Pneumococcal Global Burden of Disease Study Team.</t>
  </si>
  <si>
    <t>Lancet. 2009 Sep 12;374(9693):893-902. doi: 10.1016/S0140-6736(09)61204-6. Review.</t>
  </si>
  <si>
    <t>PMID:19748398</t>
  </si>
  <si>
    <t>create date:2009/09/15 | first author:O'Brien KL</t>
  </si>
  <si>
    <t>GAVI and the Vaccine Fund--a boon for immunization in the developing world.</t>
  </si>
  <si>
    <t>/pubmed/15709583</t>
  </si>
  <si>
    <t>Balaji KA.</t>
  </si>
  <si>
    <t>Indian J Public Health. 2004 Apr-Jun;48(2):45-8.</t>
  </si>
  <si>
    <t>Indian J Public Health.  2004</t>
  </si>
  <si>
    <t>PMID:15709583</t>
  </si>
  <si>
    <t>create date:2005/02/16 | first author:Balaji KA</t>
  </si>
  <si>
    <t>WHO expectation and industry goals.</t>
  </si>
  <si>
    <t>/pubmed/11166883</t>
  </si>
  <si>
    <t>Vandersmissen W.</t>
  </si>
  <si>
    <t>Vaccine. 2001 Feb 8;19(13-14):1611-5.</t>
  </si>
  <si>
    <t>PMID:11166883</t>
  </si>
  <si>
    <t>create date:2001/02/13 | first author:Vandersmissen W</t>
  </si>
  <si>
    <t>GAVI + access to funds</t>
  </si>
  <si>
    <t>Assessment of health benefits and cost-effectiveness of 10-valent and 13-valent pneumococcal conjugate vaccination in Kenyan children.</t>
  </si>
  <si>
    <t>/pubmed/23826268</t>
  </si>
  <si>
    <t>Ayieko P, Griffiths UK, Ndiritu M, Moisi J, Mugoya IK, Kamau T, English M, Scott JA.</t>
  </si>
  <si>
    <t>PLoS One. 2013 Jun 24;8(6):e67324. doi: 10.1371/journal.pone.0067324. Print 2013.</t>
  </si>
  <si>
    <t>PLoS One.  2013</t>
  </si>
  <si>
    <t>PMID:23826268 | PMCID:PMC3691111</t>
  </si>
  <si>
    <t>create date:2013/07/05 | first author:Ayieko P</t>
  </si>
  <si>
    <t>Sustainability of National Immunization Programme (NIP) performance and financing following Global Alliance for Vaccines and Immunization (GAVI) support to the Democratic Republic of the Congo (DRC).</t>
  </si>
  <si>
    <t>/pubmed/23462529</t>
  </si>
  <si>
    <t>Le Gargasson JB, Breugelmans JG, Mibulumukini B, Da Silva A, Colombini A.</t>
  </si>
  <si>
    <t>Vaccine. 2013 Apr 8;31(15):1886-91. doi: 10.1016/j.vaccine.2013.02.024. Epub 2013 Feb 24.</t>
  </si>
  <si>
    <t>PMID:23462529</t>
  </si>
  <si>
    <t>create date:2013/03/07 | first author:Le Gargasson JB</t>
  </si>
  <si>
    <t>Evaluation of cost-effectiveness of live oral pentavalent reassortant rotavirus vaccine introduction in Ghana.</t>
  </si>
  <si>
    <t>/pubmed/22321664</t>
  </si>
  <si>
    <t>Abbott C, Tiede B, Armah G, Mahmoud A.</t>
  </si>
  <si>
    <t>Vaccine. 2012 Mar 28;30(15):2582-7. doi: 10.1016/j.vaccine.2012.01.076. Epub 2012 Feb 7.</t>
  </si>
  <si>
    <t>PMID:22321664</t>
  </si>
  <si>
    <t>create date:2012/02/11 | first author:Abbott C</t>
  </si>
  <si>
    <t>Making new vaccines affordable: a comparison of financing processes used to develop and deploy new meningococcal and pneumococcal conjugate vaccines.</t>
  </si>
  <si>
    <t>/pubmed/21664678</t>
  </si>
  <si>
    <t>Hargreaves JR, Greenwood B, Clift C, Goel A, Roemer-Mahler A, Smith R, Heymann DL.</t>
  </si>
  <si>
    <t>Lancet. 2011 Nov 26;378(9806):1885-93. doi: 10.1016/S0140-6736(11)60687-9. Epub 2011 Jun 12. Review.</t>
  </si>
  <si>
    <t>Lancet.  2011</t>
  </si>
  <si>
    <t>PMID:21664678</t>
  </si>
  <si>
    <t>create date:2011/06/15 | first author:Hargreaves JR</t>
  </si>
  <si>
    <t>Do existing research summaries on health systems match immunisation managers' needs in middle- and low-income countries? Analysis of GAVI health systems strengthening support.</t>
  </si>
  <si>
    <t>/pubmed/21651793</t>
  </si>
  <si>
    <t>Bosch-Capblanch X, Kelly M, Garner P.</t>
  </si>
  <si>
    <t>BMC Public Health. 2011 Jun 8;11:449. doi: 10.1186/1471-2458-11-449.</t>
  </si>
  <si>
    <t>BMC Public Health.  2011</t>
  </si>
  <si>
    <t>PMID:21651793 | PMCID:PMC3125377</t>
  </si>
  <si>
    <t>create date:2011/06/10 | first author:Bosch-Capblanch X</t>
  </si>
  <si>
    <t>Sustaining GAVI-supported vaccine introductions in resource-poor countries.</t>
  </si>
  <si>
    <t>/pubmed/21354249</t>
  </si>
  <si>
    <t>Zuber PL, El-Ziq I, Kaddar M, Ottosen AE, Rosenbaum K, Shirey M, Kamara L, Duclos P.</t>
  </si>
  <si>
    <t>Vaccine. 2011 Apr 12;29(17):3149-54. doi: 10.1016/j.vaccine.2011.02.042. Epub 2011 Feb 24.</t>
  </si>
  <si>
    <t>Vaccine.  2011</t>
  </si>
  <si>
    <t>PMID:21354249</t>
  </si>
  <si>
    <t>create date:2011/03/01 | first author:Zuber PL</t>
  </si>
  <si>
    <t>Vaccine-preventable Diseases.</t>
  </si>
  <si>
    <t>/pubmed/21250343</t>
  </si>
  <si>
    <t>Brenzel L, Wolfson LJ, Fox-Rushby J, Miller M, Halsey NA.</t>
  </si>
  <si>
    <t xml:space="preserve">In: Jamison DT, Breman JG, Measham AR, Alleyne G, Claeson M, Evans DB, Jha P, Mills A, Musgrove P, editors. Disease Control Priorities in Developing Countries. 2nd edition. Washington (DC): World Bank; 2006. Chapter 20. </t>
  </si>
  <si>
    <t>Disease Control Priorities in Developing Countries.  2006</t>
  </si>
  <si>
    <t>PMID:21250343</t>
  </si>
  <si>
    <t>create date:2011/01/21 | first author:Brenzel L</t>
  </si>
  <si>
    <t>Global rotavirus surveillance: determining the need and measuring the impact of rotavirus vaccines.</t>
  </si>
  <si>
    <t>/pubmed/19817589</t>
  </si>
  <si>
    <t>Widdowson MA, Steele D, Vojdani J, Wecker J, Parashar U.</t>
  </si>
  <si>
    <t>J Infect Dis. 2009 Nov 1;200 Suppl 1:S1-8. doi: 10.1086/605061. Review.</t>
  </si>
  <si>
    <t>J Infect Dis.  2009</t>
  </si>
  <si>
    <t>PMID:19817589</t>
  </si>
  <si>
    <t>create date:2009/10/13 | first author:Widdowson MA</t>
  </si>
  <si>
    <t>An approach to health system strengthening in the Democratic Peoples Republic of Korea (North Korea).</t>
  </si>
  <si>
    <t>/pubmed/18645987</t>
  </si>
  <si>
    <t>Grundy J, Moodie R.</t>
  </si>
  <si>
    <t>Int J Health Plann Manage. 2009 Apr-Jun;24(2):113-29. doi: 10.1002/hpm.958. Review.</t>
  </si>
  <si>
    <t>Int J Health Plann Manage.  2009</t>
  </si>
  <si>
    <t>PMID:18645987</t>
  </si>
  <si>
    <t>create date:2008/07/23 | first author:Grundy J</t>
  </si>
  <si>
    <t>GAVI + access to vaccines</t>
  </si>
  <si>
    <t>Innovative financing for health: what is truly innovative?</t>
  </si>
  <si>
    <t>/pubmed/23102585</t>
  </si>
  <si>
    <t>Atun R, Knaul FM, Akachi Y, Frenk J.</t>
  </si>
  <si>
    <t>Lancet. 2012 Dec 8;380(9858):2044-9. doi: 10.1016/S0140-6736(12)61460-3. Epub 2012 Oct 24.</t>
  </si>
  <si>
    <t>Lancet.  2012</t>
  </si>
  <si>
    <t>PMID:23102585</t>
  </si>
  <si>
    <t>create date:2012/10/30 | first author:Atun R</t>
  </si>
  <si>
    <t>The response to flexibility: country intervention choices in the first four rounds of the GAVI Health Systems Strengthening applications.</t>
  </si>
  <si>
    <t>/pubmed/20123939</t>
  </si>
  <si>
    <t>Goeman L, Galichet B, Porignon DG, Hill PS, Hammami N, Essengue Elouma MS, Kadama PY, Van Lerberghe W.</t>
  </si>
  <si>
    <t>Health Policy Plan. 2010 Jul;25(4):292-9. doi: 10.1093/heapol/czq002. Epub 2010 Feb 1.</t>
  </si>
  <si>
    <t>Health Policy Plan.  2010</t>
  </si>
  <si>
    <t>PMID:20123939</t>
  </si>
  <si>
    <t>create date:2010/02/04 | first author:Goeman L</t>
  </si>
  <si>
    <t>Economic evaluations of Haemophilus influenzae type b vaccine: systematic review of the literature.</t>
  </si>
  <si>
    <t>/pubmed/19670994</t>
  </si>
  <si>
    <t>Griffiths UK, Miners A.</t>
  </si>
  <si>
    <t>Expert Rev Pharmacoecon Outcomes Res. 2009 Aug;9(4):333-46. doi: 10.1586/erp.09.38. Review.</t>
  </si>
  <si>
    <t>Expert Rev Pharmacoecon Outcomes Res.  2009</t>
  </si>
  <si>
    <t>PMID:19670994</t>
  </si>
  <si>
    <t>create date:2009/08/13 | first author:Griffiths UK</t>
  </si>
  <si>
    <t>Shifts in global immunisation goals (1984-2004): unfinished agendas and mixed results.</t>
  </si>
  <si>
    <t>/pubmed/15522490</t>
  </si>
  <si>
    <t>Hardon A, Blume S.</t>
  </si>
  <si>
    <t>Soc Sci Med. 2005 Jan;60(2):345-56.</t>
  </si>
  <si>
    <t>Soc Sci Med.  2005</t>
  </si>
  <si>
    <t>PMID:15522490</t>
  </si>
  <si>
    <t>create date:2004/11/04 | first author:Hardon A</t>
  </si>
  <si>
    <t>Yellow fever in Africa: public health impact and prospects for control in the 21st century.</t>
  </si>
  <si>
    <t>/pubmed/12152484</t>
  </si>
  <si>
    <t>Tomori O.</t>
  </si>
  <si>
    <t xml:space="preserve">Biomedica. 2002 Jun;22(2):178-210. Review. English, Spanish. </t>
  </si>
  <si>
    <t>Biomedica.  2002</t>
  </si>
  <si>
    <t>PMID:12152484</t>
  </si>
  <si>
    <t>create date:2002/08/03 | first author:Tomori O</t>
  </si>
  <si>
    <t>GAVI + resource allocation</t>
  </si>
  <si>
    <t>Model-based impact and cost-effectiveness of cervical cancer prevention in the Extended Middle East and North Africa (EMENA).</t>
  </si>
  <si>
    <t>/pubmed/24331822</t>
  </si>
  <si>
    <t>Kim JJ, Sharma M, O'Shea M, Sweet S, Diaz M, Sancho-Garnier H, Seoud M.</t>
  </si>
  <si>
    <t>Vaccine. 2013 Dec 30;31 Suppl 6:G65-77. doi: 10.1016/j.vaccine.2012.06.096.</t>
  </si>
  <si>
    <t>PMID:24331822</t>
  </si>
  <si>
    <t>Model-based impact and cost-effectiveness of cervical cancer prevention in sub-Saharan Africa.</t>
  </si>
  <si>
    <t>Origins, design and implementation of the China GAVI project.</t>
  </si>
  <si>
    <t>/pubmed/24331025</t>
  </si>
  <si>
    <t>Liang X, Cui F, Hadler S, Wang X, Luo H, Chen Y, Kane M, Shapiro C, Yang W, Wang Y.</t>
  </si>
  <si>
    <t>Vaccine. 2013 Dec 27;31 Suppl 9:J8-14. doi: 10.1016/j.vaccine.2012.12.019.</t>
  </si>
  <si>
    <t>PMID:24331025</t>
  </si>
  <si>
    <t>create date:2013/12/18 | first author:Liang X</t>
  </si>
  <si>
    <t>Key outcomes and addressing remaining challenges--perspectives from a final evaluation of the China GAVI project.</t>
  </si>
  <si>
    <t>/pubmed/24331024</t>
  </si>
  <si>
    <t>Yang W, Liang X, Cui F, Li L, Hadler SC, Hutin YJ, Kane M, Wang Y.</t>
  </si>
  <si>
    <t>Vaccine. 2013 Dec 27;31 Suppl 9:J73-8. doi: 10.1016/j.vaccine.2012.09.060.</t>
  </si>
  <si>
    <t>PMID:24331024</t>
  </si>
  <si>
    <t>create date:2013/12/18 | first author:Yang W</t>
  </si>
  <si>
    <t>The impact of hepatitis B vaccine in China and in the China GAVI Project.</t>
  </si>
  <si>
    <t>/pubmed/24331023</t>
  </si>
  <si>
    <t>Hadler SC, Fuqiang C, Averhoff F, Taylor T, Fuzhen W, Li L, Xiaofeng L, Weizhong Y.</t>
  </si>
  <si>
    <t>Vaccine. 2013 Dec 27;31 Suppl 9:J66-72. doi: 10.1016/j.vaccine.2013.03.043.</t>
  </si>
  <si>
    <t>PMID:24331023</t>
  </si>
  <si>
    <t>create date:2013/12/18 | first author:Hadler SC</t>
  </si>
  <si>
    <t>Evaluation of policies and practices to prevent mother to child transmission of hepatitis B virus in China: results from China GAVI project final evaluation.</t>
  </si>
  <si>
    <t>/pubmed/24331019</t>
  </si>
  <si>
    <t>Cui F, Luo H, Wang F, Zheng H, Gong X, Chen Y, Wu Z, Miao N, Kane M, Hennessey K, Hadler SC, Hutin YJ, Liang X, Yang W.</t>
  </si>
  <si>
    <t>Vaccine. 2013 Dec 27;31 Suppl 9:J36-42. doi: 10.1016/j.vaccine.2012.11.061.</t>
  </si>
  <si>
    <t>PMID:24331019</t>
  </si>
  <si>
    <t>Cost-effectiveness of a new rotavirus vaccination program in Pakistan: a decision tree model.</t>
  </si>
  <si>
    <t>Perceptions of the usefulness of external support to immunization coverage in Chad: an analysis of the GAVI-Alliance cash-based support.</t>
  </si>
  <si>
    <t>/pubmed/24106572</t>
  </si>
  <si>
    <t>Pan Afr Med J. 2013;15:44. doi: 10.11604/pamj.2013.15.44.2006.</t>
  </si>
  <si>
    <t>Pan Afr Med J.  2013</t>
  </si>
  <si>
    <t>PMID:24106572 | PMCID:PMC3786156</t>
  </si>
  <si>
    <t>create date:2013/10/10 | first author:Ferrinho P</t>
  </si>
  <si>
    <t>Performance-based financing with GAVI health system strengthening funding in rural Cambodia: a brief assessment of the impact.</t>
  </si>
  <si>
    <t>/pubmed/23735736</t>
  </si>
  <si>
    <t>Matsuoka S, Obara H, Nagai M, Murakami H, Chan Lon R.</t>
  </si>
  <si>
    <t>Health Policy Plan. 2013 Jun 3. [Epub ahead of print]</t>
  </si>
  <si>
    <t>Health Policy Plan.  2013</t>
  </si>
  <si>
    <t>PMID:23735736</t>
  </si>
  <si>
    <t>create date:2013/06/06 | first author:Matsuoka S</t>
  </si>
  <si>
    <t>Health economics of rubella: a systematic review to assess the value of rubella vaccination.</t>
  </si>
  <si>
    <t>/pubmed/23627715</t>
  </si>
  <si>
    <t>Babigumira JB, Morgan I, Levin A.</t>
  </si>
  <si>
    <t>BMC Public Health. 2013 Apr 29;13:406. doi: 10.1186/1471-2458-13-406. Review.</t>
  </si>
  <si>
    <t>BMC Public Health.  2013</t>
  </si>
  <si>
    <t>PMID:23627715 | PMCID:PMC3643883</t>
  </si>
  <si>
    <t>create date:2013/05/01 | first author:Babigumira JB</t>
  </si>
  <si>
    <t>The estimated mortality impact of vaccinations forecast to be administered during 2011-2020 in 73 countries supported by the GAVI Alliance.</t>
  </si>
  <si>
    <t>/pubmed/23598494</t>
  </si>
  <si>
    <t>Lee LA, Franzel L, Atwell J, Datta SD, Friberg IK, Goldie SJ, Reef SE, Schwalbe N, Simons E, Strebel PM, Sweet S, Suraratdecha C, Tam Y, Vynnycky E, Walker N, Walker DG, Hansen PM.</t>
  </si>
  <si>
    <t>Vaccine. 2013 Apr 18;31 Suppl 2:B61-72. doi: 10.1016/j.vaccine.2012.11.035. Review.</t>
  </si>
  <si>
    <t>PMID:23598494</t>
  </si>
  <si>
    <t>create date:2013/04/26 | first author:Lee LA</t>
  </si>
  <si>
    <t>Perceptions of the usefulness of external support to immunization coverage in Guinea-Bissau: a Delphi analysis of the GAVI-Alliance cash-based support.</t>
  </si>
  <si>
    <t>/pubmed/23563818</t>
  </si>
  <si>
    <t>Rev Soc Bras Med Trop. 2013 Jan-Feb;46(1):7-14.</t>
  </si>
  <si>
    <t>Rev Soc Bras Med Trop.  2013</t>
  </si>
  <si>
    <t>PMID:23563818</t>
  </si>
  <si>
    <t>create date:2013/04/09 | first author:Ferrinho P</t>
  </si>
  <si>
    <t>The state of immunization 2013: we are the world.</t>
  </si>
  <si>
    <t>/pubmed/23444588</t>
  </si>
  <si>
    <t>Schuchat A.</t>
  </si>
  <si>
    <t>S D Med. 2013;Spec no:27-32. Review.</t>
  </si>
  <si>
    <t>S D Med.  2013</t>
  </si>
  <si>
    <t>PMID:23444588</t>
  </si>
  <si>
    <t>create date:2013/03/01 | first author:Schuchat A</t>
  </si>
  <si>
    <t>Implementation of human papillomavirus immunization in the developing world.</t>
  </si>
  <si>
    <t>/pubmed/23199963</t>
  </si>
  <si>
    <t>Kane MA, Serrano B, de SanjosÃ© S, Wittet S.</t>
  </si>
  <si>
    <t>Vaccine. 2012 Nov 20;30 Suppl 5:F192-200. doi: 10.1016/j.vaccine.2012.06.075. Review.</t>
  </si>
  <si>
    <t>PMID:23199963</t>
  </si>
  <si>
    <t>create date:2012/12/05 | first author:Kane MA</t>
  </si>
  <si>
    <t>Human papillomavirus vaccine introduction--the first five years.</t>
  </si>
  <si>
    <t>/pubmed/23199957</t>
  </si>
  <si>
    <t>Markowitz LE, Tsu V, Deeks SL, Cubie H, Wang SA, Vicari AS, Brotherton JM.</t>
  </si>
  <si>
    <t xml:space="preserve">Vaccine. 2012 Nov 20;30 Suppl 5:F139-48. doi: 10.1016/j.vaccine.2012.05.039. Review. Erratum in: Vaccine. 2014 Feb 26;32(10):1225. </t>
  </si>
  <si>
    <t>PMID:23199957</t>
  </si>
  <si>
    <t>create date:2012/12/05 | first author:Markowitz LE</t>
  </si>
  <si>
    <t>Pentavalent vaccine: a major breakthrough in India's Universal Immunization Program.</t>
  </si>
  <si>
    <t>/pubmed/22894968</t>
  </si>
  <si>
    <t>Bairwa M, Pilania M, Rajput M, Khanna P, Kumar N, Nagar M, Chawla S.</t>
  </si>
  <si>
    <t>Hum Vaccin Immunother. 2012 Sep;8(9):1314-6. doi: 10.4161/hv.20651. Epub 2012 Aug 16.</t>
  </si>
  <si>
    <t>Hum Vaccin Immunother.  2012</t>
  </si>
  <si>
    <t>PMID:22894968 | PMCID:PMC3579914</t>
  </si>
  <si>
    <t>create date:2012/08/17 | first author:Bairwa M</t>
  </si>
  <si>
    <t>Achieving high coverage in Rwanda's national human papillomavirus vaccination programme.</t>
  </si>
  <si>
    <t>/pubmed/22893746</t>
  </si>
  <si>
    <t>Binagwaho A, Wagner CM, Gatera M, Karema C, Nutt CT, Ngabo F.</t>
  </si>
  <si>
    <t>Bull World Health Organ. 2012 Aug 1;90(8):623-8. doi: 10.2471/BLT.11.097253. Epub 2012 May 23.</t>
  </si>
  <si>
    <t>Bull World Health Organ.  2012</t>
  </si>
  <si>
    <t>PMID:22893746 | PMCID:PMC3417784</t>
  </si>
  <si>
    <t>create date:2012/08/16 | first author:Binagwaho A</t>
  </si>
  <si>
    <t>Dose-specific efficacy of Haemophilus influenzae type b conjugate vaccines: a systematic review and meta-analysis of controlled clinical trials.</t>
  </si>
  <si>
    <t>/pubmed/22583474</t>
  </si>
  <si>
    <t>Griffiths UK, Clark A, Gessner B, Miners A, Sanderson C, Sedyaningsih ER, Mulholland KE.</t>
  </si>
  <si>
    <t>Epidemiol Infect. 2012 Aug;140(8):1343-55. doi: 10.1017/S0950268812000957. Epub 2012 May 14. Review.</t>
  </si>
  <si>
    <t>Epidemiol Infect.  2012</t>
  </si>
  <si>
    <t>PMID:22583474 | PMCID:PMC3404480</t>
  </si>
  <si>
    <t>create date:2012/05/16 | first author:Griffiths UK</t>
  </si>
  <si>
    <t>Global Immunization Vision and Strategy (GIVS): a mid-term analysis of progress in 50 countries.</t>
  </si>
  <si>
    <t>/pubmed/22411879</t>
  </si>
  <si>
    <t>Kamara L, Lydon P, Bilous J, Vandelaer J, Eggers R, Gacic-Dobo M, Meaney W, Okwo-Bele JM.</t>
  </si>
  <si>
    <t>Health Policy Plan. 2013 Jan;28(1):11-9. doi: 10.1093/heapol/czs020. Epub 2012 Mar 12.</t>
  </si>
  <si>
    <t>PMID:22411879</t>
  </si>
  <si>
    <t>create date:2012/03/14 | first author:Kamara L</t>
  </si>
  <si>
    <t>Pre-vaccination nasopharyngeal pneumococcal carriage in a Nigerian population: epidemiology and population biology.</t>
  </si>
  <si>
    <t>/pubmed/22291984</t>
  </si>
  <si>
    <t>Adetifa IM, Antonio M, Okoromah CA, Ebruke C, Inem V, Nsekpong D, Bojang A, Adegbola RA.</t>
  </si>
  <si>
    <t>PLoS One. 2012;7(1):e30548. doi: 10.1371/journal.pone.0030548. Epub 2012 Jan 24.</t>
  </si>
  <si>
    <t>PLoS One.  2012</t>
  </si>
  <si>
    <t>PMID:22291984 | PMCID:PMC3265474</t>
  </si>
  <si>
    <t>create date:2012/02/01 | first author:Adetifa IM</t>
  </si>
  <si>
    <t>Vaccine adjuvant properties of probiotic bacteria.</t>
  </si>
  <si>
    <t>/pubmed/22204769</t>
  </si>
  <si>
    <t>Licciardi PV, Tang ML.</t>
  </si>
  <si>
    <t>Discov Med. 2011 Dec;12(67):525-33. Review.</t>
  </si>
  <si>
    <t>Discov Med.  2011</t>
  </si>
  <si>
    <t>PMID:22204769</t>
  </si>
  <si>
    <t>create date:2011/12/30 | first author:Licciardi PV</t>
  </si>
  <si>
    <t>The cost-effectiveness of rotavirus vaccination in Armenia.</t>
  </si>
  <si>
    <t>/pubmed/21945959</t>
  </si>
  <si>
    <t>Jit M, Yuzbashyan R, Sahakyan G, Avagyan T, Mosina L.</t>
  </si>
  <si>
    <t>Vaccine. 2011 Nov 8;29(48):9104-11. doi: 10.1016/j.vaccine.2011.08.127. Epub 2011 Sep 22.</t>
  </si>
  <si>
    <t>PMID:21945959</t>
  </si>
  <si>
    <t>create date:2011/09/29 | first author:Jit M</t>
  </si>
  <si>
    <t>Beyond patents: the GAVI Alliance, AMCs and improving immunization coverage through public sector vaccine production in the global south.</t>
  </si>
  <si>
    <t>/pubmed/21747223</t>
  </si>
  <si>
    <t>Birn AE, Lexchin J.</t>
  </si>
  <si>
    <t xml:space="preserve">Hum Vaccin. 2011 Mar;7(3):291-2. doi: 10.4161/hv.7.3.15217. No abstract available. </t>
  </si>
  <si>
    <t>Hum Vaccin.  2011</t>
  </si>
  <si>
    <t>PMID:21747223</t>
  </si>
  <si>
    <t>create date:2011/07/13 | first author:Birn AE</t>
  </si>
  <si>
    <t>Projected impact and cost-effectiveness of a rotavirus vaccination program in India, 2008.</t>
  </si>
  <si>
    <t>/pubmed/21288839</t>
  </si>
  <si>
    <t>Esposito DH, Tate JE, Kang G, Parashar UD.</t>
  </si>
  <si>
    <t>Clin Infect Dis. 2011 Jan 15;52(2):171-7. doi: 10.1093/cid/ciq094.</t>
  </si>
  <si>
    <t>Clin Infect Dis.  2011</t>
  </si>
  <si>
    <t>PMID:21288839</t>
  </si>
  <si>
    <t>create date:2011/02/04 | first author:Esposito DH</t>
  </si>
  <si>
    <t>Dynamic model of rotavirus transmission and the impact of rotavirus vaccination in Kyrgyzstan.</t>
  </si>
  <si>
    <t>/pubmed/20933563</t>
  </si>
  <si>
    <t>de Blasio BF, Kasymbekova K, Flem E.</t>
  </si>
  <si>
    <t>Vaccine. 2010 Nov 23;28(50):7923-32. doi: 10.1016/j.vaccine.2010.09.070. Epub 2010 Oct 8.</t>
  </si>
  <si>
    <t>Vaccine.  2010</t>
  </si>
  <si>
    <t>PMID:20933563</t>
  </si>
  <si>
    <t>create date:2010/10/12 | first author:de Blasio BF</t>
  </si>
  <si>
    <t>Economic evaluation of pneumococcal conjugate vaccination in The Gambia.</t>
  </si>
  <si>
    <t>/pubmed/20815900</t>
  </si>
  <si>
    <t>Kim SY, Lee G, Goldie SJ.</t>
  </si>
  <si>
    <t>BMC Infect Dis. 2010 Sep 3;10:260. doi: 10.1186/1471-2334-10-260.</t>
  </si>
  <si>
    <t>BMC Infect Dis.  2010</t>
  </si>
  <si>
    <t>PMID:20815900 | PMCID:PMC2944347</t>
  </si>
  <si>
    <t>create date:2010/09/08 | first author:Kim SY</t>
  </si>
  <si>
    <t>Health and economic impact of rotavirus vaccination in GAVI-eligible countries.</t>
  </si>
  <si>
    <t>/pubmed/20470426</t>
  </si>
  <si>
    <t>Kim SY, Sweet S, Slichter D, Goldie SJ.</t>
  </si>
  <si>
    <t>BMC Public Health. 2010 May 14;10:253. doi: 10.1186/1471-2458-10-253.</t>
  </si>
  <si>
    <t>BMC Public Health.  2010</t>
  </si>
  <si>
    <t>PMID:20470426 | PMCID:PMC2893091</t>
  </si>
  <si>
    <t>create date:2010/05/18 | first author:Kim SY</t>
  </si>
  <si>
    <t>[Evaluation on impact of hepatitis B vaccine integrated into routine immunization in the areas of Ministry of Health/Global Alliance for Vaccine and Immunization (GAVI) Cooperation Project P.R. China].</t>
  </si>
  <si>
    <t>/pubmed/20077723</t>
  </si>
  <si>
    <t>Cui FQ, Gong XH, Chen YS.</t>
  </si>
  <si>
    <t xml:space="preserve">Zhongguo Yi Miao He Mian Yi. 2009 Aug;15(4):289-93. Chinese. </t>
  </si>
  <si>
    <t>Zhongguo Yi Miao He Mian Yi.  2009</t>
  </si>
  <si>
    <t>PMID:20077723</t>
  </si>
  <si>
    <t>create date:2010/01/19 | first author:Cui FQ</t>
  </si>
  <si>
    <t>Cost-effectiveness of nationwide hepatitis B catch-up vaccination among children and adolescents in China.</t>
  </si>
  <si>
    <t>/pubmed/19839061</t>
  </si>
  <si>
    <t>Hutton DW, So SK, Brandeau ML.</t>
  </si>
  <si>
    <t>Hepatology. 2010 Feb;51(2):405-14. doi: 10.1002/hep.23310.</t>
  </si>
  <si>
    <t>Hepatology.  2010</t>
  </si>
  <si>
    <t>PMID:19839061 | PMCID:PMC3245734</t>
  </si>
  <si>
    <t>create date:2009/10/20 | first author:Hutton DW</t>
  </si>
  <si>
    <t>Costs of diarrheal disease and the cost-effectiveness of a rotavirus vaccination program in kyrgyzstan.</t>
  </si>
  <si>
    <t>/pubmed/19817600</t>
  </si>
  <si>
    <t>Flem ET, Latipov R, Nurmatov ZS, Xue Y, Kasymbekova KT, Rheingans RD.</t>
  </si>
  <si>
    <t>J Infect Dis. 2009 Nov 1;200 Suppl 1:S195-202. doi: 10.1086/605040.</t>
  </si>
  <si>
    <t>PMID:19817600</t>
  </si>
  <si>
    <t>create date:2009/10/13 | first author:Flem ET</t>
  </si>
  <si>
    <t>[Surveillance system for adverse events following immunization against yellow fever in Burkina Faso in 2008. Good practice recommendations].</t>
  </si>
  <si>
    <t>/pubmed/19725376</t>
  </si>
  <si>
    <t xml:space="preserve">Med Trop (Mars). 2009 Aug;69(4):320-1. French. </t>
  </si>
  <si>
    <t>Med Trop (Mars).  2009</t>
  </si>
  <si>
    <t>PMID:19725376</t>
  </si>
  <si>
    <t>create date:2009/09/04 | first author:YamÃ©ogo TM</t>
  </si>
  <si>
    <t>Global health partnerships in practice: taking stock of the GAVI Alliance's new investment in health systems strengthening.</t>
  </si>
  <si>
    <t>/pubmed/19165763</t>
  </si>
  <si>
    <t>Naimoli JF.</t>
  </si>
  <si>
    <t>Int J Health Plann Manage. 2009 Jan-Mar;24(1):3-25. doi: 10.1002/hpm.969.</t>
  </si>
  <si>
    <t>PMID:19165763</t>
  </si>
  <si>
    <t>create date:2009/01/24 | first author:Naimoli JF</t>
  </si>
  <si>
    <t>Accuracy and quality of immunization information systems in forty-one low income countries.</t>
  </si>
  <si>
    <t>/pubmed/19152556</t>
  </si>
  <si>
    <t>Bosch-Capblanch X, Ronveaux O, Doyle V, Remedios V, Bchir A.</t>
  </si>
  <si>
    <t>Trop Med Int Health. 2009 Jan;14(1):2-10. doi: 10.1111/j.1365-3156.2008.02181.x.</t>
  </si>
  <si>
    <t>Trop Med Int Health.  2009</t>
  </si>
  <si>
    <t>PMID:19152556</t>
  </si>
  <si>
    <t>create date:2009/01/21 | first author:Bosch-Capblanch X</t>
  </si>
  <si>
    <t>Incremental system costs of introducing combined DTwP-hepatitis B-Hib vaccine into national immunization services in Ethiopia.</t>
  </si>
  <si>
    <t>/pubmed/19146901</t>
  </si>
  <si>
    <t>Griffiths UK, Korczak VS, Ayalew D, Yigzaw A.</t>
  </si>
  <si>
    <t>Vaccine. 2009 Feb 25;27(9):1426-32. doi: 10.1016/j.vaccine.2008.12.037. Epub 2009 Jan 13.</t>
  </si>
  <si>
    <t>Vaccine.  2009</t>
  </si>
  <si>
    <t>PMID:19146901</t>
  </si>
  <si>
    <t>create date:2009/01/17 | first author:Griffiths UK</t>
  </si>
  <si>
    <t>Vaccine coverage and the GAVI Alliance Immunization Services Support initiative.</t>
  </si>
  <si>
    <t>/pubmed/19108881</t>
  </si>
  <si>
    <t xml:space="preserve">Lancet. 2009 Jan 17;373(9659):209. doi: 10.1016/S0140-6736(08)61894-2. Epub 2008 Dec 26. No abstract available. </t>
  </si>
  <si>
    <t>PMID:19108881</t>
  </si>
  <si>
    <t>create date:2008/12/26 | first author:Lob-Levyt J</t>
  </si>
  <si>
    <t>Tracking progress towards universal childhood immunisation and the impact of global initiatives: a systematic analysis of three-dose diphtheria, tetanus, and pertussis immunisation coverage.</t>
  </si>
  <si>
    <t>/pubmed/19070738</t>
  </si>
  <si>
    <t>Lim SS, Stein DB, Charrow A, Murray CJ.</t>
  </si>
  <si>
    <t>Lancet. 2008 Dec 13;372(9655):2031-46. doi: 10.1016/S0140-6736(08)61869-3.</t>
  </si>
  <si>
    <t>Lancet.  2008</t>
  </si>
  <si>
    <t>PMID:19070738</t>
  </si>
  <si>
    <t>create date:2008/12/17 | first author:Lim SS</t>
  </si>
  <si>
    <t>Mathematical models of cervical cancer prevention in the Asia Pacific region.</t>
  </si>
  <si>
    <t>/pubmed/18945411</t>
  </si>
  <si>
    <t>Goldie SJ, Diaz M, Kim SY, Levin CE, Van Minh H, Kim JJ.</t>
  </si>
  <si>
    <t>Vaccine. 2008 Aug 19;26 Suppl 12:M17-29. doi: 10.1016/j.vaccine.2008.06.018.</t>
  </si>
  <si>
    <t>Vaccine.  2008</t>
  </si>
  <si>
    <t>PMID:18945411</t>
  </si>
  <si>
    <t>create date:2008/11/01 | first author:Goldie SJ</t>
  </si>
  <si>
    <t>Health and economic outcomes of HPV 16,18 vaccination in 72 GAVI-eligible countries.</t>
  </si>
  <si>
    <t>/pubmed/18550229</t>
  </si>
  <si>
    <t>Goldie SJ, O'Shea M, Campos NG, Diaz M, Sweet S, Kim SY.</t>
  </si>
  <si>
    <t>Vaccine. 2008 Jul 29;26(32):4080-93. doi: 10.1016/j.vaccine.2008.04.053. Epub 2008 May 15.</t>
  </si>
  <si>
    <t>PMID:18550229</t>
  </si>
  <si>
    <t>create date:2008/06/14 | first author:Goldie SJ</t>
  </si>
  <si>
    <t>Progress in hepatitis B prevention through universal infant vaccination--China, 1997-2006.</t>
  </si>
  <si>
    <t>/pubmed/17495790</t>
  </si>
  <si>
    <t>Centers for Disease Control and Prevention (CDC).</t>
  </si>
  <si>
    <t>MMWR Morb Mortal Wkly Rep. 2007 May 11;56(18):441-5.</t>
  </si>
  <si>
    <t>MMWR Morb Mortal Wkly Rep.  2007</t>
  </si>
  <si>
    <t>PMID:17495790</t>
  </si>
  <si>
    <t>create date:2007/05/15 | first author:Centers for Disease Control and Prevention (CDC)</t>
  </si>
  <si>
    <t>Cost-effectiveness of pneumococcal conjugate vaccination in the prevention of child mortality: an international economic analysis.</t>
  </si>
  <si>
    <t>/pubmed/17276779</t>
  </si>
  <si>
    <t>Sinha A, Levine O, Knoll MD, Muhib F, Lieu TA.</t>
  </si>
  <si>
    <t>Lancet. 2007 Feb 3;369(9559):389-96.</t>
  </si>
  <si>
    <t>Lancet.  2007</t>
  </si>
  <si>
    <t>PMID:17276779</t>
  </si>
  <si>
    <t>create date:2007/02/06 | first author:Sinha A</t>
  </si>
  <si>
    <t>Effect of the Global Alliance for Vaccines and Immunisation on diphtheria, tetanus, and pertussis vaccine coverage: an independent assessment.</t>
  </si>
  <si>
    <t>/pubmed/16997663</t>
  </si>
  <si>
    <t>Lu C, Michaud CM, Gakidou E, Khan K, Murray CJ.</t>
  </si>
  <si>
    <t>Lancet. 2006 Sep 23;368(9541):1088-95.</t>
  </si>
  <si>
    <t>Lancet.  2006</t>
  </si>
  <si>
    <t>PMID:16997663</t>
  </si>
  <si>
    <t>create date:2006/09/26 | first author:Lu C</t>
  </si>
  <si>
    <t>Mass vaccination: when and why.</t>
  </si>
  <si>
    <t>/pubmed/16989261</t>
  </si>
  <si>
    <t>Heymann DL, Aylward RB.</t>
  </si>
  <si>
    <t>Curr Top Microbiol Immunol. 2006;304:1-16. Review.</t>
  </si>
  <si>
    <t>Curr Top Microbiol Immunol.  2006</t>
  </si>
  <si>
    <t>PMID:16989261</t>
  </si>
  <si>
    <t>create date:2006/09/23 | first author:Heymann DL</t>
  </si>
  <si>
    <t>Financial requirements of immunisation programmes in developing countries: a 2004-2014 perspective.</t>
  </si>
  <si>
    <t>/pubmed/15979769</t>
  </si>
  <si>
    <t>Peny JM, Gleizes O, Covilard JP.</t>
  </si>
  <si>
    <t>Vaccine. 2005 Aug 31;23(37):4610-8.</t>
  </si>
  <si>
    <t>Vaccine.  2005</t>
  </si>
  <si>
    <t>PMID:15979769</t>
  </si>
  <si>
    <t>create date:2005/06/28 | first author:Peny JM</t>
  </si>
  <si>
    <t>Gates, GAVI, the glorious global funds and more: all you ever wanted to know.</t>
  </si>
  <si>
    <t>/pubmed/12534942</t>
  </si>
  <si>
    <t>Immunol Cell Biol. 2003 Feb;81(1):20-2.</t>
  </si>
  <si>
    <t>Immunol Cell Biol.  2003</t>
  </si>
  <si>
    <t>PMID:12534942</t>
  </si>
  <si>
    <t>create date:2003/01/22 | first author:Nossal GJ</t>
  </si>
  <si>
    <t>GAVI, the first steps: lessons for the Global Fund.</t>
  </si>
  <si>
    <t>/pubmed/11844535</t>
  </si>
  <si>
    <t>Brugha R, Starling M, Walt G.</t>
  </si>
  <si>
    <t>Lancet. 2002 Feb 2;359(9304):435-8.</t>
  </si>
  <si>
    <t>Lancet.  2002</t>
  </si>
  <si>
    <t>PMID:11844535</t>
  </si>
  <si>
    <t>create date:2002/02/15 | first author:Brugha R</t>
  </si>
  <si>
    <t>GAVI + immunization coverage</t>
  </si>
  <si>
    <t>Duplicates</t>
  </si>
  <si>
    <t>Used in Lit Review</t>
  </si>
  <si>
    <t>Ferrinho P, Dramé M, Biai S, Lopes O, Sousa Jr Fd Jr, Van Lerberghe W.</t>
  </si>
  <si>
    <t>Ferrinho P, Dramé M, Tumusiime P.</t>
  </si>
  <si>
    <t>Yaméogo TM, Breugelmans JG, Kambou JL, Badolo O, Tiendrebéogo S, Traoré E, Avokey F, Yactayo S.</t>
  </si>
  <si>
    <t>Lit search number</t>
  </si>
  <si>
    <t>W. Muraskin, "The last years of the CVI and the birth of the GAVI," in Publice-Private Partnerships for Public Health, Cambridge, MA: Harvard Center for Population and Development Studies, 2002, pp. 115-168.</t>
  </si>
  <si>
    <t xml:space="preserve">J. Jimenez, "Vaccines--a wonderful tool for equity in health," Vaccine, vol. 19, no. 17-19, pp. 2201-2205, 21 March 2001. </t>
  </si>
  <si>
    <t xml:space="preserve">A. Batson, "The Problem And Promise Of vaccine Markets In Developing Countries," Health Affairs, vol. 24, no. 3, pp. 690-693, 2005. </t>
  </si>
  <si>
    <t xml:space="preserve">R. Mahoney and M. JE., "The introduction of new vaccines into developing countries," Vaccine, vol. 17, no. 7–8, p. 646–652, 26 February 1999. </t>
  </si>
  <si>
    <t>GAVI Secretariat, "The Evidence Base--Investing in immunisation through the GAVI Alliance," March 2010. [Online]. Available: http://www.gavialliance.org/library/publications/the-evidence-base/investing-in-immunisation-through-the-gavi-alliance----the-evidence-base/. [Accessed 14 August 2013].</t>
  </si>
  <si>
    <t xml:space="preserve">A. Batson, "Sustainable introduction of affordable new vaccines: the targeting strategy," Vaccine, vol. 16, pp. S93-S98, 1998. </t>
  </si>
  <si>
    <t xml:space="preserve">K. Sandberg, S. Andresen and G. Bjune, "A new approach to global health institutions? A case study of new vaccine introduction and the formation of the GAVI Alliance," Social Science &amp; Medicine, vol. 71, pp. 1349-1356, 2010. </t>
  </si>
  <si>
    <t xml:space="preserve">A. Hardon and S. Blume, "Shifts in global immunization goals (1984-2004): Unfinished agendas and mixed results," Social Science &amp; Medicine, vol. 60, pp. 345-356, 2005. </t>
  </si>
  <si>
    <t xml:space="preserve">J. Wenger, "Vaccines for the developing world: Current status and future directions.," Vaccine, vol. 19, no. 13-14, pp. 1588-1591, 2001. </t>
  </si>
  <si>
    <t xml:space="preserve">J.-F. Martin and J. Marshall, "New tendencies and strategies in international immunisation: GAVI and The Vaccine Fund," Vaccine, vol. 21 , p. 587–592, 2003. </t>
  </si>
  <si>
    <t>M. Kane, S. Hadler, L. Lee, C. Shapiro, F. Cui, X. Wang and R. Kumar, "The inception, achievements, and implications of the China GAVI Alliance Project on Hepatitis B Immunization," Vaccine, vol. 31, no. Suppl 9, pp. 15-20, 27 December 2013 .</t>
  </si>
  <si>
    <t>K.A. Balaji, “GAVI and the Vaccine Fund--a boon for immunization in the developing world,” India J Public Health, vol.48, no. 2, pp45-48, 2005.</t>
  </si>
  <si>
    <t xml:space="preserve">N. Tin, S. Lwin, N. Kyaing, T. Htay, J. Grundy, M. Skold, T. O'Connell and S. Nirupam, "An approach to health system strengthening in the Union of Myanmar," Health Policy, vol. 95, no. 2–3, p. 95–102, May 2010. </t>
  </si>
  <si>
    <t xml:space="preserve">T. Ryman, R. Macauley, D. Nshimirimana, P. Taylor, L. Shimp and K. Wilkins, "Reaching every district (RED) approach to strengthen routine immunization services: evaluation in the African region, 2005," Journal of Public Health , vol. 32, no. 1, pp. 18-25, March 2010. </t>
  </si>
  <si>
    <t xml:space="preserve">T. Ryman, A. Trakroo, A. Wallace, S. Gupta, K. Wilkins, P. Mehta and D. V. , "Implementation and evaluation of the Reaching Every District (RED) strategy in Assam, India, 2005-2008," Vaccine, vol. 29, no. 14, p. 2555–2560, 21 March 2011. </t>
  </si>
  <si>
    <t>J. C. Shearer, D. G. Walker,  N. Riskoc, O. S. Levine, “The impact of new vaccine introduction on the coverage of existing vaccines: A cross-national, multivariable analysis,” Vaccine, vol. 30, no. 52, p. 7582– 7587, 14 December 2012.</t>
  </si>
  <si>
    <t xml:space="preserve">T. B. Hyde, H. Dentz, S. A. Wang, H. E. Burchett, S. Mounier-Jack, C. F. Mantel, The New Vaccine Introduction Impact Published Literature Working Group, “The impact of new vaccine introduction on immunization and health systems: A review of the published literature,” Vaccine, vol. 30, no. 45, p. 6347-6358, 5 October 2012. </t>
  </si>
  <si>
    <t xml:space="preserve">L. Kamara, J. Milstien, M. Patyna, P. Lydon, A. Levin and L. Brenzel, "Strategies for financial sustainability of immunization programs: A review of the strategies from 50 national immunization program financial sustainability plans," Vaccine, vol. 26, no. 51, pp. 6717-6726, 2 December 2008. </t>
  </si>
  <si>
    <t>GAVI Secretariat, "GAVI Alliance Country Eligibility Policy (version 1)," 18 November 2009. [Online]. Available: http://www.gavialliance.org/library/gavi-documents/policies/gavi-alliance-country-eligibility-policy/. [Accessed 04 January 2014].</t>
  </si>
  <si>
    <t>GAVI Secretariat, "GAVI Alliance Cofinancing Policy (version 1)," 01 December 2010. [Online]. Available: http://www.gavialliance.org/library/gavi-documents/policies/gavi-alliance-revised-co-financing-policy/. [Accessed 04 January 2014].</t>
  </si>
  <si>
    <t>GAVI Secretariat, "GAVI Alliance Pilot Priorisation Mechanism," 17 June 2010. [Online]. Available: http://www.gavialliance.org/library/gavi-documents/policies/gavi-alliance-pilot-prioritisation-mechanism/. [Accessed 04 January 2014].</t>
  </si>
  <si>
    <t>GAVI Secretariat, "GAVI Alliance fragility and immunisation policy (version 1.0)," 5 December 2012. [Online]. Available: http://www.gavialliance.org/library/gavi-documents/policies/gavi-and-fragile-states-a-country-by-country-approach/. [Accessed 04 January 2014].</t>
  </si>
  <si>
    <t xml:space="preserve">M. Levine and R. Robins-Browne, "Vaccines, global health and social equity," Immunology and Cell Biology, vol. 87, p. 274–278, 24 March 2009. </t>
  </si>
  <si>
    <t>Independent evaluation report</t>
  </si>
  <si>
    <t>Type of document</t>
  </si>
  <si>
    <t xml:space="preserve">M. Ndiritu, K. D. Cowgill, A. Ismail, S. Chiphatsi, T. Kamau, G. Fegan, D. R. Feikin, C. R.J.C. Newton and J. A. G. Scott, “Immunization coverage and risk factors for failure to immunize within the Expanded Programme on Immunization in Kenya after introduction of new Haemophilus influenzae type b and hepatitis b virus antigens,” BMC Public Health, vol. 6, no. 132, 2006. </t>
  </si>
  <si>
    <t>April</t>
  </si>
  <si>
    <t>September</t>
  </si>
  <si>
    <t>Peer-reviewed paper from other sources</t>
  </si>
  <si>
    <t>TOTAL</t>
  </si>
  <si>
    <t>SUMMARY STATISTICS</t>
  </si>
  <si>
    <t>%</t>
  </si>
  <si>
    <t>Jones, Nicola, Cora Walsh, and Kent Buse. "Gender and Immunisation: Abridged Report." (2008).</t>
  </si>
  <si>
    <t>October</t>
  </si>
  <si>
    <t>January</t>
  </si>
  <si>
    <t>Ashton, N. (2011). Gates, GAVI and Giving: Philanthropic Foundations, Public-Private Partnerships and the Governing of Government. Available online at: https://dalspace.library.dal.ca/bitstream/handle/10222/13493/Ashton%2c%20Nathan%2c%20MA%2c%20IDS%2c%20April%202011.pdf?sequence=1</t>
  </si>
  <si>
    <t>Hammonds, R., Ooms, G., &amp; Vandenhole, W. (2012). Under the (legal) radar screen: global health initiatives and international human rights obligations. BMC international health and human rights, 12(1), 31.</t>
  </si>
  <si>
    <t>Heaton, Annie and Keith, Regina. (2002). A Long Way to Go: A critique of GAVI’s initial impact. Save the Children UK. Available online: http://www.savethechildren.org.uk/sites/default/files/docs/A_long_way_to_go_1.pdf</t>
  </si>
  <si>
    <t>Vaccine Investment Strategy Independent Review Committee Report, May 28th to 30th, 2008</t>
  </si>
  <si>
    <t>November/December</t>
  </si>
  <si>
    <t>Health Policy Plan. 2014 Jul;29(4):456-65. doi: 10.1093/heapol/czt030. Epub 2013 Jun 3.</t>
  </si>
  <si>
    <t>Health Policy Plan.  2014</t>
  </si>
  <si>
    <t>Overcoming challenges to sustainable immunization financing: early experiences from GAVI graduating countries.</t>
  </si>
  <si>
    <t>/pubmed/24510369</t>
  </si>
  <si>
    <t>Saxenian H, Hecht R, Kaddar M, Schmitt S, Ryckman T, Cornejo S.</t>
  </si>
  <si>
    <t>Health Policy Plan. 2014 Feb 8. [Epub ahead of print]</t>
  </si>
  <si>
    <t>PMID:24510369</t>
  </si>
  <si>
    <t>create date:2014/02/11 | first author:Saxenian H</t>
  </si>
  <si>
    <t>Improving access to vaccines through tiered pricing.</t>
  </si>
  <si>
    <t>/pubmed/24636625</t>
  </si>
  <si>
    <t>Berkley S.</t>
  </si>
  <si>
    <t xml:space="preserve">Lancet. 2014 Jun 28;383(9936):2265-7. doi: 10.1016/S0140-6736(13)62424-1. Epub 2014 Mar 11. No abstract available. </t>
  </si>
  <si>
    <t>Lancet.  2014</t>
  </si>
  <si>
    <t>PMID:24636625</t>
  </si>
  <si>
    <t>create date:2014/03/19 | first author:Berkley S</t>
  </si>
  <si>
    <t>Global health development assistance remained steady in 2013 but did not align with recipients' disease burden.</t>
  </si>
  <si>
    <t>/pubmed/24714869</t>
  </si>
  <si>
    <t>Dieleman JL, Graves CM, Templin T, Johnson E, Baral R, Leach-Kemon K, Haakenstad AM, Murray CJ.</t>
  </si>
  <si>
    <t>Health Aff (Millwood). 2014 May;33(5):878-86. doi: 10.1377/hlthaff.2013.1432. Epub 2014 Apr 8.</t>
  </si>
  <si>
    <t>Health Aff (Millwood).  2014</t>
  </si>
  <si>
    <t>PMID:24714869</t>
  </si>
  <si>
    <t>create date:2014/04/10 | first author:Dieleman JL</t>
  </si>
  <si>
    <t>GAVI aims to double its child vaccination rate between 2016 and 2020.</t>
  </si>
  <si>
    <t>/pubmed/24913065</t>
  </si>
  <si>
    <t>Limb M.</t>
  </si>
  <si>
    <t xml:space="preserve">BMJ. 2014 Jun 9;348:g3781. doi: 10.1136/bmj.g3781. No abstract available. </t>
  </si>
  <si>
    <t>BMJ.  2014</t>
  </si>
  <si>
    <t>PMID:24913065</t>
  </si>
  <si>
    <t>create date:2014/06/11 | first author:Limb M</t>
  </si>
  <si>
    <t>Costs of introducing and delivering HPV vaccines in low and lower middle income countries: inputs for GAVI policy on introduction grant support to countries.</t>
  </si>
  <si>
    <t>/pubmed/24968002</t>
  </si>
  <si>
    <t>Levin A, Wang SA, Levin C, Tsu V, Hutubessy R.</t>
  </si>
  <si>
    <t>PLoS One. 2014;9(6):e101114. doi: 10.1371/journal.pone.0101114.</t>
  </si>
  <si>
    <t>PLoS One.  2014</t>
  </si>
  <si>
    <t>PMID:24968002 | PMCID:PMC4072768</t>
  </si>
  <si>
    <t>create date:2014/06/27 | first author:Levin A</t>
  </si>
  <si>
    <t>Applying lessons learned from the USAID family planning graduation experience to the GAVI graduation process.</t>
  </si>
  <si>
    <t>/pubmed/24974106</t>
  </si>
  <si>
    <t>Shen AK, Farrell MM, Vandenbroucke MF, Fox E, Pablos-Mendez A.</t>
  </si>
  <si>
    <t>Health Policy Plan. 2014 Jun 28. doi:pii: czu045. [Epub ahead of print]</t>
  </si>
  <si>
    <t>PMID:24974106</t>
  </si>
  <si>
    <t>create date:2014/06/30 | first author:Shen AK</t>
  </si>
  <si>
    <t>Effects of the introduction of new vaccines in Guinea-Bissau on vaccine coverage, vaccine timeliness, and child survival: an observational study.</t>
  </si>
  <si>
    <t>/pubmed/25103521</t>
  </si>
  <si>
    <t>Fisker AB, HornshÃ¸j L, Rodrigues A, Balde I, Fernandes M, Benn CS, Aaby P.</t>
  </si>
  <si>
    <t>Lancet Glob Health. 2014 Aug;2(8):e478-87. doi: 10.1016/S2214-109X(14)70274-8. Epub 2014 Jul 23.</t>
  </si>
  <si>
    <t>Lancet Glob Health.  2014</t>
  </si>
  <si>
    <t>PMID:25103521</t>
  </si>
  <si>
    <t>create date:2014/08/12 | first author:Fisker AB</t>
  </si>
  <si>
    <t>Vaccines against poverty.</t>
  </si>
  <si>
    <t>/pubmed/25136089</t>
  </si>
  <si>
    <t>MacLennan CA, Saul A.</t>
  </si>
  <si>
    <t>Proc Natl Acad Sci U S A. 2014 Aug 26;111(34):12307-12. doi: 10.1073/pnas.1400473111. Epub 2014 Aug 18.</t>
  </si>
  <si>
    <t>Proc Natl Acad Sci U S A.  2014</t>
  </si>
  <si>
    <t>PMID:25136089 | PMCID:PMC4151718</t>
  </si>
  <si>
    <t>create date:2014/08/20 | first author:MacLennan CA</t>
  </si>
  <si>
    <t>The GAVI Alliance and the 'Gates approach' to health system strengthening.</t>
  </si>
  <si>
    <t>/pubmed/25156323</t>
  </si>
  <si>
    <t>Storeng KT.</t>
  </si>
  <si>
    <t>Glob Public Health. 2014;9(8):865-79. doi: 10.1080/17441692.2014.940362. Epub 2014 Aug 26.</t>
  </si>
  <si>
    <t>Glob Public Health.  2014</t>
  </si>
  <si>
    <t>PMID:25156323 | PMCID:PMC4166931</t>
  </si>
  <si>
    <t>create date:2014/08/27 | first author:Storeng KT</t>
  </si>
  <si>
    <t>GAVI (published in 2014)</t>
  </si>
  <si>
    <t>Burchett, H.E.D et al. (2014) The impact of introducing new vaccines on the health system:Case studies from six low- and middle-income countries. Vaccine 32 (X), 6505–6512</t>
  </si>
  <si>
    <t>YES</t>
  </si>
  <si>
    <t>NO</t>
  </si>
  <si>
    <t>GAVI Secretariat, "GAVI’s Vaccine Investment Strategy", (Board paper for the GAVI Alliance Board Meeting, 29-30 October 2008)</t>
  </si>
  <si>
    <t>GAVI Secretariat, GAVI Alliance Board Meeting, 29-30 October 2008, Geneva, Switzerland, Final Minutes</t>
  </si>
  <si>
    <t>P.Hansen, "Performance Based Funding (Board paper for the GAVI Alliance Board Meeting, 16-17 November 2011)," GAVI Alliance, Geneva, 2011.</t>
  </si>
  <si>
    <t>R. Newman; A. deChaisemartin; A. vanNieuwenhuizen. "GAVI Alliance Strategy 2016-2020 (Board paper for the GAVI Alliance Board, 18-19 June 2014)," GAVI Alliance, Geneva, 2014.</t>
  </si>
  <si>
    <t>GAVI Secretariat, "GAVI Alliance Board, 18-19 June 2014, Geneva, Switzerland, Final Minutes," GAVI Alliance, Geneva, 2014.</t>
  </si>
  <si>
    <t>GAVI Financing Task Force (FTF). "Immunization Financing Options". Available online: http://www.who.int/immunization/programmes_systems/financing/analyses/00_briefcase_En.pdf</t>
  </si>
  <si>
    <t>ICF International. "Evaluation of GAVI Gender Policy-- Final Report".  ICF Macro Inc., Geneva, 2013.</t>
  </si>
  <si>
    <t>Affolder, R., Zaffran, M., and Lob-Levyt, J.. "Global Immunization Challenge: Progress and Opportunities". Maternal and Child Health. Springer US, 2009. 417-433.</t>
  </si>
  <si>
    <t>Starling, M.; Brugha, R.; Walt, G.; Heaton, A.; Keith, R. "New products into old systems: The global alliance for vaccines and immunizations (GAVI) from a country perspective." Save the children London (2002). Available online: http://www.eldis.org/vfile/upload/1/document/0708/DOC11488.pdf</t>
  </si>
  <si>
    <r>
      <t xml:space="preserve">Muraskin, William. "The global alliance for vaccines and immunization: Is it a new model for effective public–private cooperation in international public health?." </t>
    </r>
    <r>
      <rPr>
        <i/>
        <sz val="10"/>
        <color rgb="FF222222"/>
        <rFont val="Calibri Light"/>
        <family val="2"/>
        <scheme val="major"/>
      </rPr>
      <t>American Journal of Public Health</t>
    </r>
    <r>
      <rPr>
        <sz val="10"/>
        <color rgb="FF222222"/>
        <rFont val="Calibri Light"/>
        <family val="2"/>
        <scheme val="major"/>
      </rPr>
      <t xml:space="preserve"> 94.11 (2004): 1922.</t>
    </r>
  </si>
  <si>
    <r>
      <t xml:space="preserve">Kane, Mark A., and Alan Brooks. "New immunization initiatives and progress toward the global control of hepatitis B." </t>
    </r>
    <r>
      <rPr>
        <i/>
        <sz val="10"/>
        <color rgb="FF222222"/>
        <rFont val="Calibri Light"/>
        <family val="2"/>
        <scheme val="major"/>
      </rPr>
      <t>Current opinion in infectious diseases</t>
    </r>
    <r>
      <rPr>
        <sz val="10"/>
        <color rgb="FF222222"/>
        <rFont val="Calibri Light"/>
        <family val="2"/>
        <scheme val="major"/>
      </rPr>
      <t xml:space="preserve"> 15.5 (2002): 465-469.</t>
    </r>
  </si>
  <si>
    <r>
      <t xml:space="preserve">Hardon, Anita. "Immunisation for all." </t>
    </r>
    <r>
      <rPr>
        <i/>
        <sz val="10"/>
        <color rgb="FF222222"/>
        <rFont val="Calibri Light"/>
        <family val="2"/>
        <scheme val="major"/>
      </rPr>
      <t>HAI Europe</t>
    </r>
    <r>
      <rPr>
        <sz val="10"/>
        <color rgb="FF222222"/>
        <rFont val="Calibri Light"/>
        <family val="2"/>
        <scheme val="major"/>
      </rPr>
      <t xml:space="preserve"> 6.1 (2001).</t>
    </r>
  </si>
  <si>
    <r>
      <t xml:space="preserve">Shebaya, Sirine, et al. "Alternatives to national average income data as eligibility criteria for international subsidies: a social justice perspective." </t>
    </r>
    <r>
      <rPr>
        <i/>
        <sz val="10"/>
        <color rgb="FF222222"/>
        <rFont val="Calibri Light"/>
        <family val="2"/>
        <scheme val="major"/>
      </rPr>
      <t>Developing world bioethics</t>
    </r>
    <r>
      <rPr>
        <sz val="10"/>
        <color rgb="FF222222"/>
        <rFont val="Calibri Light"/>
        <family val="2"/>
        <scheme val="major"/>
      </rPr>
      <t xml:space="preserve"> 10.3 (2010): 141-149.</t>
    </r>
  </si>
  <si>
    <r>
      <t xml:space="preserve">Hyde, Terri B., et al. "The impact of new vaccine introduction on immunization and health systems: a review of the published literature." </t>
    </r>
    <r>
      <rPr>
        <i/>
        <sz val="10"/>
        <color rgb="FF222222"/>
        <rFont val="Calibri Light"/>
        <family val="2"/>
        <scheme val="major"/>
      </rPr>
      <t>Vaccine</t>
    </r>
    <r>
      <rPr>
        <sz val="10"/>
        <color rgb="FF222222"/>
        <rFont val="Calibri Light"/>
        <family val="2"/>
        <scheme val="major"/>
      </rPr>
      <t xml:space="preserve"> 30.45 (2012): 6347-6358.</t>
    </r>
  </si>
  <si>
    <r>
      <t xml:space="preserve">Glassman, Amanda, Denizhan Duran, and Andy Sumner. "Global Health and the New Bottom Billion: What do Shifts in Global Poverty and Disease Burden Mean for Donor Agencies?." </t>
    </r>
    <r>
      <rPr>
        <i/>
        <sz val="10"/>
        <color rgb="FF222222"/>
        <rFont val="Calibri Light"/>
        <family val="2"/>
        <scheme val="major"/>
      </rPr>
      <t>Global Policy</t>
    </r>
    <r>
      <rPr>
        <sz val="10"/>
        <color rgb="FF222222"/>
        <rFont val="Calibri Light"/>
        <family val="2"/>
        <scheme val="major"/>
      </rPr>
      <t xml:space="preserve"> 4.1 (2013): 1-14.</t>
    </r>
  </si>
  <si>
    <t>Peer-reviewed paper from literature searches</t>
  </si>
  <si>
    <t>Vandersmissen W. "WHO expectation and industry goals." Vaccine.  2001</t>
  </si>
  <si>
    <t>Lim SS, Stein DB, Charrow A, Murray CJ.  "Tracking progress towards universal childhood immunisation and the impact of global initiatives: a systematic analysis of three-dose diphtheria, tetanus, and pertussis immunisation coverage."  Lancet.  2008</t>
  </si>
  <si>
    <t>Matsuoka S, Obara H, Nagai M, Murakami H, Chan Lon R.  "Performance-based financing with GAVI health system strengthening funding in rural Cambodia: a brief assessment of the impact."  Health Policy Plan.  2013</t>
  </si>
  <si>
    <t>Liang X, Cui F, Hadler S, Wang X, Luo H, Chen Y, Kane M, Shapiro C, Yang W, Wang Y. "Origins, design and implementation of the China GAVI project." Vaccine.  2013</t>
  </si>
  <si>
    <t>Berkley S.  "Improving access to vaccines through tiered pricing."  Lancet.  2014</t>
  </si>
  <si>
    <t>Markowitz LE, Tsu V, Deeks SL, Cubie H, Wang SA, Vicari AS, Brotherton JM.  "Human papillomavirus vaccine introduction--the first five years."  Vaccine.  2012</t>
  </si>
  <si>
    <t>Nossal GJ.  "Gates, GAVI, the glorious global funds and more: all you ever wanted to know."  Immunol Cell Biol.  2003</t>
  </si>
  <si>
    <t>Lu C, Michaud CM, Gakidou E, Khan K, Murray CJ.  "Effect of the Global Alliance for Vaccines and Immunisation on diphtheria, tetanus, and pertussis vaccine coverage: an independent assessment."  Lancet.  2006</t>
  </si>
  <si>
    <t>Rheingans R, Atherly D, Anderson J.  "Distributional impact of rotavirus vaccination in 25 GAVI countries: estimating disparities in benefits and cost-effectiveness."  Vaccine.  2012</t>
  </si>
  <si>
    <t>Kim SY, Sweet S, Chang J, Goldie SJ.  "Comparative evaluation of the potential impact of rotavirus versus HPV vaccination in GAVI-eligible countries: a preliminary analysis focused on the relative disease burden."  BMC Infect Dis.  2011</t>
  </si>
  <si>
    <t>Grundy J, Moodie R.  "An approach to health system strengthening in the Democratic Peoples Republic of Korea (North Korea)."  Int J Health Plann Manage.  2009</t>
  </si>
  <si>
    <t>Shearer JC, Stack ML, Richmond MR, Bear AP, Hajjeh RA, Bishai DM. "Accelerating policy decisions to adopt haemophilus influenzae type B vaccine: a global, multivariable analysis."  PLoS Med.  2010</t>
  </si>
  <si>
    <r>
      <t xml:space="preserve">Bärnighausen, T., Berkley, S., Bhutta, Z. A., Bishai, D. M., Black, M. M., Bloom, D. E., ... &amp; Walker, D. (2014). "Reassessing the value of vaccines." </t>
    </r>
    <r>
      <rPr>
        <i/>
        <sz val="10"/>
        <color rgb="FF222222"/>
        <rFont val="Calibri Light"/>
        <family val="2"/>
        <scheme val="major"/>
      </rPr>
      <t>The Lancet Global Health</t>
    </r>
    <r>
      <rPr>
        <sz val="10"/>
        <color rgb="FF222222"/>
        <rFont val="Calibri Light"/>
        <family val="2"/>
        <scheme val="major"/>
      </rPr>
      <t xml:space="preserve">, </t>
    </r>
    <r>
      <rPr>
        <i/>
        <sz val="10"/>
        <color rgb="FF222222"/>
        <rFont val="Calibri Light"/>
        <family val="2"/>
        <scheme val="major"/>
      </rPr>
      <t>2</t>
    </r>
    <r>
      <rPr>
        <sz val="10"/>
        <color rgb="FF222222"/>
        <rFont val="Calibri Light"/>
        <family val="2"/>
        <scheme val="major"/>
      </rPr>
      <t>(5), e251-e252.</t>
    </r>
  </si>
  <si>
    <r>
      <t xml:space="preserve">Trostle, R. M., &amp; Shen, A. K. (2014). "Three decades of USAID investments in immunization through the child survival revolution." </t>
    </r>
    <r>
      <rPr>
        <i/>
        <sz val="10"/>
        <color rgb="FF222222"/>
        <rFont val="Calibri Light"/>
        <family val="2"/>
        <scheme val="major"/>
      </rPr>
      <t>Emerging Microbes &amp; Infections</t>
    </r>
    <r>
      <rPr>
        <sz val="10"/>
        <color rgb="FF222222"/>
        <rFont val="Calibri Light"/>
        <family val="2"/>
        <scheme val="major"/>
      </rPr>
      <t xml:space="preserve">, </t>
    </r>
    <r>
      <rPr>
        <i/>
        <sz val="10"/>
        <color rgb="FF222222"/>
        <rFont val="Calibri Light"/>
        <family val="2"/>
        <scheme val="major"/>
      </rPr>
      <t>3</t>
    </r>
    <r>
      <rPr>
        <sz val="10"/>
        <color rgb="FF222222"/>
        <rFont val="Calibri Light"/>
        <family val="2"/>
        <scheme val="major"/>
      </rPr>
      <t>(2), e13.</t>
    </r>
  </si>
  <si>
    <t>Heaton, Annie and Keith, Regina. (2002). "A Long Way to Go: A critique of GAVI’s initial impact." Save the Children UK. Available online: http://www.savethechildren.org.uk/sites/default/files/docs/A_long_way_to_go_1.pdf</t>
  </si>
  <si>
    <r>
      <t xml:space="preserve">Moon, Suerie, et al. "A ‘win-win solution?’: A critical analysis of tiered pricing to improve access to medicines in developing countries." </t>
    </r>
    <r>
      <rPr>
        <i/>
        <sz val="10"/>
        <color rgb="FF222222"/>
        <rFont val="Calibri Light"/>
        <family val="2"/>
        <scheme val="major"/>
      </rPr>
      <t>Globalization and Health</t>
    </r>
    <r>
      <rPr>
        <sz val="10"/>
        <color rgb="FF222222"/>
        <rFont val="Calibri Light"/>
        <family val="2"/>
        <scheme val="major"/>
      </rPr>
      <t xml:space="preserve"> 7 (2011): 39.</t>
    </r>
  </si>
  <si>
    <t>GAVI Secretariat, "GAVI Proto-Board Meeting, 12-13 July 1999, Executive Summary," GAVI Secretariat, Geneva, 1999.</t>
  </si>
  <si>
    <t>GAVI Secretariat. "Annex 1: GAVI Strategic Framework 2004-05". (Paper #1 presented to the 11th GAVI Board Meeting, 15-16 July 2003). GAVI Secretariat, Geneva, July 2003.</t>
  </si>
  <si>
    <t>GAVI Secretariat. "Polio Eradication Strategic Plan 2004-2008: ‘Finishing the Job and Protecting our Investment’". (Paper #6 presented to the 12th GAVI Board Meeting, 09-10 December 2003). GAVI Secretariat, Geneva, December 2003.</t>
  </si>
  <si>
    <t>GAVI Secretariat. "Options for Promoting Synergy Between GAVI and Sustainable Measles Mortality Reduction". (Paper #7 presented to the 12th GAVI Board Meeting, 09-10 December 2003). GAVI Secretariat, Geneva, December 2003.</t>
  </si>
  <si>
    <t>GAVI Secretariat. "GAVI Workplan, 2004-2005". (Paper #13--Annex 1 presented to the 12th GAVI Board Meeting, 09-10 December 2003). GAVI Secretariat, Geneva, December 2003.</t>
  </si>
  <si>
    <t>GAVI Secretariat, "GAVI policies regarding introduction of hepB, Hib and yellow fever in phase 2: issues for further exploration" (Paper#8 from 15th GAVI Board Meeting, 28-29 April 2005)," GAVI Secretariat, Geneva, 2005.</t>
  </si>
  <si>
    <t>GAVI Secretariat, "General principles for use of GAVI/VF resources in phase 2" (Paper#1 from 16th GAVI Board Meeting, 19-20 July 2005)," GAVI Secretariat, Geneva, 2005.</t>
  </si>
  <si>
    <t>Measles Partnership "Measles Investment Case II" (Paper#5 from 16th GAVI Board Meeting, 19-20 July 2005)," GAVI Secretariat, Geneva, 2005.</t>
  </si>
  <si>
    <t>WHO and UNICEF. "Investment Case for Maternal and Neonatal Tetanus Elimination" (Paper#6 from 16th GAVI Board Meeting, 19-20 July 2005)," GAVI Secretariat, Geneva, 2005.</t>
  </si>
  <si>
    <t>GAVI Secretariat, "GAVI support to large countries in phase 2" (Paper#16 from 16th GAVI Board Meeting, 19-20 July 2005)," GAVI Secretariat, Geneva, 2005.</t>
  </si>
  <si>
    <t>GAVI Secretariat, "Independent Review Committee Report on the health systems support investment case". (Document A6 from 17th GAVI Board Meeting, 6-7 December 2005)," GAVI Secretariat, Geneva, 2005.</t>
  </si>
  <si>
    <t>GAVI Secretariat, "GAVI investment in rotavirus and pneumococcal vaccines". (Document A.1 from GAVI Alliance Board Meeting, 28-29 November 2006)," GAVI Secretariat, Geneva, 2006.</t>
  </si>
  <si>
    <t>GAVI Secretariat, "Enhancing civil society participation in the GAVI Alliance". (Document A.2 from GAVI Alliance Board Meeting, 28-29 November 2006)," GAVI Secretariat, Geneva, 2006.</t>
  </si>
  <si>
    <t>GAVI Secretariat, "GAVI Alliance and Fund Board Meeting, 28-29 Nov 2007, Cape Town, South Africa, Final Minutes," GAVI Alliance, Geneva, 2007.</t>
  </si>
  <si>
    <t>GAVI Secretariat. "GAVI’s Vaccine Investment Strategy". (Document AF.3 from GAVI Alliance &amp; Fund Board meeting, 25-26 June 2008)," GAVI Secretariat, Geneva, 2008.</t>
  </si>
  <si>
    <t>GAVI Secretariat. "Meningitis Investment Case". (Document AF.10 from GAVI Alliance &amp; Fund Board meeting, 29-30 Oct 2008)," GAVI Secretariat, Geneva, 2008.</t>
  </si>
  <si>
    <t>GAVI Secretariat. "GAVI Alliance Eligibility Policy". (Document 6a from GAVI Alliance Board meeting, 17-18 November 2009)," GAVI Secretariat, Geneva, 2009.</t>
  </si>
  <si>
    <t>GAVI Secretariat, "GAVI’s Co-financing Policy: Proposed Revision (Document 11d from the GAVI Board Meeting, 30 November - 1 December 2010)," GAVI Alliance, Geneva, 2010.</t>
  </si>
  <si>
    <t>S. Berkley, "Report of the Chief Executive Officer (Document 03 from the GAVI Board Meeting, 21-22 November 2013)," GAVI Alliance, Geneva, 2013.</t>
  </si>
  <si>
    <t>J. Kallenberg and A. Nguyen, "Vaccine Investment Strategy (Document 08 from the GAVI Board Meeting, 21-22 November 2013)," GAVI Alliance, Geneva, 2013.</t>
  </si>
  <si>
    <t>A. de Chaisemartin, T. Dutson, C. Goldstein, B. Greene, M.L. Meier, and N. Schwalbe "Update for 2014 to two-year business plan and budget (Document 15 from the GAVI Board Meeting, 21-22 November 2013)," GAVI Alliance, Geneva, 2013.</t>
  </si>
  <si>
    <t>S. Malvolti, P. Kelly, and M. Islam, "Country Programmes update (Document 11 from the GAVI Board Meeting, 21-22 November 2013)," GAVI Alliance, Geneva, 2013.</t>
  </si>
  <si>
    <r>
      <t xml:space="preserve">Muraskin, William. "The global alliance for vaccines and immunization: Is it a new model for effective public–private cooperation in international public health?." </t>
    </r>
    <r>
      <rPr>
        <i/>
        <sz val="9"/>
        <color rgb="FF222222"/>
        <rFont val="Calibri Light"/>
        <family val="2"/>
        <scheme val="major"/>
      </rPr>
      <t>American Journal of Public Health</t>
    </r>
    <r>
      <rPr>
        <sz val="9"/>
        <color rgb="FF222222"/>
        <rFont val="Calibri Light"/>
        <family val="2"/>
        <scheme val="major"/>
      </rPr>
      <t xml:space="preserve"> 94.11 (2004): 1922.</t>
    </r>
  </si>
  <si>
    <r>
      <t xml:space="preserve">Mulholland, Kim. "Childhood pneumonia mortality—a permanent global emergency." </t>
    </r>
    <r>
      <rPr>
        <i/>
        <sz val="9"/>
        <color rgb="FF222222"/>
        <rFont val="Calibri Light"/>
        <family val="2"/>
        <scheme val="major"/>
      </rPr>
      <t>The Lancet</t>
    </r>
    <r>
      <rPr>
        <sz val="9"/>
        <color rgb="FF222222"/>
        <rFont val="Calibri Light"/>
        <family val="2"/>
        <scheme val="major"/>
      </rPr>
      <t xml:space="preserve"> 370.9583 (2007): 285-289.</t>
    </r>
  </si>
  <si>
    <r>
      <t xml:space="preserve">Levine, Myron M., and Roy Robins-Browne. "Vaccines, global health and social equity." </t>
    </r>
    <r>
      <rPr>
        <i/>
        <sz val="9"/>
        <color rgb="FF222222"/>
        <rFont val="Calibri Light"/>
        <family val="2"/>
        <scheme val="major"/>
      </rPr>
      <t>Immunology and cell biology</t>
    </r>
    <r>
      <rPr>
        <sz val="9"/>
        <color rgb="FF222222"/>
        <rFont val="Calibri Light"/>
        <family val="2"/>
        <scheme val="major"/>
      </rPr>
      <t xml:space="preserve"> 87.4 (2009): 274-278.</t>
    </r>
  </si>
  <si>
    <r>
      <t xml:space="preserve">Tsu, Vivien D., and Carol E. Levin. "Making the case for cervical cancer prevention: what about equity?." </t>
    </r>
    <r>
      <rPr>
        <i/>
        <sz val="9"/>
        <color rgb="FF222222"/>
        <rFont val="Calibri Light"/>
        <family val="2"/>
        <scheme val="major"/>
      </rPr>
      <t>Reproductive health matters</t>
    </r>
    <r>
      <rPr>
        <sz val="9"/>
        <color rgb="FF222222"/>
        <rFont val="Calibri Light"/>
        <family val="2"/>
        <scheme val="major"/>
      </rPr>
      <t xml:space="preserve"> 16.32 (2008): 104-112.</t>
    </r>
  </si>
  <si>
    <r>
      <t xml:space="preserve">Ryman, Tove K., Vance Dietz, and K. Lisa Cairns. "Too little but not too late: results of a literature review to improve routine immunization programs in developing countries." </t>
    </r>
    <r>
      <rPr>
        <i/>
        <sz val="9"/>
        <color rgb="FF222222"/>
        <rFont val="Calibri Light"/>
        <family val="2"/>
        <scheme val="major"/>
      </rPr>
      <t>BMC Health Services Research</t>
    </r>
    <r>
      <rPr>
        <sz val="9"/>
        <color rgb="FF222222"/>
        <rFont val="Calibri Light"/>
        <family val="2"/>
        <scheme val="major"/>
      </rPr>
      <t xml:space="preserve"> 8.1 (2008): 134.</t>
    </r>
  </si>
  <si>
    <r>
      <t xml:space="preserve">Smith, Jon, Marc Lipsitch, and Jeffrey W. Almond. "Vaccine production, distribution, access, and uptake." </t>
    </r>
    <r>
      <rPr>
        <i/>
        <sz val="9"/>
        <color rgb="FF222222"/>
        <rFont val="Calibri Light"/>
        <family val="2"/>
        <scheme val="major"/>
      </rPr>
      <t>The Lancet</t>
    </r>
    <r>
      <rPr>
        <sz val="9"/>
        <color rgb="FF222222"/>
        <rFont val="Calibri Light"/>
        <family val="2"/>
        <scheme val="major"/>
      </rPr>
      <t xml:space="preserve"> 378.9789 (2011): 428-438.</t>
    </r>
  </si>
  <si>
    <r>
      <t xml:space="preserve">Moïsi, Jennifer C., et al. "Spatial and socio-demographic predictors of time-to-immunization in a rural area in Kenya: Is equity attainable?." </t>
    </r>
    <r>
      <rPr>
        <i/>
        <sz val="9"/>
        <color rgb="FF222222"/>
        <rFont val="Calibri Light"/>
        <family val="2"/>
        <scheme val="major"/>
      </rPr>
      <t>Vaccine</t>
    </r>
    <r>
      <rPr>
        <sz val="9"/>
        <color rgb="FF222222"/>
        <rFont val="Calibri Light"/>
        <family val="2"/>
        <scheme val="major"/>
      </rPr>
      <t xml:space="preserve"> 28.35 (2010): 5725-5730.</t>
    </r>
  </si>
  <si>
    <r>
      <t xml:space="preserve">Webster, Jayne, et al. "Which delivery systems reach the poor? A review of equity of coverage of ever-treated nets, never-treated nets, and immunisation to reduce child mortality in Africa." </t>
    </r>
    <r>
      <rPr>
        <i/>
        <sz val="9"/>
        <color rgb="FF222222"/>
        <rFont val="Calibri Light"/>
        <family val="2"/>
        <scheme val="major"/>
      </rPr>
      <t>The Lancet infectious diseases</t>
    </r>
    <r>
      <rPr>
        <sz val="9"/>
        <color rgb="FF222222"/>
        <rFont val="Calibri Light"/>
        <family val="2"/>
        <scheme val="major"/>
      </rPr>
      <t xml:space="preserve"> 5.11 (2005): 709-717.</t>
    </r>
  </si>
  <si>
    <r>
      <t xml:space="preserve">Kane, Mark A., and Alan Brooks. "New immunization initiatives and progress toward the global control of hepatitis B." </t>
    </r>
    <r>
      <rPr>
        <i/>
        <sz val="9"/>
        <color rgb="FF222222"/>
        <rFont val="Calibri Light"/>
        <family val="2"/>
        <scheme val="major"/>
      </rPr>
      <t>Current opinion in infectious diseases</t>
    </r>
    <r>
      <rPr>
        <sz val="9"/>
        <color rgb="FF222222"/>
        <rFont val="Calibri Light"/>
        <family val="2"/>
        <scheme val="major"/>
      </rPr>
      <t xml:space="preserve"> 15.5 (2002): 465-469.</t>
    </r>
  </si>
  <si>
    <r>
      <t xml:space="preserve">Duclos, Philippe, et al. "Global immunization: status, progress, challenges and future." </t>
    </r>
    <r>
      <rPr>
        <i/>
        <sz val="9"/>
        <color rgb="FF222222"/>
        <rFont val="Calibri Light"/>
        <family val="2"/>
        <scheme val="major"/>
      </rPr>
      <t>BMC International Health and Human Rights</t>
    </r>
    <r>
      <rPr>
        <sz val="9"/>
        <color rgb="FF222222"/>
        <rFont val="Calibri Light"/>
        <family val="2"/>
        <scheme val="major"/>
      </rPr>
      <t xml:space="preserve"> 9.Suppl 1 (2009): S2.</t>
    </r>
  </si>
  <si>
    <r>
      <t xml:space="preserve">Zuber, Patrick LF, et al. "Sustaining GAVI-supported vaccine introductions in resource-poor countries." </t>
    </r>
    <r>
      <rPr>
        <i/>
        <sz val="9"/>
        <color rgb="FF222222"/>
        <rFont val="Calibri Light"/>
        <family val="2"/>
        <scheme val="major"/>
      </rPr>
      <t>Vaccine</t>
    </r>
    <r>
      <rPr>
        <sz val="9"/>
        <color rgb="FF222222"/>
        <rFont val="Calibri Light"/>
        <family val="2"/>
        <scheme val="major"/>
      </rPr>
      <t xml:space="preserve"> 29.17 (2011): 3149-3154.</t>
    </r>
  </si>
  <si>
    <r>
      <t xml:space="preserve">Chee, Grace, et al. "Why differentiating between health system support and health system strengthening is needed." </t>
    </r>
    <r>
      <rPr>
        <i/>
        <sz val="9"/>
        <color rgb="FF222222"/>
        <rFont val="Calibri Light"/>
        <family val="2"/>
        <scheme val="major"/>
      </rPr>
      <t>The International journal of health planning and management</t>
    </r>
    <r>
      <rPr>
        <sz val="9"/>
        <color rgb="FF222222"/>
        <rFont val="Calibri Light"/>
        <family val="2"/>
        <scheme val="major"/>
      </rPr>
      <t xml:space="preserve"> 28.1 (2013): 85-94.</t>
    </r>
  </si>
  <si>
    <r>
      <t xml:space="preserve">Kamara, Lidija, et al. "Strategies for financial sustainability of immunization programs: a review of the strategies from 50 national immunization program financial sustainability plans." </t>
    </r>
    <r>
      <rPr>
        <i/>
        <sz val="9"/>
        <color rgb="FF222222"/>
        <rFont val="Calibri Light"/>
        <family val="2"/>
        <scheme val="major"/>
      </rPr>
      <t>Vaccine</t>
    </r>
    <r>
      <rPr>
        <sz val="9"/>
        <color rgb="FF222222"/>
        <rFont val="Calibri Light"/>
        <family val="2"/>
        <scheme val="major"/>
      </rPr>
      <t xml:space="preserve"> 26.51 (2008): 6717-6726.</t>
    </r>
  </si>
  <si>
    <r>
      <t xml:space="preserve">Tin, Nilar, et al. "An approach to health system strengthening in the Union of Myanmar." </t>
    </r>
    <r>
      <rPr>
        <i/>
        <sz val="9"/>
        <color rgb="FF222222"/>
        <rFont val="Calibri Light"/>
        <family val="2"/>
        <scheme val="major"/>
      </rPr>
      <t>Health policy</t>
    </r>
    <r>
      <rPr>
        <sz val="9"/>
        <color rgb="FF222222"/>
        <rFont val="Calibri Light"/>
        <family val="2"/>
        <scheme val="major"/>
      </rPr>
      <t xml:space="preserve"> 95.2 (2010): 95-102.</t>
    </r>
  </si>
  <si>
    <r>
      <t xml:space="preserve">Hardon, Anita. "Immunisation for all." </t>
    </r>
    <r>
      <rPr>
        <i/>
        <sz val="9"/>
        <color rgb="FF222222"/>
        <rFont val="Calibri Light"/>
        <family val="2"/>
        <scheme val="major"/>
      </rPr>
      <t>HAI Europe</t>
    </r>
    <r>
      <rPr>
        <sz val="9"/>
        <color rgb="FF222222"/>
        <rFont val="Calibri Light"/>
        <family val="2"/>
        <scheme val="major"/>
      </rPr>
      <t xml:space="preserve"> 6.1 (2001).</t>
    </r>
  </si>
  <si>
    <r>
      <t xml:space="preserve">Banati, Prerna, and Jean-Paul Moatti. "The positive contributions of global health initiatives." </t>
    </r>
    <r>
      <rPr>
        <i/>
        <sz val="9"/>
        <color rgb="FF222222"/>
        <rFont val="Calibri Light"/>
        <family val="2"/>
        <scheme val="major"/>
      </rPr>
      <t>Bulletin of the World Health Organization</t>
    </r>
    <r>
      <rPr>
        <sz val="9"/>
        <color rgb="FF222222"/>
        <rFont val="Calibri Light"/>
        <family val="2"/>
        <scheme val="major"/>
      </rPr>
      <t xml:space="preserve"> 86.11 (2008): 820-820.</t>
    </r>
  </si>
  <si>
    <r>
      <t xml:space="preserve">Moon, Suerie, et al. "A ‘win-win solution?’: A critical analysis of tiered pricing to improve access to medicines in developing countries." </t>
    </r>
    <r>
      <rPr>
        <i/>
        <sz val="9"/>
        <color rgb="FF222222"/>
        <rFont val="Calibri Light"/>
        <family val="2"/>
        <scheme val="major"/>
      </rPr>
      <t>Online] Globalization and Health</t>
    </r>
    <r>
      <rPr>
        <sz val="9"/>
        <color rgb="FF222222"/>
        <rFont val="Calibri Light"/>
        <family val="2"/>
        <scheme val="major"/>
      </rPr>
      <t xml:space="preserve"> 7 (2011): 39.</t>
    </r>
  </si>
  <si>
    <r>
      <t xml:space="preserve">Rheingans, Richard, Deborah Atherly, and John Anderson. "Distributional impact of rotavirus vaccination in 25 GAVI countries: estimating disparities in benefits and cost-effectiveness." </t>
    </r>
    <r>
      <rPr>
        <i/>
        <sz val="9"/>
        <color rgb="FF222222"/>
        <rFont val="Calibri Light"/>
        <family val="2"/>
        <scheme val="major"/>
      </rPr>
      <t>Vaccine</t>
    </r>
    <r>
      <rPr>
        <sz val="9"/>
        <color rgb="FF222222"/>
        <rFont val="Calibri Light"/>
        <family val="2"/>
        <scheme val="major"/>
      </rPr>
      <t xml:space="preserve"> 30 (2012): A15-A23.</t>
    </r>
  </si>
  <si>
    <r>
      <t xml:space="preserve">Yamey, Gavin. "Global vaccine initiative creates inequity, analysis concludes." </t>
    </r>
    <r>
      <rPr>
        <i/>
        <sz val="9"/>
        <color rgb="FF222222"/>
        <rFont val="Calibri Light"/>
        <family val="2"/>
        <scheme val="major"/>
      </rPr>
      <t>BMJ: British Medical Journal</t>
    </r>
    <r>
      <rPr>
        <sz val="9"/>
        <color rgb="FF222222"/>
        <rFont val="Calibri Light"/>
        <family val="2"/>
        <scheme val="major"/>
      </rPr>
      <t xml:space="preserve"> 322.7289 (2001): 754.</t>
    </r>
  </si>
  <si>
    <r>
      <t xml:space="preserve">Hardon, Anita, and Stuart Blume. "Shifts in global immunisation goals (1984–2004): unfinished agendas and mixed results." </t>
    </r>
    <r>
      <rPr>
        <i/>
        <sz val="9"/>
        <color rgb="FF222222"/>
        <rFont val="Calibri Light"/>
        <family val="2"/>
        <scheme val="major"/>
      </rPr>
      <t>Social science &amp; medicine</t>
    </r>
    <r>
      <rPr>
        <sz val="9"/>
        <color rgb="FF222222"/>
        <rFont val="Calibri Light"/>
        <family val="2"/>
        <scheme val="major"/>
      </rPr>
      <t xml:space="preserve"> 60.2 (2005): 345-356.</t>
    </r>
  </si>
  <si>
    <r>
      <t xml:space="preserve">Jimenez, Jorge. "Vaccines—a wonderful tool for equity in health." </t>
    </r>
    <r>
      <rPr>
        <i/>
        <sz val="9"/>
        <color rgb="FF222222"/>
        <rFont val="Calibri Light"/>
        <family val="2"/>
        <scheme val="major"/>
      </rPr>
      <t>Vaccine</t>
    </r>
    <r>
      <rPr>
        <sz val="9"/>
        <color rgb="FF222222"/>
        <rFont val="Calibri Light"/>
        <family val="2"/>
        <scheme val="major"/>
      </rPr>
      <t xml:space="preserve"> 19.17 (2001): 2201-2205.</t>
    </r>
  </si>
  <si>
    <r>
      <t xml:space="preserve">Soeung, Sann Chan, et al. "From reaching every district to reaching every community: analysis and response to the challenge of equity in immunization in Cambodia." </t>
    </r>
    <r>
      <rPr>
        <i/>
        <sz val="9"/>
        <color rgb="FF222222"/>
        <rFont val="Calibri Light"/>
        <family val="2"/>
        <scheme val="major"/>
      </rPr>
      <t>Health policy and planning</t>
    </r>
    <r>
      <rPr>
        <sz val="9"/>
        <color rgb="FF222222"/>
        <rFont val="Calibri Light"/>
        <family val="2"/>
        <scheme val="major"/>
      </rPr>
      <t xml:space="preserve"> 28.5 (2013): 526-535.</t>
    </r>
  </si>
  <si>
    <r>
      <t xml:space="preserve">Haddad, Slim, et al. "System-level determinants of immunization coverage disparities among health districts in Burkina Faso: a multiple case study." </t>
    </r>
    <r>
      <rPr>
        <i/>
        <sz val="9"/>
        <color rgb="FF222222"/>
        <rFont val="Calibri Light"/>
        <family val="2"/>
        <scheme val="major"/>
      </rPr>
      <t>BMC international health and human rights</t>
    </r>
    <r>
      <rPr>
        <sz val="9"/>
        <color rgb="FF222222"/>
        <rFont val="Calibri Light"/>
        <family val="2"/>
        <scheme val="major"/>
      </rPr>
      <t xml:space="preserve"> 9.Suppl 1 (2009): S15.</t>
    </r>
  </si>
  <si>
    <r>
      <t xml:space="preserve">Brugha, Ruairí, Mary Starling, and Gill Walt. "GAVI, the first steps: lessons for the Global Fund." </t>
    </r>
    <r>
      <rPr>
        <i/>
        <sz val="9"/>
        <color rgb="FF222222"/>
        <rFont val="Calibri Light"/>
        <family val="2"/>
        <scheme val="major"/>
      </rPr>
      <t>The Lancet</t>
    </r>
    <r>
      <rPr>
        <sz val="9"/>
        <color rgb="FF222222"/>
        <rFont val="Calibri Light"/>
        <family val="2"/>
        <scheme val="major"/>
      </rPr>
      <t xml:space="preserve"> 359.9304 (2002): 435-438.</t>
    </r>
  </si>
  <si>
    <r>
      <t xml:space="preserve">Chinedu, Agbakwuru, and Joanne Beswick. "A Comparison of The Global Fund and the GAVI Alliance with Emphasis on Health System Strengthening." </t>
    </r>
    <r>
      <rPr>
        <i/>
        <sz val="9"/>
        <color rgb="FF222222"/>
        <rFont val="Calibri Light"/>
        <family val="2"/>
        <scheme val="major"/>
      </rPr>
      <t>Waltham, MA</t>
    </r>
    <r>
      <rPr>
        <sz val="9"/>
        <color rgb="FF222222"/>
        <rFont val="Calibri Light"/>
        <family val="2"/>
        <scheme val="major"/>
      </rPr>
      <t xml:space="preserve"> (2009).</t>
    </r>
  </si>
  <si>
    <r>
      <t xml:space="preserve">Atherly, Deborah E., et al. "Projected health and economic impact of rotavirus vaccination in GAVI-eligible countries: 2011–2030." </t>
    </r>
    <r>
      <rPr>
        <i/>
        <sz val="9"/>
        <color rgb="FF222222"/>
        <rFont val="Calibri Light"/>
        <family val="2"/>
        <scheme val="major"/>
      </rPr>
      <t>Vaccine</t>
    </r>
    <r>
      <rPr>
        <sz val="9"/>
        <color rgb="FF222222"/>
        <rFont val="Calibri Light"/>
        <family val="2"/>
        <scheme val="major"/>
      </rPr>
      <t xml:space="preserve"> 30 (2012): A7-A14.</t>
    </r>
  </si>
  <si>
    <r>
      <t xml:space="preserve">Shebaya, Sirine, et al. "Alternatives to national average income data as eligibility criteria for international subsidies: a social justice perspective." </t>
    </r>
    <r>
      <rPr>
        <i/>
        <sz val="9"/>
        <color rgb="FF222222"/>
        <rFont val="Calibri Light"/>
        <family val="2"/>
        <scheme val="major"/>
      </rPr>
      <t>Developing world bioethics</t>
    </r>
    <r>
      <rPr>
        <sz val="9"/>
        <color rgb="FF222222"/>
        <rFont val="Calibri Light"/>
        <family val="2"/>
        <scheme val="major"/>
      </rPr>
      <t xml:space="preserve"> 10.3 (2010): 141-149.</t>
    </r>
  </si>
  <si>
    <r>
      <t xml:space="preserve">Mulholland, E. K., et al. "Equity and child-survival strategies." </t>
    </r>
    <r>
      <rPr>
        <i/>
        <sz val="9"/>
        <color rgb="FF222222"/>
        <rFont val="Calibri Light"/>
        <family val="2"/>
        <scheme val="major"/>
      </rPr>
      <t>Bulletin of the World Health Organization</t>
    </r>
    <r>
      <rPr>
        <sz val="9"/>
        <color rgb="FF222222"/>
        <rFont val="Calibri Light"/>
        <family val="2"/>
        <scheme val="major"/>
      </rPr>
      <t xml:space="preserve"> 86.5 (2008): 399-407.</t>
    </r>
  </si>
  <si>
    <r>
      <t xml:space="preserve">Goldie, Sue J., et al. "Benefits, cost requirements and cost-effectiveness of the HPV16, 18 vaccine for cervical cancer prevention in developing countries: policy implications." </t>
    </r>
    <r>
      <rPr>
        <i/>
        <sz val="9"/>
        <color rgb="FF222222"/>
        <rFont val="Calibri Light"/>
        <family val="2"/>
        <scheme val="major"/>
      </rPr>
      <t>Reproductive health matters</t>
    </r>
    <r>
      <rPr>
        <sz val="9"/>
        <color rgb="FF222222"/>
        <rFont val="Calibri Light"/>
        <family val="2"/>
        <scheme val="major"/>
      </rPr>
      <t xml:space="preserve"> 16.32 (2008): 86-96.</t>
    </r>
  </si>
  <si>
    <r>
      <t xml:space="preserve">Ferrinho, Paulo, et al. "Perceptions of the usefulness of external support to immunization coverage in Guinea-Bissau: a Delphi analysis of the GAVI-Alliance cash-based support." </t>
    </r>
    <r>
      <rPr>
        <i/>
        <sz val="9"/>
        <color rgb="FF222222"/>
        <rFont val="Calibri Light"/>
        <family val="2"/>
        <scheme val="major"/>
      </rPr>
      <t>Revista da Sociedade Brasileira de Medicina Tropical</t>
    </r>
    <r>
      <rPr>
        <sz val="9"/>
        <color rgb="FF222222"/>
        <rFont val="Calibri Light"/>
        <family val="2"/>
        <scheme val="major"/>
      </rPr>
      <t xml:space="preserve"> 46.1 (2013): 07-14.</t>
    </r>
  </si>
  <si>
    <r>
      <t xml:space="preserve">Jarrett, S. Equity in the Delivery of Vaccines and Vaccination i n Developing Countries. </t>
    </r>
    <r>
      <rPr>
        <i/>
        <sz val="9"/>
        <color rgb="FF222222"/>
        <rFont val="Calibri Light"/>
        <family val="2"/>
        <scheme val="major"/>
      </rPr>
      <t>Linking Science to Society</t>
    </r>
    <r>
      <rPr>
        <sz val="9"/>
        <color rgb="FF222222"/>
        <rFont val="Calibri Light"/>
        <family val="2"/>
        <scheme val="major"/>
      </rPr>
      <t>, 171.</t>
    </r>
  </si>
  <si>
    <r>
      <t xml:space="preserve">Brearley, Lara, et al. "Applying an equity lens in the Decade of Vaccines." </t>
    </r>
    <r>
      <rPr>
        <i/>
        <sz val="9"/>
        <color rgb="FF222222"/>
        <rFont val="Calibri Light"/>
        <family val="2"/>
        <scheme val="major"/>
      </rPr>
      <t>Vaccine</t>
    </r>
    <r>
      <rPr>
        <sz val="9"/>
        <color rgb="FF222222"/>
        <rFont val="Calibri Light"/>
        <family val="2"/>
        <scheme val="major"/>
      </rPr>
      <t xml:space="preserve"> 31 (2013): B103-B107.</t>
    </r>
  </si>
  <si>
    <r>
      <t xml:space="preserve">Cui, Fuqiang, et al. "Preventing hepatitis B though universal vaccination: Reduction of inequalities through the GAVI China project." </t>
    </r>
    <r>
      <rPr>
        <i/>
        <sz val="9"/>
        <color rgb="FF222222"/>
        <rFont val="Calibri Light"/>
        <family val="2"/>
        <scheme val="major"/>
      </rPr>
      <t>Vaccine</t>
    </r>
    <r>
      <rPr>
        <sz val="9"/>
        <color rgb="FF222222"/>
        <rFont val="Calibri Light"/>
        <family val="2"/>
        <scheme val="major"/>
      </rPr>
      <t xml:space="preserve"> 31 (2013): J29-J35.</t>
    </r>
  </si>
  <si>
    <r>
      <t xml:space="preserve">Hyde, Terri B., et al. "The impact of new vaccine introduction on immunization and health systems: a review of the published literature." </t>
    </r>
    <r>
      <rPr>
        <i/>
        <sz val="9"/>
        <color rgb="FF222222"/>
        <rFont val="Calibri Light"/>
        <family val="2"/>
        <scheme val="major"/>
      </rPr>
      <t>Vaccine</t>
    </r>
    <r>
      <rPr>
        <sz val="9"/>
        <color rgb="FF222222"/>
        <rFont val="Calibri Light"/>
        <family val="2"/>
        <scheme val="major"/>
      </rPr>
      <t xml:space="preserve"> 30.45 (2012): 6347-6358.</t>
    </r>
  </si>
  <si>
    <r>
      <t xml:space="preserve">Matsuoka, Sadatoshi, et al. "Performance-based financing with GAVI health system strengthening funding in rural Cambodia: a brief assessment of the impact." </t>
    </r>
    <r>
      <rPr>
        <i/>
        <sz val="9"/>
        <color rgb="FF222222"/>
        <rFont val="Calibri Light"/>
        <family val="2"/>
        <scheme val="major"/>
      </rPr>
      <t>Health policy and planning</t>
    </r>
    <r>
      <rPr>
        <sz val="9"/>
        <color rgb="FF222222"/>
        <rFont val="Calibri Light"/>
        <family val="2"/>
        <scheme val="major"/>
      </rPr>
      <t xml:space="preserve"> (2013): czt030.</t>
    </r>
  </si>
  <si>
    <r>
      <t xml:space="preserve">Glassman, Amanda, Denizhan Duran, and Andy Sumner. "Global Health and the New Bottom Billion: What do Shifts in Global Poverty and Disease Burden Mean for Donor Agencies?." </t>
    </r>
    <r>
      <rPr>
        <i/>
        <sz val="9"/>
        <color rgb="FF222222"/>
        <rFont val="Calibri Light"/>
        <family val="2"/>
        <scheme val="major"/>
      </rPr>
      <t>Global Policy</t>
    </r>
    <r>
      <rPr>
        <sz val="9"/>
        <color rgb="FF222222"/>
        <rFont val="Calibri Light"/>
        <family val="2"/>
        <scheme val="major"/>
      </rPr>
      <t xml:space="preserve"> 4.1 (2013): 1-14.</t>
    </r>
  </si>
  <si>
    <r>
      <t xml:space="preserve">Mahoney, R. T., Krattiger, A., Clemens, J. D., &amp; Curtiss III, R. (2007). The introduction of new vaccines into developing countries: IV: Global Access Strategies. </t>
    </r>
    <r>
      <rPr>
        <i/>
        <sz val="9"/>
        <color rgb="FF222222"/>
        <rFont val="Calibri Light"/>
        <family val="2"/>
        <scheme val="major"/>
      </rPr>
      <t>Vaccine</t>
    </r>
    <r>
      <rPr>
        <sz val="9"/>
        <color rgb="FF222222"/>
        <rFont val="Calibri Light"/>
        <family val="2"/>
        <scheme val="major"/>
      </rPr>
      <t xml:space="preserve">, </t>
    </r>
    <r>
      <rPr>
        <i/>
        <sz val="9"/>
        <color rgb="FF222222"/>
        <rFont val="Calibri Light"/>
        <family val="2"/>
        <scheme val="major"/>
      </rPr>
      <t>25</t>
    </r>
    <r>
      <rPr>
        <sz val="9"/>
        <color rgb="FF222222"/>
        <rFont val="Calibri Light"/>
        <family val="2"/>
        <scheme val="major"/>
      </rPr>
      <t>(20), 4003-4011.</t>
    </r>
  </si>
  <si>
    <r>
      <t xml:space="preserve">Tangcharoensathien, V., &amp; Patcharanarumol, W. (2010). Commentary: Global health initiatives: opportunities or challenges?. </t>
    </r>
    <r>
      <rPr>
        <i/>
        <sz val="9"/>
        <color rgb="FF222222"/>
        <rFont val="Calibri Light"/>
        <family val="2"/>
        <scheme val="major"/>
      </rPr>
      <t>Health policy and planning</t>
    </r>
    <r>
      <rPr>
        <sz val="9"/>
        <color rgb="FF222222"/>
        <rFont val="Calibri Light"/>
        <family val="2"/>
        <scheme val="major"/>
      </rPr>
      <t xml:space="preserve">, </t>
    </r>
    <r>
      <rPr>
        <i/>
        <sz val="9"/>
        <color rgb="FF222222"/>
        <rFont val="Calibri Light"/>
        <family val="2"/>
        <scheme val="major"/>
      </rPr>
      <t>25</t>
    </r>
    <r>
      <rPr>
        <sz val="9"/>
        <color rgb="FF222222"/>
        <rFont val="Calibri Light"/>
        <family val="2"/>
        <scheme val="major"/>
      </rPr>
      <t>(2), 101-103.</t>
    </r>
  </si>
  <si>
    <r>
      <t xml:space="preserve">Jones, N., Holmes, R., &amp; Espey, J. (2010). Progressing Gender Equality Post‐2015: Harnessing the Multiplier Effects of Existing Achievements. </t>
    </r>
    <r>
      <rPr>
        <i/>
        <sz val="9"/>
        <color rgb="FF222222"/>
        <rFont val="Calibri Light"/>
        <family val="2"/>
        <scheme val="major"/>
      </rPr>
      <t>IDS Bulletin</t>
    </r>
    <r>
      <rPr>
        <sz val="9"/>
        <color rgb="FF222222"/>
        <rFont val="Calibri Light"/>
        <family val="2"/>
        <scheme val="major"/>
      </rPr>
      <t xml:space="preserve">, </t>
    </r>
    <r>
      <rPr>
        <i/>
        <sz val="9"/>
        <color rgb="FF222222"/>
        <rFont val="Calibri Light"/>
        <family val="2"/>
        <scheme val="major"/>
      </rPr>
      <t>41</t>
    </r>
    <r>
      <rPr>
        <sz val="9"/>
        <color rgb="FF222222"/>
        <rFont val="Calibri Light"/>
        <family val="2"/>
        <scheme val="major"/>
      </rPr>
      <t>(1), 113-122.</t>
    </r>
  </si>
  <si>
    <r>
      <t xml:space="preserve">Warren, A. E., Wyss, K., Shakarishvili, G., Atun, R., &amp; de Savigny, D. (2013). Global health initiative investments and health systems strengthening: a content analysis of global fund investments. </t>
    </r>
    <r>
      <rPr>
        <i/>
        <sz val="9"/>
        <color rgb="FF222222"/>
        <rFont val="Calibri Light"/>
        <family val="2"/>
        <scheme val="major"/>
      </rPr>
      <t>Globalisation Health</t>
    </r>
    <r>
      <rPr>
        <sz val="9"/>
        <color rgb="FF222222"/>
        <rFont val="Calibri Light"/>
        <family val="2"/>
        <scheme val="major"/>
      </rPr>
      <t xml:space="preserve">, </t>
    </r>
    <r>
      <rPr>
        <i/>
        <sz val="9"/>
        <color rgb="FF222222"/>
        <rFont val="Calibri Light"/>
        <family val="2"/>
        <scheme val="major"/>
      </rPr>
      <t>9</t>
    </r>
    <r>
      <rPr>
        <sz val="9"/>
        <color rgb="FF222222"/>
        <rFont val="Calibri Light"/>
        <family val="2"/>
        <scheme val="major"/>
      </rPr>
      <t>(1), 30.</t>
    </r>
  </si>
  <si>
    <r>
      <t xml:space="preserve">Lane, C., &amp; Glassman, A. (2007). Bigger and better? Scaling up and innovation in health aid. </t>
    </r>
    <r>
      <rPr>
        <i/>
        <sz val="9"/>
        <color rgb="FF222222"/>
        <rFont val="Calibri Light"/>
        <family val="2"/>
        <scheme val="major"/>
      </rPr>
      <t>Health Affairs</t>
    </r>
    <r>
      <rPr>
        <sz val="9"/>
        <color rgb="FF222222"/>
        <rFont val="Calibri Light"/>
        <family val="2"/>
        <scheme val="major"/>
      </rPr>
      <t xml:space="preserve">, </t>
    </r>
    <r>
      <rPr>
        <i/>
        <sz val="9"/>
        <color rgb="FF222222"/>
        <rFont val="Calibri Light"/>
        <family val="2"/>
        <scheme val="major"/>
      </rPr>
      <t>26</t>
    </r>
    <r>
      <rPr>
        <sz val="9"/>
        <color rgb="FF222222"/>
        <rFont val="Calibri Light"/>
        <family val="2"/>
        <scheme val="major"/>
      </rPr>
      <t>(4), 935-948.</t>
    </r>
  </si>
  <si>
    <r>
      <t xml:space="preserve">Pande, R. P., &amp; Yazbeck, A. S. (2003). What's in a country average? Wealth, gender, and regional inequalities in immunization in India. </t>
    </r>
    <r>
      <rPr>
        <i/>
        <sz val="9"/>
        <color rgb="FF222222"/>
        <rFont val="Calibri Light"/>
        <family val="2"/>
        <scheme val="major"/>
      </rPr>
      <t>Social Science &amp; Medicine</t>
    </r>
    <r>
      <rPr>
        <sz val="9"/>
        <color rgb="FF222222"/>
        <rFont val="Calibri Light"/>
        <family val="2"/>
        <scheme val="major"/>
      </rPr>
      <t xml:space="preserve">, </t>
    </r>
    <r>
      <rPr>
        <i/>
        <sz val="9"/>
        <color rgb="FF222222"/>
        <rFont val="Calibri Light"/>
        <family val="2"/>
        <scheme val="major"/>
      </rPr>
      <t>57</t>
    </r>
    <r>
      <rPr>
        <sz val="9"/>
        <color rgb="FF222222"/>
        <rFont val="Calibri Light"/>
        <family val="2"/>
        <scheme val="major"/>
      </rPr>
      <t>(11), 2075-2088.</t>
    </r>
  </si>
  <si>
    <r>
      <t xml:space="preserve">Lieu, Tracy A., Thomas G. McGuire, and Alan R. Hinman. "Overcoming economic barriers to the optimal use of vaccines." </t>
    </r>
    <r>
      <rPr>
        <i/>
        <sz val="9"/>
        <color rgb="FF222222"/>
        <rFont val="Calibri Light"/>
        <family val="2"/>
        <scheme val="major"/>
      </rPr>
      <t>Health Affairs</t>
    </r>
    <r>
      <rPr>
        <sz val="9"/>
        <color rgb="FF222222"/>
        <rFont val="Calibri Light"/>
        <family val="2"/>
        <scheme val="major"/>
      </rPr>
      <t xml:space="preserve"> 24.3 (2005): 666-679.</t>
    </r>
  </si>
  <si>
    <r>
      <t xml:space="preserve">Steinglass, R. (2013). Routine immunization: an essential but wobbly platform. </t>
    </r>
    <r>
      <rPr>
        <i/>
        <sz val="9"/>
        <color rgb="FF222222"/>
        <rFont val="Calibri Light"/>
        <family val="2"/>
        <scheme val="major"/>
      </rPr>
      <t>Global Health: Science and Practice</t>
    </r>
    <r>
      <rPr>
        <sz val="9"/>
        <color rgb="FF222222"/>
        <rFont val="Calibri Light"/>
        <family val="2"/>
        <scheme val="major"/>
      </rPr>
      <t xml:space="preserve">, </t>
    </r>
    <r>
      <rPr>
        <i/>
        <sz val="9"/>
        <color rgb="FF222222"/>
        <rFont val="Calibri Light"/>
        <family val="2"/>
        <scheme val="major"/>
      </rPr>
      <t>1</t>
    </r>
    <r>
      <rPr>
        <sz val="9"/>
        <color rgb="FF222222"/>
        <rFont val="Calibri Light"/>
        <family val="2"/>
        <scheme val="major"/>
      </rPr>
      <t>(3), 295-301.</t>
    </r>
  </si>
  <si>
    <r>
      <t xml:space="preserve">Jayakrishnan, T. (2013). National Vaccine Policy: ethical equity issues. </t>
    </r>
    <r>
      <rPr>
        <i/>
        <sz val="9"/>
        <color rgb="FF222222"/>
        <rFont val="Calibri Light"/>
        <family val="2"/>
        <scheme val="major"/>
      </rPr>
      <t>Indian journal of medical ethics</t>
    </r>
    <r>
      <rPr>
        <sz val="9"/>
        <color rgb="FF222222"/>
        <rFont val="Calibri Light"/>
        <family val="2"/>
        <scheme val="major"/>
      </rPr>
      <t xml:space="preserve">, </t>
    </r>
    <r>
      <rPr>
        <i/>
        <sz val="9"/>
        <color rgb="FF222222"/>
        <rFont val="Calibri Light"/>
        <family val="2"/>
        <scheme val="major"/>
      </rPr>
      <t>10</t>
    </r>
    <r>
      <rPr>
        <sz val="9"/>
        <color rgb="FF222222"/>
        <rFont val="Calibri Light"/>
        <family val="2"/>
        <scheme val="major"/>
      </rPr>
      <t>(3), 183-90.</t>
    </r>
  </si>
  <si>
    <r>
      <t xml:space="preserve">Nishtar, S. (2004). Public–private'partnerships' in health–a global call to action. </t>
    </r>
    <r>
      <rPr>
        <i/>
        <sz val="9"/>
        <color rgb="FF222222"/>
        <rFont val="Calibri Light"/>
        <family val="2"/>
        <scheme val="major"/>
      </rPr>
      <t>Health Research Policy and Systems</t>
    </r>
    <r>
      <rPr>
        <sz val="9"/>
        <color rgb="FF222222"/>
        <rFont val="Calibri Light"/>
        <family val="2"/>
        <scheme val="major"/>
      </rPr>
      <t xml:space="preserve">, </t>
    </r>
    <r>
      <rPr>
        <i/>
        <sz val="9"/>
        <color rgb="FF222222"/>
        <rFont val="Calibri Light"/>
        <family val="2"/>
        <scheme val="major"/>
      </rPr>
      <t>2</t>
    </r>
    <r>
      <rPr>
        <sz val="9"/>
        <color rgb="FF222222"/>
        <rFont val="Calibri Light"/>
        <family val="2"/>
        <scheme val="major"/>
      </rPr>
      <t>(1), 5.</t>
    </r>
  </si>
  <si>
    <r>
      <t xml:space="preserve">Gómez, E. J., &amp; Atun, R. (2013). Emergence of multilateral proto-institutions in global health and new approaches to governance: analysis using path dependency and institutional theory. </t>
    </r>
    <r>
      <rPr>
        <i/>
        <sz val="9"/>
        <color rgb="FF222222"/>
        <rFont val="Calibri Light"/>
        <family val="2"/>
        <scheme val="major"/>
      </rPr>
      <t>Globalization and health</t>
    </r>
    <r>
      <rPr>
        <sz val="9"/>
        <color rgb="FF222222"/>
        <rFont val="Calibri Light"/>
        <family val="2"/>
        <scheme val="major"/>
      </rPr>
      <t xml:space="preserve">, </t>
    </r>
    <r>
      <rPr>
        <i/>
        <sz val="9"/>
        <color rgb="FF222222"/>
        <rFont val="Calibri Light"/>
        <family val="2"/>
        <scheme val="major"/>
      </rPr>
      <t>9</t>
    </r>
    <r>
      <rPr>
        <sz val="9"/>
        <color rgb="FF222222"/>
        <rFont val="Calibri Light"/>
        <family val="2"/>
        <scheme val="major"/>
      </rPr>
      <t>(1), 18.</t>
    </r>
  </si>
  <si>
    <r>
      <t xml:space="preserve">Obaro, S. K., &amp; Palmer, A. (2003). Vaccines for children: policies, politics and poverty. </t>
    </r>
    <r>
      <rPr>
        <i/>
        <sz val="9"/>
        <color rgb="FF222222"/>
        <rFont val="Calibri Light"/>
        <family val="2"/>
        <scheme val="major"/>
      </rPr>
      <t>Vaccine</t>
    </r>
    <r>
      <rPr>
        <sz val="9"/>
        <color rgb="FF222222"/>
        <rFont val="Calibri Light"/>
        <family val="2"/>
        <scheme val="major"/>
      </rPr>
      <t xml:space="preserve">, </t>
    </r>
    <r>
      <rPr>
        <i/>
        <sz val="9"/>
        <color rgb="FF222222"/>
        <rFont val="Calibri Light"/>
        <family val="2"/>
        <scheme val="major"/>
      </rPr>
      <t>21</t>
    </r>
    <r>
      <rPr>
        <sz val="9"/>
        <color rgb="FF222222"/>
        <rFont val="Calibri Light"/>
        <family val="2"/>
        <scheme val="major"/>
      </rPr>
      <t>(13), 1423-1431.</t>
    </r>
  </si>
  <si>
    <r>
      <t xml:space="preserve">Trostle, R. M., &amp; Shen, A. K. (2014). Three decades of USAID investments in immunization through the child survival revolution. </t>
    </r>
    <r>
      <rPr>
        <i/>
        <sz val="9"/>
        <color rgb="FF222222"/>
        <rFont val="Calibri Light"/>
        <family val="2"/>
        <scheme val="major"/>
      </rPr>
      <t>Emerging Microbes &amp; Infections</t>
    </r>
    <r>
      <rPr>
        <sz val="9"/>
        <color rgb="FF222222"/>
        <rFont val="Calibri Light"/>
        <family val="2"/>
        <scheme val="major"/>
      </rPr>
      <t xml:space="preserve">, </t>
    </r>
    <r>
      <rPr>
        <i/>
        <sz val="9"/>
        <color rgb="FF222222"/>
        <rFont val="Calibri Light"/>
        <family val="2"/>
        <scheme val="major"/>
      </rPr>
      <t>3</t>
    </r>
    <r>
      <rPr>
        <sz val="9"/>
        <color rgb="FF222222"/>
        <rFont val="Calibri Light"/>
        <family val="2"/>
        <scheme val="major"/>
      </rPr>
      <t>(2), e13.</t>
    </r>
  </si>
  <si>
    <r>
      <t xml:space="preserve">McNeill, D., &amp; Sandberg, K. I. (2014). Trust in Global Health Governance: The GAVI Experience. </t>
    </r>
    <r>
      <rPr>
        <i/>
        <sz val="9"/>
        <color rgb="FF222222"/>
        <rFont val="Calibri Light"/>
        <family val="2"/>
        <scheme val="major"/>
      </rPr>
      <t>Global Governance: A Review of Multilateralism and International Organizations</t>
    </r>
    <r>
      <rPr>
        <sz val="9"/>
        <color rgb="FF222222"/>
        <rFont val="Calibri Light"/>
        <family val="2"/>
        <scheme val="major"/>
      </rPr>
      <t xml:space="preserve">, </t>
    </r>
    <r>
      <rPr>
        <i/>
        <sz val="9"/>
        <color rgb="FF222222"/>
        <rFont val="Calibri Light"/>
        <family val="2"/>
        <scheme val="major"/>
      </rPr>
      <t>20</t>
    </r>
    <r>
      <rPr>
        <sz val="9"/>
        <color rgb="FF222222"/>
        <rFont val="Calibri Light"/>
        <family val="2"/>
        <scheme val="major"/>
      </rPr>
      <t>(2), 325-343.</t>
    </r>
  </si>
  <si>
    <r>
      <t xml:space="preserve">Shen, A. K., Farrell, M. M., Vandenbroucke, M. F., Fox, E., &amp; Pablos-Mendez, A. (2014). Applying lessons learned from the USAID family planning graduation experience to the GAVI graduation process. </t>
    </r>
    <r>
      <rPr>
        <i/>
        <sz val="9"/>
        <color rgb="FF222222"/>
        <rFont val="Calibri Light"/>
        <family val="2"/>
        <scheme val="major"/>
      </rPr>
      <t>Health policy and planning</t>
    </r>
    <r>
      <rPr>
        <sz val="9"/>
        <color rgb="FF222222"/>
        <rFont val="Calibri Light"/>
        <family val="2"/>
        <scheme val="major"/>
      </rPr>
      <t>, czu045.</t>
    </r>
  </si>
  <si>
    <r>
      <t xml:space="preserve">Storeng, K. T. (2014). The GAVI Alliance and the ‘Gates approach’to health system strengthening. </t>
    </r>
    <r>
      <rPr>
        <i/>
        <sz val="9"/>
        <color rgb="FF222222"/>
        <rFont val="Calibri Light"/>
        <family val="2"/>
        <scheme val="major"/>
      </rPr>
      <t>Global public health</t>
    </r>
    <r>
      <rPr>
        <sz val="9"/>
        <color rgb="FF222222"/>
        <rFont val="Calibri Light"/>
        <family val="2"/>
        <scheme val="major"/>
      </rPr>
      <t xml:space="preserve">, </t>
    </r>
    <r>
      <rPr>
        <i/>
        <sz val="9"/>
        <color rgb="FF222222"/>
        <rFont val="Calibri Light"/>
        <family val="2"/>
        <scheme val="major"/>
      </rPr>
      <t>9</t>
    </r>
    <r>
      <rPr>
        <sz val="9"/>
        <color rgb="FF222222"/>
        <rFont val="Calibri Light"/>
        <family val="2"/>
        <scheme val="major"/>
      </rPr>
      <t>(8), 865-879.</t>
    </r>
  </si>
  <si>
    <r>
      <t xml:space="preserve">Bärnighausen, T., Berkley, S., Bhutta, Z. A., Bishai, D. M., Black, M. M., Bloom, D. E., ... &amp; Walker, D. (2014). Reassessing the value of vaccines. </t>
    </r>
    <r>
      <rPr>
        <i/>
        <sz val="9"/>
        <color rgb="FF222222"/>
        <rFont val="Calibri Light"/>
        <family val="2"/>
        <scheme val="major"/>
      </rPr>
      <t>The Lancet Global Health</t>
    </r>
    <r>
      <rPr>
        <sz val="9"/>
        <color rgb="FF222222"/>
        <rFont val="Calibri Light"/>
        <family val="2"/>
        <scheme val="major"/>
      </rPr>
      <t xml:space="preserve">, </t>
    </r>
    <r>
      <rPr>
        <i/>
        <sz val="9"/>
        <color rgb="FF222222"/>
        <rFont val="Calibri Light"/>
        <family val="2"/>
        <scheme val="major"/>
      </rPr>
      <t>2</t>
    </r>
    <r>
      <rPr>
        <sz val="9"/>
        <color rgb="FF222222"/>
        <rFont val="Calibri Light"/>
        <family val="2"/>
        <scheme val="major"/>
      </rPr>
      <t>(5), e251-e252.</t>
    </r>
  </si>
  <si>
    <r>
      <t xml:space="preserve">Ottersen, T., Kamath, A., Moon, S., &amp; Røttingen, J. A. (2014). Development Assistance for Health: Quantitative Allocation Criteria and Contribution Norms. </t>
    </r>
    <r>
      <rPr>
        <i/>
        <sz val="9"/>
        <color rgb="FF222222"/>
        <rFont val="Calibri Light"/>
        <family val="2"/>
        <scheme val="major"/>
      </rPr>
      <t>Centre on Global Health Security Working Group Papers, London: Chatham House</t>
    </r>
    <r>
      <rPr>
        <sz val="9"/>
        <color rgb="FF222222"/>
        <rFont val="Calibri Light"/>
        <family val="2"/>
        <scheme val="major"/>
      </rPr>
      <t>.</t>
    </r>
  </si>
  <si>
    <t>Starling, M., Brugha, R., Walt, G., Heaton, A., &amp; Keith, R. (2002). New products into old systems: the Global Alliance for Vaccines and Immunization (GAVI) from a country perspective. London: Save the Children.</t>
  </si>
  <si>
    <t>Milstien, J. B., Batson, A., &amp; Wertheimer, A. I. (2005). Vaccines and Drugs: Characteristics of Their Use to Meet Public Health Goals. Online: http://siteresources.worldbank.org/HEALTHNUTRITIONANDPOPULATION/Resources/281627-1095698140167/MilstienVaccinesDrugsFinal.pdf (2005)</t>
  </si>
  <si>
    <t>Affolder, R., Zaffran, M., &amp; Lob-Levyt, J. (2009). Global Immunization Challenge: Progress and Opportunities. In Maternal and Child Health (pp. 417-433). Springer US.</t>
  </si>
  <si>
    <t>ICF International. "Evaluation of GAVI Gender Policy-- Final Report". ICF Macro Inc., Geneva, 2013.</t>
  </si>
  <si>
    <t>Bhutta, Z. A., &amp; Reddy, K. S. (2012). Achieving equity in global health: so near and yet so far. JAMA, 307(19), 2035-2036.</t>
  </si>
  <si>
    <t>Maurice, J. M., &amp; Davey, S. (2009). State of the World's Vaccines and Immunization. World Health Organization.</t>
  </si>
  <si>
    <t>GAVI Financing Task Force . "Immunization Financing Options." (2000). Online: http://www.who.int/immunization/programmes_systems/financing/analyses/00_briefcase_En.pdf</t>
  </si>
  <si>
    <t>England, S., Kaddar, M., Nigam, A., &amp; Pinto, M. (2001). Practice and policies on user fees for immunization in developing countries. Department of Vaccines and Biologicals, World Health Organization, Geneva, 10-11. Online: http://whqlibdoc.who.int/Hq/2001/WHO_V&amp;B_01.07.pdf</t>
  </si>
  <si>
    <t>Martin, J. F., &amp; Marshall, J. (2003). New tendencies and strategies in international immunisation: GAVI and The Vaccine Fund. Vaccine, 21(7), 587-592.</t>
  </si>
  <si>
    <t>Goldie, S. J., O'Shea, M., Campos, N. G., Diaz, M., Sweet, S., &amp; Kim, S. Y. (2008). Health and economic outcomes of HPV 16, 18 vaccination in 72 GAVI-eligible countries. Vaccine, 26(32), 4080-4093.</t>
  </si>
  <si>
    <t>Hinman, A. R. (2004). Immunization, equity, and human rights. American journal of preventive medicine, 26(1), 84-88.</t>
  </si>
  <si>
    <t>Number</t>
  </si>
  <si>
    <t>Google Scholar</t>
  </si>
  <si>
    <t>Goeman L, Galichet B, Porignon DG, Hill PS, Hammami N, Essengue Elouma MS, Kadama PY, Van Lerberghe W. "The response to flexibility: country intervention choices in the first four rounds of the GAVI Health Systems Strengthening applications." Int J Health Plann Manage.  2009</t>
  </si>
  <si>
    <t>GAVI Alliance Board Minutes</t>
  </si>
  <si>
    <t>GAVI Board paper</t>
  </si>
  <si>
    <t>GAVI Committee paper</t>
  </si>
  <si>
    <t>Other GAVI program document
(e.g. guidelines, advocacy materials)</t>
  </si>
  <si>
    <t>GAVI Secretariat, "Global Alliance for Vaccines and Immunization, First Board Meeting, New York, USA, 28 October 1999: Executive Summary &amp; Annexes," GAVI Secretariat (GAVI/99.02), Geneva, 1999.</t>
  </si>
  <si>
    <t>GAVI Secretariat, "Global Alliance for Vaccines and Immunization, Second Board Meeting &amp; Launch Event, Davos, Switzerland, 31 January 2000: Executive Summary &amp; Annexes," GAVI Secretariat (GAVI/00.01), Geneva, 2000</t>
  </si>
  <si>
    <t>GAVI Secretariat, "Global Alliance for Vaccines and Immunization, Third Board Meeting, Oslo, Norway, 13-14 June 2000: Executive Summary &amp; Annexes," GAVI Secretariat (GAVI/00.03), Geneva, 2000</t>
  </si>
  <si>
    <t>A. Levin, S.A. Wang, C. Levin, V. Tsu, R. Hutubessy, “Costs of Introducing and Delivering HPV Vaccines in Low and Lower Middle Income Countries: Inputs for GAVI Policy on Introduction Grant Support to Countries,” PLoS One, vol. 9, no. 6, 2014.</t>
  </si>
  <si>
    <t xml:space="preserve">M. Balasegaram. “Is tiered pricing the way for vaccines? Comment” Lancet; Vol. 384, No. 9946, (2014): 852.  </t>
  </si>
  <si>
    <t>F. Cui , X. Liang, X. Gong, Y. Chen, F. Wang, H. Zheng, Z. Wu, N. Miao, S.C. Hadler, Y.J. Hutin, H. Luo, and W. Yang. “Preventing hepatitis B though universal vaccination: reduction of inequalities through the GAVI China project.” Vaccine. 2013 Vol.31 Suppl 9; ppJ29-J35.</t>
  </si>
  <si>
    <t>D. Gouglas, K. Henderson, J. Plahte, C. Årdal, J-A. Røttingen. 2014. Evaluation of the GAVI Alliance Co-financing Policy. Draft Report commissioned by the GAVI Alliance. Norwegian Institute of Public Health, Oslo.</t>
  </si>
  <si>
    <t>P. Hansen, A. Bchir and L. Stormont, " GAVI Alliance Full Country Evaluations, (Document 6 from the EAC Meeting, 26-27 March 2014)" GAVI Alliance, Geneva, 2014</t>
  </si>
  <si>
    <t>P. Hansen, A. Bchir and L. Stormont, " GAVI Alliance Evaluation Workplan 2015, (Document 4 from the Evaluation Advisory Committee (EAC) Meeting, 26-27 March 2014)" GAVI Alliance, Geneva, 2014.</t>
  </si>
  <si>
    <t>Included in Lit Review</t>
  </si>
  <si>
    <t>Not used in lit review</t>
  </si>
  <si>
    <t>From PubMed</t>
  </si>
  <si>
    <t>From Google Scholar</t>
  </si>
  <si>
    <t>From Both</t>
  </si>
  <si>
    <t>Both</t>
  </si>
  <si>
    <t>Author(s)</t>
  </si>
  <si>
    <t>Journal. Year</t>
  </si>
  <si>
    <t>Screen out before review</t>
  </si>
  <si>
    <t>Used in Lit Review exc. duplicates</t>
  </si>
  <si>
    <t>D</t>
  </si>
  <si>
    <r>
      <t xml:space="preserve">Brugha, Ruairí, Mary Starling, and Gill Walt. "GAVI, the first steps: lessons for the Global Fund." </t>
    </r>
    <r>
      <rPr>
        <i/>
        <sz val="10"/>
        <color rgb="FF222222"/>
        <rFont val="Calibri Light"/>
        <family val="2"/>
        <scheme val="major"/>
      </rPr>
      <t>The Lancet</t>
    </r>
    <r>
      <rPr>
        <sz val="10"/>
        <color rgb="FF222222"/>
        <rFont val="Calibri Light"/>
        <family val="2"/>
        <scheme val="major"/>
      </rPr>
      <t xml:space="preserve"> 359.9304 (2002): 435-438.</t>
    </r>
  </si>
  <si>
    <t>Total papers initially identied</t>
  </si>
  <si>
    <t>Remaining papers retrieved for detailed evaluation after removal of duplicates</t>
  </si>
  <si>
    <r>
      <rPr>
        <sz val="10"/>
        <color rgb="FF222222"/>
        <rFont val="Calibri Light"/>
        <family val="2"/>
      </rPr>
      <t xml:space="preserve">Chowdhury, A. M. R., Bhuiya, A., Mahmud, S., Salam, A. A., &amp; Karim, F. (2003). Immunization divide: Who do get vaccinated in Bangladesh?. </t>
    </r>
    <r>
      <rPr>
        <i/>
        <sz val="10"/>
        <color rgb="FF222222"/>
        <rFont val="Calibri Light"/>
        <family val="2"/>
      </rPr>
      <t>Journal of Health, Population and Nutrition</t>
    </r>
    <r>
      <rPr>
        <sz val="10"/>
        <color rgb="FF222222"/>
        <rFont val="Calibri Light"/>
        <family val="2"/>
      </rPr>
      <t>, 193-204.</t>
    </r>
  </si>
  <si>
    <r>
      <rPr>
        <sz val="9"/>
        <color rgb="FF222222"/>
        <rFont val="Calibri Light"/>
        <family val="2"/>
        <scheme val="major"/>
      </rPr>
      <t xml:space="preserve">Erdman, J. N. (2009). Human rights in health equity: cervical cancer and HPV vaccines. </t>
    </r>
    <r>
      <rPr>
        <i/>
        <sz val="9"/>
        <color rgb="FF222222"/>
        <rFont val="Calibri Light"/>
        <family val="2"/>
        <scheme val="major"/>
      </rPr>
      <t>Am. JL &amp; Med</t>
    </r>
    <r>
      <rPr>
        <sz val="9"/>
        <color rgb="FF222222"/>
        <rFont val="Calibri Light"/>
        <family val="2"/>
        <scheme val="major"/>
      </rPr>
      <t>., 35, 365.</t>
    </r>
  </si>
  <si>
    <r>
      <rPr>
        <sz val="9"/>
        <color rgb="FF222222"/>
        <rFont val="Calibri Light"/>
        <family val="2"/>
        <scheme val="major"/>
      </rPr>
      <t>Pollack, A. E., Balkin, M., Edouard, L., Cutts, F., &amp; Broutet, N. (2007). Ensuring access to HPV vaccines through integrated services: a reproductive health perspective.</t>
    </r>
    <r>
      <rPr>
        <i/>
        <sz val="9"/>
        <color rgb="FF222222"/>
        <rFont val="Calibri Light"/>
        <family val="2"/>
        <scheme val="major"/>
      </rPr>
      <t xml:space="preserve"> Bulletin of the World Health Organization</t>
    </r>
    <r>
      <rPr>
        <sz val="9"/>
        <color rgb="FF222222"/>
        <rFont val="Calibri Light"/>
        <family val="2"/>
        <scheme val="major"/>
      </rPr>
      <t>, 85(1), 57-63.</t>
    </r>
  </si>
  <si>
    <t>Duplicate</t>
  </si>
  <si>
    <t>Total duplicates to PubMed searches</t>
  </si>
  <si>
    <t>Duplicates to PubMed searches used in lit review</t>
  </si>
  <si>
    <t>Papers subsequently excluded following detailed review</t>
  </si>
  <si>
    <t>K.T. Storeng. "The GAVI Alliance and the 'Gates approach' to health system strengthening."  Glob Public Health.  2014</t>
  </si>
  <si>
    <t>GAVI Secretariat, "Country Eligibility Policy Revision (Paper to the Programme &amp; Policy Committee meeting, October 2009)," GAVI Alliance, Geneva, 2009.</t>
  </si>
  <si>
    <t>A. Levin, D. Pyle, O. Dia, M. Rock, R. Callahan. “Evaluation of GAVI’s Injection Safety Support”. JSI R&amp;T, Arlington, VA, USA, 2008.</t>
  </si>
  <si>
    <t>"Evaluation of The Progress on Yellow Fever Control in Africa, and the use of GAVI/VF Support" (Paper#18 from 16th GAVI Board Meeting, 19-20 July 2005)," GAVI Secretariat, Geneva, 2005.</t>
  </si>
  <si>
    <t xml:space="preserve">GAVI Secretariat, “Information Note: Gender-Related Barriers to Vaccination Services”. </t>
  </si>
  <si>
    <t xml:space="preserve">WHO and UNICEF. "Investment Case for the Polio Stockpile" (Paper#7 from 16th GAVI Board Meeting, 19-20 July 2005)," GAVI Secretariat, Geneva, 2005. </t>
  </si>
  <si>
    <t xml:space="preserve">GAVI Secretariat. “GAVI Alliance Progress Report 2007”. GAVI Secretariat, Geneva, 2008. </t>
  </si>
  <si>
    <t>GAVI Independent Review Committee (IRC), " Report for the GAVI Board: November 7th – 22nd 2013 IRC Meeting". GAVI Secretariat, Geneva, 2013. Available at: http://www.gavi.org/Library/GAVI-documents/IRC-reports/Final-report-for-IRC-Nov-2013/ [Accessed 01 May 2015]</t>
  </si>
  <si>
    <t>GAVI Independent Review Committee (IRC), " Report for the GAVI Board: 27 February to 7 March, 2014 IRC Meeting". GAVI Secretariat, Geneva, 2014. Available at: http://www.gavi.org/Library/GAVI-documents/IRC-reports/Final-report-for-IRC-Feb-March-2014/ [Accessed 01 May 2015]</t>
  </si>
  <si>
    <t>GAVI Independent Review Committee (IRC), " IRC Report on IPV New Proposals for the GAVI Board: April 27 and May 1 2014 IRC Meeting". GAVI Secretariat, Geneva, 2014. Available at: http://www.gavi.org/Library/GAVI-documents/IRC-reports/Final-report-for-IPV-IRC-April-2014/ [Accessed 01 May 2015]</t>
  </si>
  <si>
    <t>GAVI Independent Review Committee (IRC), " IRC Report on New Proposals for the GAVI Board: June to July 2014 IRC Meeting". GAVI Secretariat, Geneva, 2014. Available at: http://www.gavi.org/Library/GAVI-documents/IRC-reports/Final-Report-for-IRC-July-2014/ [Accessed 01 May 2015]</t>
  </si>
  <si>
    <t>GAVI Independent Review Committee (IRC), " IRC Report on New Proposals for the GAVI Board: November 2014 IRC Meeting". GAVI Secretariat, Geneva, 2014. Available at: http://www.gavi.org/Library/GAVI-documents/IRC-reports/Final-Report-for-IRC-Nov-2014/ [Accessed 01 May 2015]</t>
  </si>
  <si>
    <t>GAVI Secertariat, "Guidelines for Applications for NVS and HSS in 2014," GAVI Secertariat, Geneva, 2014.</t>
  </si>
  <si>
    <t>GAVI Secretariat. “GAVI Alliance Progress Report 2005”. GAVI Secretariat, Geneva, 2006.</t>
  </si>
  <si>
    <t>GAVI Secertariat, "General Guidelines for Expressions of Interest And Applications for all Types of Gavi Support in 2015," GAVI Secertariat, Geneva, 2014.</t>
  </si>
  <si>
    <r>
      <t xml:space="preserve">Lob-Levyt J. Contribution of the GAVI Alliance to improving health and reducing poverty. </t>
    </r>
    <r>
      <rPr>
        <i/>
        <sz val="10"/>
        <color theme="1"/>
        <rFont val="Calibri Light"/>
        <family val="2"/>
        <scheme val="major"/>
      </rPr>
      <t>Philos Trans R Soc Lond B Biol Sci</t>
    </r>
    <r>
      <rPr>
        <sz val="10"/>
        <color theme="1"/>
        <rFont val="Calibri Light"/>
        <family val="2"/>
        <scheme val="major"/>
      </rPr>
      <t>. 2011.  Vol. 366. No. 1579.  pp2743-2747.</t>
    </r>
  </si>
  <si>
    <t>GAVI Secretariat, "The GAVI Alliance Gender Policy (version 2)," 22 November 2013. [Online]. Available: http://www.gavi.org/library/gavi-documents/policies/gavi-alliance-gender-policy/. [Accessed 04 May 2015].</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</si>
</sst>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2"/>
      <color theme="1"/>
      <name val="Times New Roman"/>
      <family val="2"/>
    </font>
    <font>
      <sz val="12"/>
      <color theme="1"/>
      <name val="Times New Roman"/>
      <family val="2"/>
    </font>
    <font>
      <sz val="18"/>
      <color theme="3"/>
      <name val="Calibri Light"/>
      <family val="2"/>
      <scheme val="major"/>
    </font>
    <font>
      <b/>
      <sz val="15"/>
      <color theme="3"/>
      <name val="Times New Roman"/>
      <family val="2"/>
    </font>
    <font>
      <b/>
      <sz val="13"/>
      <color theme="3"/>
      <name val="Times New Roman"/>
      <family val="2"/>
    </font>
    <font>
      <b/>
      <sz val="11"/>
      <color theme="3"/>
      <name val="Times New Roman"/>
      <family val="2"/>
    </font>
    <font>
      <sz val="12"/>
      <color rgb="FF006100"/>
      <name val="Times New Roman"/>
      <family val="2"/>
    </font>
    <font>
      <sz val="12"/>
      <color rgb="FF9C0006"/>
      <name val="Times New Roman"/>
      <family val="2"/>
    </font>
    <font>
      <sz val="12"/>
      <color rgb="FF9C6500"/>
      <name val="Times New Roman"/>
      <family val="2"/>
    </font>
    <font>
      <sz val="12"/>
      <color rgb="FF3F3F76"/>
      <name val="Times New Roman"/>
      <family val="2"/>
    </font>
    <font>
      <b/>
      <sz val="12"/>
      <color rgb="FF3F3F3F"/>
      <name val="Times New Roman"/>
      <family val="2"/>
    </font>
    <font>
      <b/>
      <sz val="12"/>
      <color rgb="FFFA7D00"/>
      <name val="Times New Roman"/>
      <family val="2"/>
    </font>
    <font>
      <sz val="12"/>
      <color rgb="FFFA7D00"/>
      <name val="Times New Roman"/>
      <family val="2"/>
    </font>
    <font>
      <b/>
      <sz val="12"/>
      <color theme="0"/>
      <name val="Times New Roman"/>
      <family val="2"/>
    </font>
    <font>
      <sz val="12"/>
      <color rgb="FFFF0000"/>
      <name val="Times New Roman"/>
      <family val="2"/>
    </font>
    <font>
      <i/>
      <sz val="12"/>
      <color rgb="FF7F7F7F"/>
      <name val="Times New Roman"/>
      <family val="2"/>
    </font>
    <font>
      <b/>
      <sz val="12"/>
      <color theme="1"/>
      <name val="Times New Roman"/>
      <family val="2"/>
    </font>
    <font>
      <sz val="12"/>
      <color theme="0"/>
      <name val="Times New Roman"/>
      <family val="2"/>
    </font>
    <font>
      <b/>
      <sz val="9"/>
      <color theme="1"/>
      <name val="Calibri Light"/>
      <family val="2"/>
      <scheme val="major"/>
    </font>
    <font>
      <sz val="12"/>
      <color theme="1"/>
      <name val="Calibri Light"/>
      <family val="2"/>
      <scheme val="major"/>
    </font>
    <font>
      <sz val="10"/>
      <color theme="1"/>
      <name val="Calibri Light"/>
      <family val="2"/>
      <scheme val="major"/>
    </font>
    <font>
      <sz val="9"/>
      <color theme="1"/>
      <name val="Calibri Light"/>
      <family val="2"/>
      <scheme val="major"/>
    </font>
    <font>
      <b/>
      <sz val="10"/>
      <color theme="1"/>
      <name val="Calibri Light"/>
      <family val="2"/>
      <scheme val="major"/>
    </font>
    <font>
      <i/>
      <sz val="10"/>
      <color rgb="FF222222"/>
      <name val="Calibri Light"/>
      <family val="2"/>
      <scheme val="major"/>
    </font>
    <font>
      <sz val="10"/>
      <color rgb="FF222222"/>
      <name val="Calibri Light"/>
      <family val="2"/>
      <scheme val="major"/>
    </font>
    <font>
      <sz val="9"/>
      <color rgb="FF222222"/>
      <name val="Calibri Light"/>
      <family val="2"/>
      <scheme val="major"/>
    </font>
    <font>
      <i/>
      <sz val="9"/>
      <color rgb="FF222222"/>
      <name val="Calibri Light"/>
      <family val="2"/>
      <scheme val="major"/>
    </font>
    <font>
      <sz val="9"/>
      <color theme="1"/>
      <name val="Times New Roman"/>
      <family val="2"/>
    </font>
    <font>
      <sz val="10"/>
      <color rgb="FF222222"/>
      <name val="Calibri Light"/>
      <family val="2"/>
    </font>
    <font>
      <i/>
      <sz val="10"/>
      <color rgb="FF222222"/>
      <name val="Calibri Light"/>
      <family val="2"/>
    </font>
    <font>
      <sz val="10"/>
      <name val="Calibri Light"/>
      <family val="2"/>
      <scheme val="major"/>
    </font>
    <font>
      <i/>
      <sz val="10"/>
      <color theme="1"/>
      <name val="Calibri Light"/>
      <family val="2"/>
      <scheme val="maj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46">
    <xf numFmtId="0" fontId="0" fillId="0" borderId="0" xfId="0"/>
    <xf numFmtId="0" fontId="19" fillId="34" borderId="0" xfId="0" applyFont="1" applyFill="1"/>
    <xf numFmtId="0" fontId="21" fillId="34" borderId="0" xfId="0" applyFont="1" applyFill="1"/>
    <xf numFmtId="0" fontId="20" fillId="34" borderId="0" xfId="0" applyFont="1" applyFill="1"/>
    <xf numFmtId="0" fontId="22" fillId="33" borderId="0" xfId="0" applyFont="1" applyFill="1" applyAlignment="1">
      <alignment horizontal="center" vertical="center" wrapText="1"/>
    </xf>
    <xf numFmtId="0" fontId="22" fillId="33" borderId="0" xfId="0" applyFont="1" applyFill="1" applyAlignment="1">
      <alignment horizontal="left" vertical="center" wrapText="1"/>
    </xf>
    <xf numFmtId="0" fontId="20" fillId="34" borderId="0" xfId="0" applyFont="1" applyFill="1" applyAlignment="1"/>
    <xf numFmtId="0" fontId="20" fillId="34" borderId="0" xfId="0" applyFont="1" applyFill="1" applyAlignment="1">
      <alignment horizontal="center"/>
    </xf>
    <xf numFmtId="0" fontId="20" fillId="34" borderId="0" xfId="0" applyFont="1" applyFill="1" applyAlignment="1">
      <alignment horizontal="left"/>
    </xf>
    <xf numFmtId="0" fontId="0" fillId="34" borderId="0" xfId="0" applyFill="1"/>
    <xf numFmtId="0" fontId="22" fillId="33" borderId="10" xfId="0" applyFont="1" applyFill="1" applyBorder="1"/>
    <xf numFmtId="0" fontId="22" fillId="33" borderId="10" xfId="0" applyFont="1" applyFill="1" applyBorder="1" applyAlignment="1">
      <alignment horizontal="center"/>
    </xf>
    <xf numFmtId="0" fontId="20" fillId="34" borderId="11" xfId="0" applyFont="1" applyFill="1" applyBorder="1"/>
    <xf numFmtId="0" fontId="20" fillId="34" borderId="11" xfId="0" applyFont="1" applyFill="1" applyBorder="1" applyAlignment="1">
      <alignment horizontal="center"/>
    </xf>
    <xf numFmtId="0" fontId="20" fillId="34" borderId="0" xfId="0" applyFont="1" applyFill="1" applyBorder="1" applyAlignment="1">
      <alignment horizontal="center"/>
    </xf>
    <xf numFmtId="0" fontId="20" fillId="34" borderId="0" xfId="0" applyFont="1" applyFill="1" applyAlignment="1">
      <alignment horizontal="center" vertical="center"/>
    </xf>
    <xf numFmtId="0" fontId="20" fillId="34" borderId="0" xfId="0" applyFont="1" applyFill="1" applyBorder="1" applyAlignment="1">
      <alignment horizontal="center" vertical="center"/>
    </xf>
    <xf numFmtId="0" fontId="22" fillId="33" borderId="10" xfId="0" applyFont="1" applyFill="1" applyBorder="1" applyAlignment="1">
      <alignment horizontal="center" vertical="center"/>
    </xf>
    <xf numFmtId="9" fontId="20" fillId="34" borderId="0" xfId="42" applyFont="1" applyFill="1" applyAlignment="1">
      <alignment horizontal="center" vertical="center"/>
    </xf>
    <xf numFmtId="9" fontId="20" fillId="34" borderId="11" xfId="42" applyFont="1" applyFill="1" applyBorder="1" applyAlignment="1">
      <alignment horizontal="center" vertical="center"/>
    </xf>
    <xf numFmtId="0" fontId="18" fillId="33" borderId="0" xfId="0" applyFont="1" applyFill="1" applyAlignment="1">
      <alignment horizontal="center" wrapText="1"/>
    </xf>
    <xf numFmtId="0" fontId="18" fillId="34" borderId="0" xfId="0" applyFont="1" applyFill="1"/>
    <xf numFmtId="0" fontId="25" fillId="34" borderId="0" xfId="0" applyFont="1" applyFill="1" applyAlignment="1">
      <alignment vertical="center"/>
    </xf>
    <xf numFmtId="0" fontId="21" fillId="34" borderId="0" xfId="0" applyFont="1" applyFill="1" applyAlignment="1">
      <alignment horizontal="center"/>
    </xf>
    <xf numFmtId="0" fontId="21" fillId="34" borderId="0" xfId="0" applyFont="1" applyFill="1" applyAlignment="1">
      <alignment horizontal="center" vertical="center"/>
    </xf>
    <xf numFmtId="0" fontId="21" fillId="34" borderId="12" xfId="0" applyFont="1" applyFill="1" applyBorder="1" applyAlignment="1">
      <alignment horizontal="center"/>
    </xf>
    <xf numFmtId="0" fontId="20" fillId="34" borderId="0" xfId="0" applyFont="1" applyFill="1" applyBorder="1"/>
    <xf numFmtId="0" fontId="18" fillId="33" borderId="0" xfId="0" applyFont="1" applyFill="1" applyAlignment="1">
      <alignment wrapText="1"/>
    </xf>
    <xf numFmtId="0" fontId="21" fillId="34" borderId="0" xfId="0" applyFont="1" applyFill="1" applyAlignment="1">
      <alignment horizontal="right"/>
    </xf>
    <xf numFmtId="0" fontId="18" fillId="33" borderId="0" xfId="0" applyFont="1" applyFill="1" applyAlignment="1">
      <alignment horizontal="left" wrapText="1"/>
    </xf>
    <xf numFmtId="0" fontId="18" fillId="33" borderId="0" xfId="0" applyFont="1" applyFill="1" applyAlignment="1">
      <alignment horizontal="center"/>
    </xf>
    <xf numFmtId="0" fontId="18" fillId="34" borderId="0" xfId="0" applyFont="1" applyFill="1" applyAlignment="1">
      <alignment horizontal="right"/>
    </xf>
    <xf numFmtId="0" fontId="18" fillId="33" borderId="0" xfId="0" applyFont="1" applyFill="1"/>
    <xf numFmtId="0" fontId="27" fillId="0" borderId="0" xfId="0" applyFont="1" applyAlignment="1">
      <alignment horizontal="center"/>
    </xf>
    <xf numFmtId="0" fontId="21" fillId="34" borderId="12" xfId="0" applyFont="1" applyFill="1" applyBorder="1"/>
    <xf numFmtId="0" fontId="21" fillId="34" borderId="0" xfId="0" applyFont="1" applyFill="1" applyBorder="1" applyAlignment="1">
      <alignment horizontal="center"/>
    </xf>
    <xf numFmtId="0" fontId="20" fillId="34" borderId="0" xfId="0" applyFont="1" applyFill="1" applyAlignment="1">
      <alignment horizontal="right"/>
    </xf>
    <xf numFmtId="0" fontId="21" fillId="35" borderId="0" xfId="0" applyFont="1" applyFill="1"/>
    <xf numFmtId="0" fontId="21" fillId="34" borderId="0" xfId="0" applyFont="1" applyFill="1" applyBorder="1"/>
    <xf numFmtId="0" fontId="25" fillId="35" borderId="0" xfId="0" applyFont="1" applyFill="1" applyAlignment="1">
      <alignment vertical="center"/>
    </xf>
    <xf numFmtId="0" fontId="21" fillId="35" borderId="0" xfId="0" applyFont="1" applyFill="1" applyAlignment="1">
      <alignment horizontal="center"/>
    </xf>
    <xf numFmtId="0" fontId="28" fillId="34" borderId="0" xfId="0" applyFont="1" applyFill="1"/>
    <xf numFmtId="0" fontId="25" fillId="34" borderId="0" xfId="0" applyFont="1" applyFill="1"/>
    <xf numFmtId="0" fontId="30" fillId="34" borderId="0" xfId="0" applyFont="1" applyFill="1"/>
    <xf numFmtId="0" fontId="20" fillId="0" borderId="0" xfId="0" applyFont="1"/>
    <xf numFmtId="0" fontId="21" fillId="35"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BBE8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7183345359498E-2"/>
          <c:y val="3.0489061387012559E-2"/>
          <c:w val="0.46491713627166131"/>
          <c:h val="0.93625240614870719"/>
        </c:manualLayout>
      </c:layout>
      <c:pieChart>
        <c:varyColors val="1"/>
        <c:ser>
          <c:idx val="0"/>
          <c:order val="0"/>
          <c:dPt>
            <c:idx val="0"/>
            <c:bubble3D val="0"/>
            <c:spPr>
              <a:solidFill>
                <a:schemeClr val="tx2">
                  <a:lumMod val="60000"/>
                  <a:lumOff val="40000"/>
                </a:schemeClr>
              </a:solidFill>
              <a:ln w="19050">
                <a:solidFill>
                  <a:schemeClr val="lt1"/>
                </a:solidFill>
              </a:ln>
              <a:effectLst/>
            </c:spPr>
          </c:dPt>
          <c:dPt>
            <c:idx val="1"/>
            <c:bubble3D val="0"/>
            <c:spPr>
              <a:solidFill>
                <a:schemeClr val="accent1">
                  <a:lumMod val="75000"/>
                </a:schemeClr>
              </a:solidFill>
              <a:ln w="19050">
                <a:solidFill>
                  <a:schemeClr val="lt1"/>
                </a:solidFill>
              </a:ln>
              <a:effectLst/>
            </c:spPr>
          </c:dPt>
          <c:dPt>
            <c:idx val="2"/>
            <c:bubble3D val="0"/>
            <c:spPr>
              <a:solidFill>
                <a:srgbClr val="00B0F0"/>
              </a:solidFill>
              <a:ln w="19050">
                <a:solidFill>
                  <a:schemeClr val="lt1"/>
                </a:solidFill>
              </a:ln>
              <a:effectLst/>
            </c:spPr>
          </c:dPt>
          <c:dPt>
            <c:idx val="3"/>
            <c:bubble3D val="0"/>
            <c:spPr>
              <a:solidFill>
                <a:srgbClr val="BBE8F1"/>
              </a:solidFill>
              <a:ln w="19050">
                <a:solidFill>
                  <a:schemeClr val="lt1"/>
                </a:solidFill>
              </a:ln>
              <a:effectLst/>
            </c:spPr>
          </c:dPt>
          <c:dPt>
            <c:idx val="4"/>
            <c:bubble3D val="0"/>
            <c:spPr>
              <a:solidFill>
                <a:schemeClr val="accent1">
                  <a:lumMod val="20000"/>
                  <a:lumOff val="80000"/>
                </a:schemeClr>
              </a:solidFill>
              <a:ln w="19050">
                <a:solidFill>
                  <a:schemeClr val="lt1"/>
                </a:solidFill>
              </a:ln>
              <a:effectLst/>
            </c:spPr>
          </c:dPt>
          <c:dPt>
            <c:idx val="5"/>
            <c:bubble3D val="0"/>
            <c:spPr>
              <a:pattFill prst="ltDnDiag">
                <a:fgClr>
                  <a:schemeClr val="accent5">
                    <a:lumMod val="20000"/>
                    <a:lumOff val="80000"/>
                  </a:schemeClr>
                </a:fgClr>
                <a:bgClr>
                  <a:schemeClr val="bg1"/>
                </a:bgClr>
              </a:pattFill>
              <a:ln w="12700">
                <a:solidFill>
                  <a:schemeClr val="tx2">
                    <a:lumMod val="20000"/>
                    <a:lumOff val="80000"/>
                  </a:schemeClr>
                </a:solidFill>
              </a:ln>
              <a:effectLst/>
            </c:spPr>
          </c:dPt>
          <c:dPt>
            <c:idx val="6"/>
            <c:bubble3D val="0"/>
            <c:spPr>
              <a:solidFill>
                <a:schemeClr val="tx2"/>
              </a:solidFill>
              <a:ln w="19050">
                <a:solidFill>
                  <a:schemeClr val="lt1"/>
                </a:solidFill>
              </a:ln>
              <a:effectLst/>
            </c:spPr>
          </c:dPt>
          <c:dLbls>
            <c:dLbl>
              <c:idx val="0"/>
              <c:layout>
                <c:manualLayout>
                  <c:x val="-7.8320155612149576E-3"/>
                  <c:y val="3.9314536302219309E-2"/>
                </c:manualLayout>
              </c:layout>
              <c:tx>
                <c:rich>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j-lt"/>
                        <a:ea typeface="+mn-ea"/>
                        <a:cs typeface="+mn-cs"/>
                      </a:defRPr>
                    </a:pPr>
                    <a:r>
                      <a:rPr lang="en-US"/>
                      <a:t>n=</a:t>
                    </a:r>
                    <a:fld id="{139B2B33-0D88-4072-AFFA-7DD3466BF55A}" type="VALUE">
                      <a:rPr lang="en-US"/>
                      <a:pPr>
                        <a:defRPr sz="1050" b="1">
                          <a:solidFill>
                            <a:schemeClr val="bg1"/>
                          </a:solidFill>
                        </a:defRPr>
                      </a:pPr>
                      <a:t>[VALUE]</a:t>
                    </a:fld>
                    <a:endParaRPr lang="en-US"/>
                  </a:p>
                  <a:p>
                    <a:pPr>
                      <a:defRPr sz="1050" b="1">
                        <a:solidFill>
                          <a:schemeClr val="bg1"/>
                        </a:solidFill>
                      </a:defRPr>
                    </a:pPr>
                    <a:fld id="{FE825AED-0F43-4E4F-993B-8E253F6441B0}" type="PERCENTAGE">
                      <a:rPr lang="en-US" b="0" baseline="0"/>
                      <a:pPr>
                        <a:defRPr sz="1050" b="1">
                          <a:solidFill>
                            <a:schemeClr val="bg1"/>
                          </a:solidFill>
                        </a:defRPr>
                      </a:pPr>
                      <a:t>[PERCENTAGE]</a:t>
                    </a:fld>
                    <a:endParaRPr lang="en-US"/>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j-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layout/>
                  <c15:dlblFieldTable/>
                  <c15:showDataLabelsRange val="0"/>
                </c:ext>
              </c:extLst>
            </c:dLbl>
            <c:dLbl>
              <c:idx val="1"/>
              <c:layout>
                <c:manualLayout>
                  <c:x val="-3.130914685560085E-2"/>
                  <c:y val="6.9318987575916383E-2"/>
                </c:manualLayout>
              </c:layout>
              <c:tx>
                <c:rich>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j-lt"/>
                        <a:ea typeface="+mn-ea"/>
                        <a:cs typeface="+mn-cs"/>
                      </a:defRPr>
                    </a:pPr>
                    <a:r>
                      <a:rPr lang="en-US"/>
                      <a:t>n=</a:t>
                    </a:r>
                    <a:fld id="{E8CDD958-0CF8-4AAE-9F68-1CEC51C28F87}" type="VALUE">
                      <a:rPr lang="en-US"/>
                      <a:pPr>
                        <a:defRPr sz="1050" b="1">
                          <a:solidFill>
                            <a:schemeClr val="bg1"/>
                          </a:solidFill>
                        </a:defRPr>
                      </a:pPr>
                      <a:t>[VALUE]</a:t>
                    </a:fld>
                    <a:endParaRPr lang="en-US"/>
                  </a:p>
                  <a:p>
                    <a:pPr>
                      <a:defRPr sz="1050" b="1">
                        <a:solidFill>
                          <a:schemeClr val="bg1"/>
                        </a:solidFill>
                      </a:defRPr>
                    </a:pPr>
                    <a:fld id="{5C528651-BD80-4B9E-B438-94E0A0111E80}" type="PERCENTAGE">
                      <a:rPr lang="en-US" b="0" baseline="0"/>
                      <a:pPr>
                        <a:defRPr sz="1050" b="1">
                          <a:solidFill>
                            <a:schemeClr val="bg1"/>
                          </a:solidFill>
                        </a:defRPr>
                      </a:pPr>
                      <a:t>[PERCENTAGE]</a:t>
                    </a:fld>
                    <a:endParaRPr lang="en-US"/>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j-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layout/>
                  <c15:dlblFieldTable/>
                  <c15:showDataLabelsRange val="0"/>
                </c:ext>
              </c:extLst>
            </c:dLbl>
            <c:dLbl>
              <c:idx val="2"/>
              <c:layout>
                <c:manualLayout>
                  <c:x val="-6.0252477509834312E-2"/>
                  <c:y val="7.1062448178899021E-2"/>
                </c:manualLayout>
              </c:layout>
              <c:tx>
                <c:rich>
                  <a:bodyPr/>
                  <a:lstStyle/>
                  <a:p>
                    <a:r>
                      <a:rPr lang="en-US"/>
                      <a:t>n=</a:t>
                    </a:r>
                    <a:fld id="{6958FBCD-4AA1-46CA-858F-C65B1A016DD7}" type="VALUE">
                      <a:rPr lang="en-US"/>
                      <a:pPr/>
                      <a:t>[VALUE]</a:t>
                    </a:fld>
                    <a:endParaRPr lang="en-US"/>
                  </a:p>
                  <a:p>
                    <a:fld id="{A20AF230-8087-47E5-B467-EC863762C59B}" type="PERCENTAGE">
                      <a:rPr lang="en-US" b="0" baseline="0"/>
                      <a:pPr/>
                      <a:t>[PERCENTAGE]</a:t>
                    </a:fld>
                    <a:endParaRPr lang="en-US"/>
                  </a:p>
                </c:rich>
              </c:tx>
              <c:showLegendKey val="0"/>
              <c:showVal val="1"/>
              <c:showCatName val="0"/>
              <c:showSerName val="0"/>
              <c:showPercent val="1"/>
              <c:showBubbleSize val="0"/>
              <c:extLst>
                <c:ext xmlns:c15="http://schemas.microsoft.com/office/drawing/2012/chart" uri="{CE6537A1-D6FC-4f65-9D91-7224C49458BB}">
                  <c15:layout/>
                  <c15:dlblFieldTable/>
                  <c15:showDataLabelsRange val="0"/>
                </c:ext>
              </c:extLst>
            </c:dLbl>
            <c:dLbl>
              <c:idx val="3"/>
              <c:layout>
                <c:manualLayout>
                  <c:x val="-5.5179671828440489E-2"/>
                  <c:y val="-5.9078353775118254E-2"/>
                </c:manualLayout>
              </c:layout>
              <c:tx>
                <c:rich>
                  <a:bodyPr/>
                  <a:lstStyle/>
                  <a:p>
                    <a:r>
                      <a:rPr lang="en-US"/>
                      <a:t>n=</a:t>
                    </a:r>
                    <a:fld id="{4A3B2BA7-17CE-492F-A786-8BB6917C2D71}" type="VALUE">
                      <a:rPr lang="en-US"/>
                      <a:pPr/>
                      <a:t>[VALUE]</a:t>
                    </a:fld>
                    <a:endParaRPr lang="en-US"/>
                  </a:p>
                  <a:p>
                    <a:fld id="{A2FAA5E5-0B38-4849-B52F-5800295EBAA1}" type="PERCENTAGE">
                      <a:rPr lang="en-US" b="0" baseline="0"/>
                      <a:pPr/>
                      <a:t>[PERCENTAGE]</a:t>
                    </a:fld>
                    <a:endParaRPr lang="en-US"/>
                  </a:p>
                </c:rich>
              </c:tx>
              <c:showLegendKey val="0"/>
              <c:showVal val="1"/>
              <c:showCatName val="0"/>
              <c:showSerName val="0"/>
              <c:showPercent val="1"/>
              <c:showBubbleSize val="0"/>
              <c:extLst>
                <c:ext xmlns:c15="http://schemas.microsoft.com/office/drawing/2012/chart" uri="{CE6537A1-D6FC-4f65-9D91-7224C49458BB}">
                  <c15:layout/>
                  <c15:dlblFieldTable/>
                  <c15:showDataLabelsRange val="0"/>
                </c:ext>
              </c:extLst>
            </c:dLbl>
            <c:dLbl>
              <c:idx val="4"/>
              <c:layout>
                <c:manualLayout>
                  <c:x val="-3.2108699199124791E-2"/>
                  <c:y val="-8.510478341551693E-2"/>
                </c:manualLayout>
              </c:layout>
              <c:tx>
                <c:rich>
                  <a:bodyPr/>
                  <a:lstStyle/>
                  <a:p>
                    <a:r>
                      <a:rPr lang="en-US"/>
                      <a:t>n=</a:t>
                    </a:r>
                    <a:fld id="{5BAD2BF6-49C7-40E9-B648-51651260134E}" type="VALUE">
                      <a:rPr lang="en-US"/>
                      <a:pPr/>
                      <a:t>[VALUE]</a:t>
                    </a:fld>
                    <a:endParaRPr lang="en-US"/>
                  </a:p>
                  <a:p>
                    <a:fld id="{62145509-8170-48BE-8EDF-134850BA8809}" type="PERCENTAGE">
                      <a:rPr lang="en-US" b="0" baseline="0"/>
                      <a:pPr/>
                      <a:t>[PERCENTAGE]</a:t>
                    </a:fld>
                    <a:endParaRPr lang="en-US"/>
                  </a:p>
                </c:rich>
              </c:tx>
              <c:showLegendKey val="0"/>
              <c:showVal val="1"/>
              <c:showCatName val="0"/>
              <c:showSerName val="0"/>
              <c:showPercent val="1"/>
              <c:showBubbleSize val="0"/>
              <c:extLst>
                <c:ext xmlns:c15="http://schemas.microsoft.com/office/drawing/2012/chart" uri="{CE6537A1-D6FC-4f65-9D91-7224C49458BB}">
                  <c15:layout/>
                  <c15:dlblFieldTable/>
                  <c15:showDataLabelsRange val="0"/>
                </c:ext>
              </c:extLst>
            </c:dLbl>
            <c:dLbl>
              <c:idx val="5"/>
              <c:layout>
                <c:manualLayout>
                  <c:x val="4.8070502645717543E-2"/>
                  <c:y val="-9.995759661508502E-2"/>
                </c:manualLayout>
              </c:layout>
              <c:tx>
                <c:rich>
                  <a:bodyPr/>
                  <a:lstStyle/>
                  <a:p>
                    <a:r>
                      <a:rPr lang="en-US"/>
                      <a:t>n=</a:t>
                    </a:r>
                    <a:fld id="{4B33C48F-9A11-4E50-8217-A6501900F695}" type="VALUE">
                      <a:rPr lang="en-US"/>
                      <a:pPr/>
                      <a:t>[VALUE]</a:t>
                    </a:fld>
                    <a:endParaRPr lang="en-US"/>
                  </a:p>
                  <a:p>
                    <a:fld id="{69856F97-56C8-4F5C-BD61-00BAADB753F1}" type="PERCENTAGE">
                      <a:rPr lang="en-US" b="0" baseline="0"/>
                      <a:pPr/>
                      <a:t>[PERCENTAGE]</a:t>
                    </a:fld>
                    <a:endParaRPr lang="en-US"/>
                  </a:p>
                </c:rich>
              </c:tx>
              <c:showLegendKey val="0"/>
              <c:showVal val="1"/>
              <c:showCatName val="0"/>
              <c:showSerName val="0"/>
              <c:showPercent val="1"/>
              <c:showBubbleSize val="0"/>
              <c:extLst>
                <c:ext xmlns:c15="http://schemas.microsoft.com/office/drawing/2012/chart" uri="{CE6537A1-D6FC-4f65-9D91-7224C49458BB}">
                  <c15:layout/>
                  <c15:dlblFieldTable/>
                  <c15:showDataLabelsRange val="0"/>
                </c:ext>
              </c:extLst>
            </c:dLbl>
            <c:dLbl>
              <c:idx val="6"/>
              <c:layout>
                <c:manualLayout>
                  <c:x val="4.7700666169837889E-2"/>
                  <c:y val="0.11555868893493407"/>
                </c:manualLayout>
              </c:layout>
              <c:tx>
                <c:rich>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j-lt"/>
                        <a:ea typeface="+mn-ea"/>
                        <a:cs typeface="+mn-cs"/>
                      </a:defRPr>
                    </a:pPr>
                    <a:r>
                      <a:rPr lang="en-US"/>
                      <a:t>n=</a:t>
                    </a:r>
                    <a:fld id="{A1E43437-03B2-40A4-9A29-481DA4E63DF2}" type="VALUE">
                      <a:rPr lang="en-US"/>
                      <a:pPr>
                        <a:defRPr sz="1050" b="1">
                          <a:solidFill>
                            <a:schemeClr val="bg1"/>
                          </a:solidFill>
                        </a:defRPr>
                      </a:pPr>
                      <a:t>[VALUE]</a:t>
                    </a:fld>
                    <a:endParaRPr lang="en-US" b="0" baseline="0"/>
                  </a:p>
                  <a:p>
                    <a:pPr>
                      <a:defRPr sz="1050" b="1">
                        <a:solidFill>
                          <a:schemeClr val="bg1"/>
                        </a:solidFill>
                      </a:defRPr>
                    </a:pPr>
                    <a:fld id="{56527349-9A79-4EC3-A131-AA733AEC40B6}" type="PERCENTAGE">
                      <a:rPr lang="en-US" b="0" baseline="0"/>
                      <a:pPr>
                        <a:defRPr sz="1050" b="1">
                          <a:solidFill>
                            <a:schemeClr val="bg1"/>
                          </a:solidFill>
                        </a:defRPr>
                      </a:pPr>
                      <a:t>[PERCENTAGE]</a:t>
                    </a:fld>
                    <a:endParaRPr lang="en-US"/>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j-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layout/>
                  <c15:dlblFieldTable/>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dk1">
                        <a:lumMod val="75000"/>
                        <a:lumOff val="25000"/>
                      </a:schemeClr>
                    </a:solidFill>
                    <a:latin typeface="+mj-lt"/>
                    <a:ea typeface="+mn-ea"/>
                    <a:cs typeface="+mn-cs"/>
                  </a:defRPr>
                </a:pPr>
                <a:endParaRPr lang="en-US"/>
              </a:p>
            </c:txPr>
            <c:showLegendKey val="0"/>
            <c:showVal val="1"/>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'Figure 2'!$B$3:$B$9</c:f>
              <c:strCache>
                <c:ptCount val="7"/>
                <c:pt idx="0">
                  <c:v>GAVI Committee paper</c:v>
                </c:pt>
                <c:pt idx="1">
                  <c:v>Independent evaluation report</c:v>
                </c:pt>
                <c:pt idx="2">
                  <c:v>Other GAVI program document
(e.g. guidelines, advocacy materials)</c:v>
                </c:pt>
                <c:pt idx="3">
                  <c:v>Peer-reviewed paper from other sources</c:v>
                </c:pt>
                <c:pt idx="4">
                  <c:v>GAVI Alliance Board Minutes</c:v>
                </c:pt>
                <c:pt idx="5">
                  <c:v>GAVI Board paper</c:v>
                </c:pt>
                <c:pt idx="6">
                  <c:v>Peer-reviewed paper from literature searches</c:v>
                </c:pt>
              </c:strCache>
            </c:strRef>
          </c:cat>
          <c:val>
            <c:numRef>
              <c:f>'Figure 2'!$C$3:$C$9</c:f>
              <c:numCache>
                <c:formatCode>General</c:formatCode>
                <c:ptCount val="7"/>
                <c:pt idx="0">
                  <c:v>6</c:v>
                </c:pt>
                <c:pt idx="1">
                  <c:v>9</c:v>
                </c:pt>
                <c:pt idx="2">
                  <c:v>35</c:v>
                </c:pt>
                <c:pt idx="3">
                  <c:v>19</c:v>
                </c:pt>
                <c:pt idx="4">
                  <c:v>28</c:v>
                </c:pt>
                <c:pt idx="5">
                  <c:v>50</c:v>
                </c:pt>
                <c:pt idx="6">
                  <c:v>41</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43741976915798203"/>
          <c:y val="4.3977015634625603E-2"/>
          <c:w val="0.46425316356984225"/>
          <c:h val="0.9059921283308157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j-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latin typeface="+mj-lt"/>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0</xdr:rowOff>
    </xdr:from>
    <xdr:to>
      <xdr:col>9</xdr:col>
      <xdr:colOff>263897</xdr:colOff>
      <xdr:row>30</xdr:row>
      <xdr:rowOff>97368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0.79985</cdr:x>
      <cdr:y>0.06854</cdr:y>
    </cdr:from>
    <cdr:to>
      <cdr:x>0.8212</cdr:x>
      <cdr:y>0.50795</cdr:y>
    </cdr:to>
    <cdr:sp macro="" textlink="">
      <cdr:nvSpPr>
        <cdr:cNvPr id="2" name="Right Brace 1"/>
        <cdr:cNvSpPr/>
      </cdr:nvSpPr>
      <cdr:spPr>
        <a:xfrm xmlns:a="http://schemas.openxmlformats.org/drawingml/2006/main">
          <a:off x="6717306" y="253442"/>
          <a:ext cx="179294" cy="1624853"/>
        </a:xfrm>
        <a:prstGeom xmlns:a="http://schemas.openxmlformats.org/drawingml/2006/main" prst="rightBrac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0.80137</cdr:x>
      <cdr:y>0.5683</cdr:y>
    </cdr:from>
    <cdr:to>
      <cdr:x>0.82387</cdr:x>
      <cdr:y>0.77159</cdr:y>
    </cdr:to>
    <cdr:sp macro="" textlink="">
      <cdr:nvSpPr>
        <cdr:cNvPr id="3" name="Right Brace 2"/>
        <cdr:cNvSpPr/>
      </cdr:nvSpPr>
      <cdr:spPr>
        <a:xfrm xmlns:a="http://schemas.openxmlformats.org/drawingml/2006/main">
          <a:off x="6905625" y="2101470"/>
          <a:ext cx="193928" cy="751729"/>
        </a:xfrm>
        <a:prstGeom xmlns:a="http://schemas.openxmlformats.org/drawingml/2006/main" prst="rightBrace">
          <a:avLst/>
        </a:prstGeom>
        <a:ln xmlns:a="http://schemas.openxmlformats.org/drawingml/2006/main" w="3175">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0.82654</cdr:x>
      <cdr:y>0.20491</cdr:y>
    </cdr:from>
    <cdr:to>
      <cdr:x>1</cdr:x>
      <cdr:y>0.39273</cdr:y>
    </cdr:to>
    <cdr:sp macro="" textlink="">
      <cdr:nvSpPr>
        <cdr:cNvPr id="4" name="TextBox 3"/>
        <cdr:cNvSpPr txBox="1"/>
      </cdr:nvSpPr>
      <cdr:spPr>
        <a:xfrm xmlns:a="http://schemas.openxmlformats.org/drawingml/2006/main">
          <a:off x="7122547" y="757707"/>
          <a:ext cx="1494775" cy="694522"/>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horzOverflow="clip" wrap="square" rtlCol="0">
          <a:noAutofit/>
        </a:bodyPr>
        <a:lstStyle xmlns:a="http://schemas.openxmlformats.org/drawingml/2006/main"/>
        <a:p xmlns:a="http://schemas.openxmlformats.org/drawingml/2006/main">
          <a:r>
            <a:rPr lang="en-US" sz="1050">
              <a:solidFill>
                <a:schemeClr val="bg1">
                  <a:lumMod val="50000"/>
                </a:schemeClr>
              </a:solidFill>
            </a:rPr>
            <a:t>Additional papers identified from other sources</a:t>
          </a:r>
        </a:p>
      </cdr:txBody>
    </cdr:sp>
  </cdr:relSizeAnchor>
  <cdr:relSizeAnchor xmlns:cdr="http://schemas.openxmlformats.org/drawingml/2006/chartDrawing">
    <cdr:from>
      <cdr:x>0.82921</cdr:x>
      <cdr:y>0.61376</cdr:y>
    </cdr:from>
    <cdr:to>
      <cdr:x>1</cdr:x>
      <cdr:y>0.72917</cdr:y>
    </cdr:to>
    <cdr:sp macro="" textlink="">
      <cdr:nvSpPr>
        <cdr:cNvPr id="5" name="TextBox 1"/>
        <cdr:cNvSpPr txBox="1"/>
      </cdr:nvSpPr>
      <cdr:spPr>
        <a:xfrm xmlns:a="http://schemas.openxmlformats.org/drawingml/2006/main">
          <a:off x="7145543" y="2269564"/>
          <a:ext cx="1471779" cy="42676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50">
              <a:solidFill>
                <a:schemeClr val="bg1">
                  <a:lumMod val="50000"/>
                </a:schemeClr>
              </a:solidFill>
            </a:rPr>
            <a:t>GAVI</a:t>
          </a:r>
          <a:r>
            <a:rPr lang="en-US" sz="1050" baseline="0">
              <a:solidFill>
                <a:schemeClr val="bg1">
                  <a:lumMod val="50000"/>
                </a:schemeClr>
              </a:solidFill>
            </a:rPr>
            <a:t> documents collated</a:t>
          </a:r>
          <a:endParaRPr lang="en-US" sz="1050">
            <a:solidFill>
              <a:schemeClr val="bg1">
                <a:lumMod val="50000"/>
              </a:schemeClr>
            </a:solidFill>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gavi.org/Library/GAVI-documents/IRC-reports/Final-report-for-IPV-IRC-April-2014/" TargetMode="External"/><Relationship Id="rId2" Type="http://schemas.openxmlformats.org/officeDocument/2006/relationships/hyperlink" Target="http://www.gavi.org/Library/GAVI-documents/IRC-reports/Final-report-for-IRC-Feb-March-2014/" TargetMode="External"/><Relationship Id="rId1" Type="http://schemas.openxmlformats.org/officeDocument/2006/relationships/hyperlink" Target="http://www.gavi.org/Library/GAVI-documents/IRC-reports/Final-report-for-IRC-Nov-2013/" TargetMode="External"/><Relationship Id="rId6" Type="http://schemas.openxmlformats.org/officeDocument/2006/relationships/printerSettings" Target="../printerSettings/printerSettings3.bin"/><Relationship Id="rId5" Type="http://schemas.openxmlformats.org/officeDocument/2006/relationships/hyperlink" Target="http://www.gavi.org/Library/GAVI-documents/IRC-reports/Final-Report-for-IRC-Nov-2014/" TargetMode="External"/><Relationship Id="rId4" Type="http://schemas.openxmlformats.org/officeDocument/2006/relationships/hyperlink" Target="http://www.gavi.org/Library/GAVI-documents/IRC-reports/Final-Report-for-IRC-July-201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151"/>
  <sheetViews>
    <sheetView zoomScaleNormal="100" workbookViewId="0">
      <pane xSplit="1" ySplit="1" topLeftCell="B2" activePane="bottomRight" state="frozen"/>
      <selection activeCell="C77" activeCellId="1" sqref="N123 C77"/>
      <selection pane="topRight" activeCell="C77" activeCellId="1" sqref="N123 C77"/>
      <selection pane="bottomLeft" activeCell="C77" activeCellId="1" sqref="N123 C77"/>
      <selection pane="bottomRight" activeCell="O106" sqref="O106"/>
    </sheetView>
  </sheetViews>
  <sheetFormatPr defaultColWidth="9" defaultRowHeight="12" x14ac:dyDescent="0.25"/>
  <cols>
    <col min="1" max="1" width="11" style="23" customWidth="1"/>
    <col min="2" max="2" width="54.69921875" style="2" customWidth="1"/>
    <col min="3" max="3" width="1.3984375" style="2" hidden="1" customWidth="1"/>
    <col min="4" max="4" width="39.69921875" style="2" customWidth="1"/>
    <col min="5" max="5" width="0.19921875" style="2" hidden="1" customWidth="1"/>
    <col min="6" max="6" width="25.59765625" style="2" customWidth="1"/>
    <col min="7" max="7" width="0.3984375" style="2" hidden="1" customWidth="1"/>
    <col min="8" max="8" width="8.5" style="2" hidden="1" customWidth="1"/>
    <col min="9" max="9" width="34.59765625" style="2" hidden="1" customWidth="1"/>
    <col min="10" max="10" width="8" style="2" hidden="1" customWidth="1"/>
    <col min="11" max="11" width="13.69921875" style="2" hidden="1" customWidth="1"/>
    <col min="12" max="12" width="74" style="2" hidden="1" customWidth="1"/>
    <col min="13" max="13" width="31.09765625" style="2" hidden="1" customWidth="1"/>
    <col min="14" max="14" width="12.09765625" style="2" customWidth="1"/>
    <col min="15" max="15" width="9.5" style="23" customWidth="1"/>
    <col min="16" max="16384" width="9" style="2"/>
  </cols>
  <sheetData>
    <row r="1" spans="1:15" ht="24" x14ac:dyDescent="0.25">
      <c r="A1" s="20" t="s">
        <v>682</v>
      </c>
      <c r="B1" s="32" t="s">
        <v>0</v>
      </c>
      <c r="C1" s="32" t="s">
        <v>1</v>
      </c>
      <c r="D1" s="32" t="s">
        <v>931</v>
      </c>
      <c r="E1" s="32" t="s">
        <v>2</v>
      </c>
      <c r="F1" s="32" t="s">
        <v>932</v>
      </c>
      <c r="G1" s="32" t="s">
        <v>3</v>
      </c>
      <c r="H1" s="32" t="s">
        <v>4</v>
      </c>
      <c r="I1" s="32" t="s">
        <v>5</v>
      </c>
      <c r="J1" s="32" t="s">
        <v>6</v>
      </c>
      <c r="K1" s="32" t="s">
        <v>7</v>
      </c>
      <c r="L1" s="32" t="s">
        <v>8</v>
      </c>
      <c r="M1" s="32" t="s">
        <v>9</v>
      </c>
      <c r="N1" s="27" t="s">
        <v>678</v>
      </c>
      <c r="O1" s="30" t="s">
        <v>677</v>
      </c>
    </row>
    <row r="2" spans="1:15" hidden="1" x14ac:dyDescent="0.25">
      <c r="A2" s="23">
        <v>87</v>
      </c>
      <c r="B2" s="2" t="s">
        <v>557</v>
      </c>
      <c r="C2" s="2" t="s">
        <v>558</v>
      </c>
      <c r="D2" s="2" t="s">
        <v>559</v>
      </c>
      <c r="E2" s="2" t="s">
        <v>560</v>
      </c>
      <c r="F2" s="2" t="s">
        <v>561</v>
      </c>
      <c r="G2" s="2" t="s">
        <v>15</v>
      </c>
      <c r="H2" s="2" t="s">
        <v>16</v>
      </c>
      <c r="I2" s="2" t="s">
        <v>562</v>
      </c>
      <c r="J2" s="2" t="s">
        <v>18</v>
      </c>
      <c r="K2" s="2">
        <v>20077723</v>
      </c>
      <c r="L2" s="2" t="s">
        <v>563</v>
      </c>
      <c r="M2" s="2" t="s">
        <v>676</v>
      </c>
      <c r="N2" s="2" t="s">
        <v>63</v>
      </c>
    </row>
    <row r="3" spans="1:15" hidden="1" x14ac:dyDescent="0.25">
      <c r="A3" s="23">
        <v>91</v>
      </c>
      <c r="B3" s="2" t="s">
        <v>577</v>
      </c>
      <c r="C3" s="2" t="s">
        <v>578</v>
      </c>
      <c r="D3" s="2" t="s">
        <v>681</v>
      </c>
      <c r="E3" s="2" t="s">
        <v>579</v>
      </c>
      <c r="F3" s="2" t="s">
        <v>580</v>
      </c>
      <c r="G3" s="2" t="s">
        <v>15</v>
      </c>
      <c r="H3" s="2" t="s">
        <v>16</v>
      </c>
      <c r="I3" s="2" t="s">
        <v>581</v>
      </c>
      <c r="J3" s="2" t="s">
        <v>18</v>
      </c>
      <c r="K3" s="2">
        <v>19725376</v>
      </c>
      <c r="L3" s="2" t="s">
        <v>582</v>
      </c>
      <c r="M3" s="2" t="s">
        <v>676</v>
      </c>
      <c r="N3" s="2" t="s">
        <v>63</v>
      </c>
    </row>
    <row r="4" spans="1:15" hidden="1" x14ac:dyDescent="0.25">
      <c r="A4" s="23">
        <v>18</v>
      </c>
      <c r="B4" s="2" t="s">
        <v>112</v>
      </c>
      <c r="C4" s="2" t="s">
        <v>113</v>
      </c>
      <c r="D4" s="2" t="s">
        <v>114</v>
      </c>
      <c r="E4" s="2" t="s">
        <v>115</v>
      </c>
      <c r="F4" s="2" t="s">
        <v>116</v>
      </c>
      <c r="G4" s="2" t="s">
        <v>15</v>
      </c>
      <c r="H4" s="2" t="s">
        <v>16</v>
      </c>
      <c r="I4" s="2" t="s">
        <v>117</v>
      </c>
      <c r="J4" s="2" t="s">
        <v>18</v>
      </c>
      <c r="K4" s="2">
        <v>18666458</v>
      </c>
      <c r="L4" s="2" t="s">
        <v>118</v>
      </c>
      <c r="M4" s="2" t="s">
        <v>147</v>
      </c>
      <c r="N4" s="2" t="s">
        <v>63</v>
      </c>
    </row>
    <row r="5" spans="1:15" hidden="1" x14ac:dyDescent="0.25">
      <c r="A5" s="23">
        <v>98</v>
      </c>
      <c r="B5" s="2" t="s">
        <v>112</v>
      </c>
      <c r="C5" s="2" t="s">
        <v>113</v>
      </c>
      <c r="D5" s="2" t="s">
        <v>114</v>
      </c>
      <c r="E5" s="2" t="s">
        <v>115</v>
      </c>
      <c r="F5" s="2" t="s">
        <v>116</v>
      </c>
      <c r="G5" s="2" t="s">
        <v>15</v>
      </c>
      <c r="H5" s="2" t="s">
        <v>16</v>
      </c>
      <c r="I5" s="2" t="s">
        <v>117</v>
      </c>
      <c r="J5" s="2" t="s">
        <v>18</v>
      </c>
      <c r="K5" s="2">
        <v>18666458</v>
      </c>
      <c r="L5" s="2" t="s">
        <v>118</v>
      </c>
      <c r="M5" s="2" t="s">
        <v>676</v>
      </c>
      <c r="N5" s="2" t="s">
        <v>241</v>
      </c>
      <c r="O5" s="23" t="s">
        <v>935</v>
      </c>
    </row>
    <row r="6" spans="1:15" hidden="1" x14ac:dyDescent="0.25">
      <c r="A6" s="23">
        <v>12</v>
      </c>
      <c r="B6" s="2" t="s">
        <v>71</v>
      </c>
      <c r="C6" s="2" t="s">
        <v>72</v>
      </c>
      <c r="D6" s="2" t="s">
        <v>250</v>
      </c>
      <c r="E6" s="2" t="s">
        <v>73</v>
      </c>
      <c r="F6" s="2" t="s">
        <v>74</v>
      </c>
      <c r="G6" s="2" t="s">
        <v>15</v>
      </c>
      <c r="H6" s="2" t="s">
        <v>16</v>
      </c>
      <c r="I6" s="2" t="s">
        <v>75</v>
      </c>
      <c r="J6" s="2" t="s">
        <v>18</v>
      </c>
      <c r="K6" s="2">
        <v>23541052</v>
      </c>
      <c r="L6" s="2" t="s">
        <v>76</v>
      </c>
      <c r="M6" s="2" t="s">
        <v>147</v>
      </c>
      <c r="N6" s="2" t="s">
        <v>63</v>
      </c>
    </row>
    <row r="7" spans="1:15" x14ac:dyDescent="0.25">
      <c r="A7" s="23">
        <v>16</v>
      </c>
      <c r="B7" s="37" t="s">
        <v>98</v>
      </c>
      <c r="C7" s="37" t="s">
        <v>99</v>
      </c>
      <c r="D7" s="37" t="s">
        <v>100</v>
      </c>
      <c r="E7" s="37" t="s">
        <v>101</v>
      </c>
      <c r="F7" s="37" t="s">
        <v>102</v>
      </c>
      <c r="G7" s="37" t="s">
        <v>15</v>
      </c>
      <c r="H7" s="37" t="s">
        <v>16</v>
      </c>
      <c r="I7" s="37" t="s">
        <v>103</v>
      </c>
      <c r="J7" s="37" t="s">
        <v>18</v>
      </c>
      <c r="K7" s="37">
        <v>20305714</v>
      </c>
      <c r="L7" s="37" t="s">
        <v>104</v>
      </c>
      <c r="M7" s="37" t="s">
        <v>147</v>
      </c>
      <c r="N7" s="37" t="s">
        <v>62</v>
      </c>
    </row>
    <row r="8" spans="1:15" hidden="1" x14ac:dyDescent="0.25">
      <c r="A8" s="23">
        <v>24</v>
      </c>
      <c r="B8" s="2" t="s">
        <v>257</v>
      </c>
      <c r="C8" s="2" t="s">
        <v>258</v>
      </c>
      <c r="D8" s="2" t="s">
        <v>259</v>
      </c>
      <c r="E8" s="2" t="s">
        <v>260</v>
      </c>
      <c r="F8" s="2" t="s">
        <v>261</v>
      </c>
      <c r="G8" s="2" t="s">
        <v>15</v>
      </c>
      <c r="H8" s="2" t="s">
        <v>16</v>
      </c>
      <c r="I8" s="2" t="s">
        <v>262</v>
      </c>
      <c r="J8" s="2" t="s">
        <v>18</v>
      </c>
      <c r="K8" s="2">
        <v>23568416</v>
      </c>
      <c r="L8" s="2" t="s">
        <v>263</v>
      </c>
      <c r="M8" s="2" t="s">
        <v>295</v>
      </c>
      <c r="N8" s="2" t="s">
        <v>63</v>
      </c>
    </row>
    <row r="9" spans="1:15" hidden="1" x14ac:dyDescent="0.25">
      <c r="A9" s="23">
        <v>14</v>
      </c>
      <c r="B9" s="2" t="s">
        <v>84</v>
      </c>
      <c r="C9" s="2" t="s">
        <v>85</v>
      </c>
      <c r="D9" s="2" t="s">
        <v>86</v>
      </c>
      <c r="E9" s="2" t="s">
        <v>87</v>
      </c>
      <c r="F9" s="2" t="s">
        <v>88</v>
      </c>
      <c r="G9" s="2" t="s">
        <v>15</v>
      </c>
      <c r="H9" s="2" t="s">
        <v>16</v>
      </c>
      <c r="I9" s="2" t="s">
        <v>89</v>
      </c>
      <c r="J9" s="2" t="s">
        <v>18</v>
      </c>
      <c r="K9" s="2">
        <v>23039022</v>
      </c>
      <c r="L9" s="2" t="s">
        <v>90</v>
      </c>
      <c r="M9" s="2" t="s">
        <v>147</v>
      </c>
      <c r="N9" s="2" t="s">
        <v>63</v>
      </c>
    </row>
    <row r="10" spans="1:15" hidden="1" x14ac:dyDescent="0.25">
      <c r="A10" s="23">
        <v>25</v>
      </c>
      <c r="B10" s="2" t="s">
        <v>84</v>
      </c>
      <c r="C10" s="2" t="s">
        <v>85</v>
      </c>
      <c r="D10" s="2" t="s">
        <v>86</v>
      </c>
      <c r="E10" s="2" t="s">
        <v>87</v>
      </c>
      <c r="F10" s="2" t="s">
        <v>88</v>
      </c>
      <c r="G10" s="2" t="s">
        <v>15</v>
      </c>
      <c r="H10" s="2" t="s">
        <v>16</v>
      </c>
      <c r="I10" s="2" t="s">
        <v>89</v>
      </c>
      <c r="J10" s="2" t="s">
        <v>18</v>
      </c>
      <c r="K10" s="2">
        <v>23039022</v>
      </c>
      <c r="L10" s="2" t="s">
        <v>90</v>
      </c>
      <c r="M10" s="2" t="s">
        <v>295</v>
      </c>
      <c r="N10" s="2" t="s">
        <v>241</v>
      </c>
      <c r="O10" s="23" t="s">
        <v>935</v>
      </c>
    </row>
    <row r="11" spans="1:15" hidden="1" x14ac:dyDescent="0.25">
      <c r="A11" s="23">
        <v>93</v>
      </c>
      <c r="B11" s="2" t="s">
        <v>589</v>
      </c>
      <c r="C11" s="2" t="s">
        <v>590</v>
      </c>
      <c r="D11" s="2" t="s">
        <v>591</v>
      </c>
      <c r="E11" s="2" t="s">
        <v>592</v>
      </c>
      <c r="F11" s="2" t="s">
        <v>593</v>
      </c>
      <c r="G11" s="2" t="s">
        <v>15</v>
      </c>
      <c r="H11" s="2" t="s">
        <v>16</v>
      </c>
      <c r="I11" s="2" t="s">
        <v>594</v>
      </c>
      <c r="J11" s="2" t="s">
        <v>18</v>
      </c>
      <c r="K11" s="2">
        <v>19152556</v>
      </c>
      <c r="L11" s="2" t="s">
        <v>595</v>
      </c>
      <c r="M11" s="2" t="s">
        <v>676</v>
      </c>
      <c r="N11" s="2" t="s">
        <v>63</v>
      </c>
    </row>
    <row r="12" spans="1:15" hidden="1" x14ac:dyDescent="0.25">
      <c r="A12" s="23">
        <v>72</v>
      </c>
      <c r="B12" s="2" t="s">
        <v>482</v>
      </c>
      <c r="C12" s="2" t="s">
        <v>483</v>
      </c>
      <c r="D12" s="2" t="s">
        <v>484</v>
      </c>
      <c r="E12" s="2" t="s">
        <v>485</v>
      </c>
      <c r="F12" s="2" t="s">
        <v>486</v>
      </c>
      <c r="G12" s="2" t="s">
        <v>15</v>
      </c>
      <c r="H12" s="2" t="s">
        <v>16</v>
      </c>
      <c r="I12" s="2" t="s">
        <v>487</v>
      </c>
      <c r="J12" s="2" t="s">
        <v>18</v>
      </c>
      <c r="K12" s="2">
        <v>22893746</v>
      </c>
      <c r="L12" s="2" t="s">
        <v>488</v>
      </c>
      <c r="M12" s="2" t="s">
        <v>676</v>
      </c>
      <c r="N12" s="2" t="s">
        <v>63</v>
      </c>
    </row>
    <row r="13" spans="1:15" x14ac:dyDescent="0.25">
      <c r="A13" s="23">
        <v>44</v>
      </c>
      <c r="B13" s="37" t="s">
        <v>350</v>
      </c>
      <c r="C13" s="37" t="s">
        <v>351</v>
      </c>
      <c r="D13" s="37" t="s">
        <v>352</v>
      </c>
      <c r="E13" s="37" t="s">
        <v>353</v>
      </c>
      <c r="F13" s="37" t="s">
        <v>354</v>
      </c>
      <c r="G13" s="37" t="s">
        <v>15</v>
      </c>
      <c r="H13" s="37" t="s">
        <v>16</v>
      </c>
      <c r="I13" s="37" t="s">
        <v>355</v>
      </c>
      <c r="J13" s="37" t="s">
        <v>18</v>
      </c>
      <c r="K13" s="37">
        <v>18645987</v>
      </c>
      <c r="L13" s="37" t="s">
        <v>356</v>
      </c>
      <c r="M13" s="37" t="s">
        <v>357</v>
      </c>
      <c r="N13" s="37" t="s">
        <v>62</v>
      </c>
    </row>
    <row r="14" spans="1:15" x14ac:dyDescent="0.25">
      <c r="A14" s="23">
        <v>3</v>
      </c>
      <c r="B14" s="37" t="s">
        <v>28</v>
      </c>
      <c r="C14" s="37" t="s">
        <v>29</v>
      </c>
      <c r="D14" s="37" t="s">
        <v>30</v>
      </c>
      <c r="E14" s="37" t="s">
        <v>31</v>
      </c>
      <c r="F14" s="37" t="s">
        <v>32</v>
      </c>
      <c r="G14" s="37" t="s">
        <v>15</v>
      </c>
      <c r="H14" s="37" t="s">
        <v>16</v>
      </c>
      <c r="I14" s="37" t="s">
        <v>33</v>
      </c>
      <c r="J14" s="37" t="s">
        <v>18</v>
      </c>
      <c r="K14" s="37">
        <v>20015569</v>
      </c>
      <c r="L14" s="37" t="s">
        <v>34</v>
      </c>
      <c r="M14" s="37" t="s">
        <v>20</v>
      </c>
      <c r="N14" s="37" t="s">
        <v>62</v>
      </c>
    </row>
    <row r="15" spans="1:15" hidden="1" x14ac:dyDescent="0.25">
      <c r="A15" s="23">
        <v>40</v>
      </c>
      <c r="B15" s="2" t="s">
        <v>28</v>
      </c>
      <c r="C15" s="2" t="s">
        <v>29</v>
      </c>
      <c r="D15" s="2" t="s">
        <v>30</v>
      </c>
      <c r="E15" s="2" t="s">
        <v>31</v>
      </c>
      <c r="F15" s="2" t="s">
        <v>32</v>
      </c>
      <c r="G15" s="2" t="s">
        <v>15</v>
      </c>
      <c r="H15" s="2" t="s">
        <v>16</v>
      </c>
      <c r="I15" s="2" t="s">
        <v>33</v>
      </c>
      <c r="J15" s="2" t="s">
        <v>18</v>
      </c>
      <c r="K15" s="2">
        <v>20015569</v>
      </c>
      <c r="L15" s="2" t="s">
        <v>34</v>
      </c>
      <c r="M15" s="2" t="s">
        <v>357</v>
      </c>
      <c r="N15" s="2" t="s">
        <v>241</v>
      </c>
      <c r="O15" s="23" t="s">
        <v>935</v>
      </c>
    </row>
    <row r="16" spans="1:15" hidden="1" x14ac:dyDescent="0.25">
      <c r="A16" s="23">
        <v>117</v>
      </c>
      <c r="B16" s="2" t="s">
        <v>759</v>
      </c>
      <c r="C16" s="2" t="s">
        <v>760</v>
      </c>
      <c r="D16" s="2" t="s">
        <v>761</v>
      </c>
      <c r="E16" s="2" t="s">
        <v>762</v>
      </c>
      <c r="F16" s="2" t="s">
        <v>724</v>
      </c>
      <c r="G16" s="2" t="s">
        <v>15</v>
      </c>
      <c r="H16" s="2" t="s">
        <v>16</v>
      </c>
      <c r="I16" s="2" t="s">
        <v>763</v>
      </c>
      <c r="J16" s="2" t="s">
        <v>18</v>
      </c>
      <c r="K16" s="2">
        <v>24974106</v>
      </c>
      <c r="L16" s="2" t="s">
        <v>764</v>
      </c>
      <c r="M16" s="2" t="s">
        <v>786</v>
      </c>
      <c r="N16" s="2" t="s">
        <v>63</v>
      </c>
      <c r="O16" s="2"/>
    </row>
    <row r="17" spans="1:15" hidden="1" x14ac:dyDescent="0.25">
      <c r="A17" s="23">
        <v>31</v>
      </c>
      <c r="B17" s="2" t="s">
        <v>296</v>
      </c>
      <c r="C17" s="2" t="s">
        <v>297</v>
      </c>
      <c r="D17" s="2" t="s">
        <v>298</v>
      </c>
      <c r="E17" s="2" t="s">
        <v>299</v>
      </c>
      <c r="F17" s="2" t="s">
        <v>300</v>
      </c>
      <c r="G17" s="2" t="s">
        <v>15</v>
      </c>
      <c r="H17" s="2" t="s">
        <v>16</v>
      </c>
      <c r="I17" s="2" t="s">
        <v>301</v>
      </c>
      <c r="J17" s="2" t="s">
        <v>18</v>
      </c>
      <c r="K17" s="2">
        <v>23826268</v>
      </c>
      <c r="L17" s="2" t="s">
        <v>302</v>
      </c>
      <c r="M17" s="2" t="s">
        <v>357</v>
      </c>
      <c r="N17" s="2" t="s">
        <v>63</v>
      </c>
    </row>
    <row r="18" spans="1:15" hidden="1" x14ac:dyDescent="0.25">
      <c r="A18" s="23">
        <v>79</v>
      </c>
      <c r="B18" s="2" t="s">
        <v>522</v>
      </c>
      <c r="C18" s="2" t="s">
        <v>523</v>
      </c>
      <c r="D18" s="2" t="s">
        <v>524</v>
      </c>
      <c r="E18" s="2" t="s">
        <v>525</v>
      </c>
      <c r="F18" s="2" t="s">
        <v>526</v>
      </c>
      <c r="G18" s="2" t="s">
        <v>15</v>
      </c>
      <c r="H18" s="2" t="s">
        <v>16</v>
      </c>
      <c r="I18" s="2" t="s">
        <v>527</v>
      </c>
      <c r="J18" s="2" t="s">
        <v>18</v>
      </c>
      <c r="K18" s="2">
        <v>21747223</v>
      </c>
      <c r="L18" s="2" t="s">
        <v>528</v>
      </c>
      <c r="M18" s="2" t="s">
        <v>676</v>
      </c>
      <c r="N18" s="2" t="s">
        <v>63</v>
      </c>
    </row>
    <row r="19" spans="1:15" hidden="1" x14ac:dyDescent="0.25">
      <c r="A19" s="23">
        <v>27</v>
      </c>
      <c r="B19" s="2" t="s">
        <v>270</v>
      </c>
      <c r="C19" s="2" t="s">
        <v>271</v>
      </c>
      <c r="D19" s="2" t="s">
        <v>272</v>
      </c>
      <c r="E19" s="2" t="s">
        <v>273</v>
      </c>
      <c r="F19" s="2" t="s">
        <v>109</v>
      </c>
      <c r="G19" s="2" t="s">
        <v>15</v>
      </c>
      <c r="H19" s="2" t="s">
        <v>16</v>
      </c>
      <c r="I19" s="2" t="s">
        <v>274</v>
      </c>
      <c r="J19" s="2" t="s">
        <v>18</v>
      </c>
      <c r="K19" s="2">
        <v>19748399</v>
      </c>
      <c r="L19" s="2" t="s">
        <v>275</v>
      </c>
      <c r="M19" s="2" t="s">
        <v>295</v>
      </c>
      <c r="N19" s="2" t="s">
        <v>63</v>
      </c>
    </row>
    <row r="20" spans="1:15" hidden="1" x14ac:dyDescent="0.25">
      <c r="A20" s="23">
        <v>42</v>
      </c>
      <c r="B20" s="2" t="s">
        <v>270</v>
      </c>
      <c r="C20" s="2" t="s">
        <v>271</v>
      </c>
      <c r="D20" s="2" t="s">
        <v>272</v>
      </c>
      <c r="E20" s="2" t="s">
        <v>273</v>
      </c>
      <c r="F20" s="2" t="s">
        <v>109</v>
      </c>
      <c r="G20" s="2" t="s">
        <v>15</v>
      </c>
      <c r="H20" s="2" t="s">
        <v>16</v>
      </c>
      <c r="I20" s="2" t="s">
        <v>274</v>
      </c>
      <c r="J20" s="2" t="s">
        <v>18</v>
      </c>
      <c r="K20" s="2">
        <v>19748399</v>
      </c>
      <c r="L20" s="2" t="s">
        <v>275</v>
      </c>
      <c r="M20" s="2" t="s">
        <v>357</v>
      </c>
      <c r="N20" s="2" t="s">
        <v>241</v>
      </c>
      <c r="O20" s="23" t="s">
        <v>935</v>
      </c>
    </row>
    <row r="21" spans="1:15" hidden="1" x14ac:dyDescent="0.25">
      <c r="A21" s="23">
        <v>28</v>
      </c>
      <c r="B21" s="2" t="s">
        <v>276</v>
      </c>
      <c r="C21" s="2" t="s">
        <v>277</v>
      </c>
      <c r="D21" s="2" t="s">
        <v>278</v>
      </c>
      <c r="E21" s="2" t="s">
        <v>279</v>
      </c>
      <c r="F21" s="2" t="s">
        <v>109</v>
      </c>
      <c r="G21" s="2" t="s">
        <v>15</v>
      </c>
      <c r="H21" s="2" t="s">
        <v>16</v>
      </c>
      <c r="I21" s="2" t="s">
        <v>280</v>
      </c>
      <c r="J21" s="2" t="s">
        <v>18</v>
      </c>
      <c r="K21" s="2">
        <v>19748398</v>
      </c>
      <c r="L21" s="2" t="s">
        <v>281</v>
      </c>
      <c r="M21" s="2" t="s">
        <v>295</v>
      </c>
      <c r="N21" s="2" t="s">
        <v>63</v>
      </c>
    </row>
    <row r="22" spans="1:15" hidden="1" x14ac:dyDescent="0.25">
      <c r="A22" s="23">
        <v>43</v>
      </c>
      <c r="B22" s="2" t="s">
        <v>276</v>
      </c>
      <c r="C22" s="2" t="s">
        <v>277</v>
      </c>
      <c r="D22" s="2" t="s">
        <v>278</v>
      </c>
      <c r="E22" s="2" t="s">
        <v>279</v>
      </c>
      <c r="F22" s="2" t="s">
        <v>109</v>
      </c>
      <c r="G22" s="2" t="s">
        <v>15</v>
      </c>
      <c r="H22" s="2" t="s">
        <v>16</v>
      </c>
      <c r="I22" s="2" t="s">
        <v>280</v>
      </c>
      <c r="J22" s="2" t="s">
        <v>18</v>
      </c>
      <c r="K22" s="2">
        <v>19748398</v>
      </c>
      <c r="L22" s="2" t="s">
        <v>281</v>
      </c>
      <c r="M22" s="2" t="s">
        <v>357</v>
      </c>
      <c r="N22" s="2" t="s">
        <v>241</v>
      </c>
      <c r="O22" s="23" t="s">
        <v>935</v>
      </c>
    </row>
    <row r="23" spans="1:15" x14ac:dyDescent="0.25">
      <c r="A23" s="23">
        <v>6</v>
      </c>
      <c r="B23" s="37" t="s">
        <v>47</v>
      </c>
      <c r="C23" s="37" t="s">
        <v>48</v>
      </c>
      <c r="D23" s="37" t="s">
        <v>49</v>
      </c>
      <c r="E23" s="37" t="s">
        <v>50</v>
      </c>
      <c r="F23" s="37" t="s">
        <v>51</v>
      </c>
      <c r="G23" s="37" t="s">
        <v>15</v>
      </c>
      <c r="H23" s="37" t="s">
        <v>16</v>
      </c>
      <c r="I23" s="37" t="s">
        <v>52</v>
      </c>
      <c r="J23" s="37" t="s">
        <v>18</v>
      </c>
      <c r="K23" s="37">
        <v>21679420</v>
      </c>
      <c r="L23" s="37" t="s">
        <v>53</v>
      </c>
      <c r="M23" s="37" t="s">
        <v>61</v>
      </c>
      <c r="N23" s="37" t="s">
        <v>62</v>
      </c>
    </row>
    <row r="24" spans="1:15" hidden="1" x14ac:dyDescent="0.25">
      <c r="A24" s="23">
        <v>80</v>
      </c>
      <c r="B24" s="2" t="s">
        <v>47</v>
      </c>
      <c r="C24" s="2" t="s">
        <v>48</v>
      </c>
      <c r="D24" s="2" t="s">
        <v>49</v>
      </c>
      <c r="E24" s="2" t="s">
        <v>50</v>
      </c>
      <c r="F24" s="2" t="s">
        <v>51</v>
      </c>
      <c r="G24" s="2" t="s">
        <v>15</v>
      </c>
      <c r="H24" s="2" t="s">
        <v>16</v>
      </c>
      <c r="I24" s="2" t="s">
        <v>52</v>
      </c>
      <c r="J24" s="2" t="s">
        <v>18</v>
      </c>
      <c r="K24" s="2">
        <v>21679420</v>
      </c>
      <c r="L24" s="2" t="s">
        <v>53</v>
      </c>
      <c r="M24" s="2" t="s">
        <v>676</v>
      </c>
      <c r="N24" s="2" t="s">
        <v>241</v>
      </c>
      <c r="O24" s="23" t="s">
        <v>935</v>
      </c>
    </row>
    <row r="25" spans="1:15" x14ac:dyDescent="0.25">
      <c r="A25" s="23">
        <v>9</v>
      </c>
      <c r="B25" s="37" t="s">
        <v>91</v>
      </c>
      <c r="C25" s="37" t="s">
        <v>92</v>
      </c>
      <c r="D25" s="37" t="s">
        <v>93</v>
      </c>
      <c r="E25" s="37" t="s">
        <v>94</v>
      </c>
      <c r="F25" s="37" t="s">
        <v>95</v>
      </c>
      <c r="G25" s="37" t="s">
        <v>15</v>
      </c>
      <c r="H25" s="37" t="s">
        <v>16</v>
      </c>
      <c r="I25" s="37" t="s">
        <v>96</v>
      </c>
      <c r="J25" s="37" t="s">
        <v>18</v>
      </c>
      <c r="K25" s="37">
        <v>21893535</v>
      </c>
      <c r="L25" s="37" t="s">
        <v>97</v>
      </c>
      <c r="M25" s="37" t="s">
        <v>243</v>
      </c>
      <c r="N25" s="37" t="s">
        <v>62</v>
      </c>
    </row>
    <row r="26" spans="1:15" hidden="1" x14ac:dyDescent="0.25">
      <c r="A26" s="23">
        <v>15</v>
      </c>
      <c r="B26" s="2" t="s">
        <v>91</v>
      </c>
      <c r="C26" s="2" t="s">
        <v>92</v>
      </c>
      <c r="D26" s="2" t="s">
        <v>93</v>
      </c>
      <c r="E26" s="2" t="s">
        <v>94</v>
      </c>
      <c r="F26" s="2" t="s">
        <v>95</v>
      </c>
      <c r="G26" s="2" t="s">
        <v>15</v>
      </c>
      <c r="H26" s="2" t="s">
        <v>16</v>
      </c>
      <c r="I26" s="2" t="s">
        <v>96</v>
      </c>
      <c r="J26" s="2" t="s">
        <v>18</v>
      </c>
      <c r="K26" s="2">
        <v>21893535</v>
      </c>
      <c r="L26" s="2" t="s">
        <v>97</v>
      </c>
      <c r="M26" s="2" t="s">
        <v>147</v>
      </c>
      <c r="N26" s="2" t="s">
        <v>241</v>
      </c>
      <c r="O26" s="23" t="s">
        <v>935</v>
      </c>
    </row>
    <row r="27" spans="1:15" hidden="1" x14ac:dyDescent="0.25">
      <c r="A27" s="23">
        <v>35</v>
      </c>
      <c r="B27" s="2" t="s">
        <v>91</v>
      </c>
      <c r="C27" s="2" t="s">
        <v>92</v>
      </c>
      <c r="D27" s="2" t="s">
        <v>93</v>
      </c>
      <c r="E27" s="2" t="s">
        <v>94</v>
      </c>
      <c r="F27" s="2" t="s">
        <v>95</v>
      </c>
      <c r="G27" s="2" t="s">
        <v>15</v>
      </c>
      <c r="H27" s="2" t="s">
        <v>16</v>
      </c>
      <c r="I27" s="2" t="s">
        <v>96</v>
      </c>
      <c r="J27" s="2" t="s">
        <v>18</v>
      </c>
      <c r="K27" s="2">
        <v>21893535</v>
      </c>
      <c r="L27" s="2" t="s">
        <v>97</v>
      </c>
      <c r="M27" s="2" t="s">
        <v>357</v>
      </c>
      <c r="N27" s="2" t="s">
        <v>241</v>
      </c>
      <c r="O27" s="23" t="s">
        <v>935</v>
      </c>
    </row>
    <row r="28" spans="1:15" hidden="1" x14ac:dyDescent="0.25">
      <c r="A28" s="23">
        <v>5</v>
      </c>
      <c r="B28" s="2" t="s">
        <v>41</v>
      </c>
      <c r="C28" s="2" t="s">
        <v>42</v>
      </c>
      <c r="D28" s="2" t="s">
        <v>43</v>
      </c>
      <c r="E28" s="2" t="s">
        <v>44</v>
      </c>
      <c r="F28" s="2" t="s">
        <v>14</v>
      </c>
      <c r="G28" s="2" t="s">
        <v>15</v>
      </c>
      <c r="H28" s="2" t="s">
        <v>16</v>
      </c>
      <c r="I28" s="2" t="s">
        <v>45</v>
      </c>
      <c r="J28" s="2" t="s">
        <v>18</v>
      </c>
      <c r="K28" s="2">
        <v>24176497</v>
      </c>
      <c r="L28" s="2" t="s">
        <v>46</v>
      </c>
      <c r="M28" s="2" t="s">
        <v>61</v>
      </c>
      <c r="N28" s="2" t="s">
        <v>63</v>
      </c>
    </row>
    <row r="29" spans="1:15" hidden="1" x14ac:dyDescent="0.25">
      <c r="A29" s="23">
        <v>60</v>
      </c>
      <c r="B29" s="2" t="s">
        <v>423</v>
      </c>
      <c r="C29" s="2" t="s">
        <v>42</v>
      </c>
      <c r="D29" s="2" t="s">
        <v>43</v>
      </c>
      <c r="E29" s="2" t="s">
        <v>44</v>
      </c>
      <c r="F29" s="2" t="s">
        <v>14</v>
      </c>
      <c r="G29" s="2" t="s">
        <v>15</v>
      </c>
      <c r="H29" s="2" t="s">
        <v>16</v>
      </c>
      <c r="I29" s="2" t="s">
        <v>45</v>
      </c>
      <c r="J29" s="2" t="s">
        <v>18</v>
      </c>
      <c r="K29" s="2">
        <v>24176497</v>
      </c>
      <c r="L29" s="2" t="s">
        <v>46</v>
      </c>
      <c r="M29" s="2" t="s">
        <v>676</v>
      </c>
      <c r="N29" s="2" t="s">
        <v>241</v>
      </c>
      <c r="O29" s="23" t="s">
        <v>935</v>
      </c>
    </row>
    <row r="30" spans="1:15" hidden="1" x14ac:dyDescent="0.25">
      <c r="A30" s="23">
        <v>88</v>
      </c>
      <c r="B30" s="2" t="s">
        <v>564</v>
      </c>
      <c r="C30" s="2" t="s">
        <v>565</v>
      </c>
      <c r="D30" s="2" t="s">
        <v>566</v>
      </c>
      <c r="E30" s="2" t="s">
        <v>567</v>
      </c>
      <c r="F30" s="2" t="s">
        <v>568</v>
      </c>
      <c r="G30" s="2" t="s">
        <v>15</v>
      </c>
      <c r="H30" s="2" t="s">
        <v>16</v>
      </c>
      <c r="I30" s="2" t="s">
        <v>569</v>
      </c>
      <c r="J30" s="2" t="s">
        <v>18</v>
      </c>
      <c r="K30" s="2">
        <v>19839061</v>
      </c>
      <c r="L30" s="2" t="s">
        <v>570</v>
      </c>
      <c r="M30" s="2" t="s">
        <v>676</v>
      </c>
      <c r="N30" s="2" t="s">
        <v>63</v>
      </c>
    </row>
    <row r="31" spans="1:15" hidden="1" x14ac:dyDescent="0.25">
      <c r="A31" s="23">
        <v>101</v>
      </c>
      <c r="B31" s="2" t="s">
        <v>635</v>
      </c>
      <c r="C31" s="2" t="s">
        <v>636</v>
      </c>
      <c r="D31" s="2" t="s">
        <v>637</v>
      </c>
      <c r="E31" s="2" t="s">
        <v>638</v>
      </c>
      <c r="F31" s="2" t="s">
        <v>639</v>
      </c>
      <c r="G31" s="2" t="s">
        <v>15</v>
      </c>
      <c r="H31" s="2" t="s">
        <v>16</v>
      </c>
      <c r="I31" s="2" t="s">
        <v>640</v>
      </c>
      <c r="J31" s="2" t="s">
        <v>18</v>
      </c>
      <c r="K31" s="2">
        <v>17276779</v>
      </c>
      <c r="L31" s="2" t="s">
        <v>641</v>
      </c>
      <c r="M31" s="2" t="s">
        <v>676</v>
      </c>
      <c r="N31" s="2" t="s">
        <v>63</v>
      </c>
    </row>
    <row r="32" spans="1:15" hidden="1" x14ac:dyDescent="0.25">
      <c r="A32" s="23">
        <v>89</v>
      </c>
      <c r="B32" s="2" t="s">
        <v>571</v>
      </c>
      <c r="C32" s="2" t="s">
        <v>572</v>
      </c>
      <c r="D32" s="2" t="s">
        <v>573</v>
      </c>
      <c r="E32" s="2" t="s">
        <v>574</v>
      </c>
      <c r="F32" s="2" t="s">
        <v>347</v>
      </c>
      <c r="G32" s="2" t="s">
        <v>15</v>
      </c>
      <c r="H32" s="2" t="s">
        <v>16</v>
      </c>
      <c r="I32" s="2" t="s">
        <v>575</v>
      </c>
      <c r="J32" s="2" t="s">
        <v>18</v>
      </c>
      <c r="K32" s="2">
        <v>19817600</v>
      </c>
      <c r="L32" s="2" t="s">
        <v>576</v>
      </c>
      <c r="M32" s="2" t="s">
        <v>676</v>
      </c>
      <c r="N32" s="2" t="s">
        <v>63</v>
      </c>
    </row>
    <row r="33" spans="1:15" hidden="1" x14ac:dyDescent="0.25">
      <c r="A33" s="33">
        <v>116</v>
      </c>
      <c r="B33" s="2" t="s">
        <v>752</v>
      </c>
      <c r="C33" s="2" t="s">
        <v>753</v>
      </c>
      <c r="D33" s="2" t="s">
        <v>754</v>
      </c>
      <c r="E33" s="2" t="s">
        <v>755</v>
      </c>
      <c r="F33" s="2" t="s">
        <v>756</v>
      </c>
      <c r="G33" s="2" t="s">
        <v>15</v>
      </c>
      <c r="H33" s="2" t="s">
        <v>16</v>
      </c>
      <c r="I33" s="2" t="s">
        <v>757</v>
      </c>
      <c r="J33" s="2" t="s">
        <v>18</v>
      </c>
      <c r="K33" s="2">
        <v>24968002</v>
      </c>
      <c r="L33" s="2" t="s">
        <v>758</v>
      </c>
      <c r="M33" s="2" t="s">
        <v>786</v>
      </c>
      <c r="N33" s="2" t="s">
        <v>63</v>
      </c>
      <c r="O33" s="2"/>
    </row>
    <row r="34" spans="1:15" x14ac:dyDescent="0.25">
      <c r="A34" s="23">
        <v>2</v>
      </c>
      <c r="B34" s="37" t="s">
        <v>21</v>
      </c>
      <c r="C34" s="37" t="s">
        <v>22</v>
      </c>
      <c r="D34" s="37" t="s">
        <v>23</v>
      </c>
      <c r="E34" s="37" t="s">
        <v>24</v>
      </c>
      <c r="F34" s="37" t="s">
        <v>25</v>
      </c>
      <c r="G34" s="37" t="s">
        <v>15</v>
      </c>
      <c r="H34" s="37" t="s">
        <v>16</v>
      </c>
      <c r="I34" s="37" t="s">
        <v>26</v>
      </c>
      <c r="J34" s="37" t="s">
        <v>18</v>
      </c>
      <c r="K34" s="37">
        <v>22520124</v>
      </c>
      <c r="L34" s="37" t="s">
        <v>27</v>
      </c>
      <c r="M34" s="37" t="s">
        <v>20</v>
      </c>
      <c r="N34" s="37" t="s">
        <v>62</v>
      </c>
    </row>
    <row r="35" spans="1:15" hidden="1" x14ac:dyDescent="0.25">
      <c r="A35" s="23">
        <v>74</v>
      </c>
      <c r="B35" s="2" t="s">
        <v>21</v>
      </c>
      <c r="C35" s="2" t="s">
        <v>22</v>
      </c>
      <c r="D35" s="2" t="s">
        <v>23</v>
      </c>
      <c r="E35" s="2" t="s">
        <v>24</v>
      </c>
      <c r="F35" s="2" t="s">
        <v>25</v>
      </c>
      <c r="G35" s="2" t="s">
        <v>15</v>
      </c>
      <c r="H35" s="2" t="s">
        <v>16</v>
      </c>
      <c r="I35" s="2" t="s">
        <v>26</v>
      </c>
      <c r="J35" s="2" t="s">
        <v>18</v>
      </c>
      <c r="K35" s="2">
        <v>22520124</v>
      </c>
      <c r="L35" s="2" t="s">
        <v>27</v>
      </c>
      <c r="M35" s="2" t="s">
        <v>676</v>
      </c>
      <c r="N35" s="2" t="s">
        <v>241</v>
      </c>
      <c r="O35" s="23" t="s">
        <v>935</v>
      </c>
    </row>
    <row r="36" spans="1:15" hidden="1" x14ac:dyDescent="0.25">
      <c r="A36" s="23">
        <v>37</v>
      </c>
      <c r="B36" s="2" t="s">
        <v>322</v>
      </c>
      <c r="C36" s="2" t="s">
        <v>323</v>
      </c>
      <c r="D36" s="2" t="s">
        <v>324</v>
      </c>
      <c r="E36" s="2" t="s">
        <v>325</v>
      </c>
      <c r="F36" s="2" t="s">
        <v>326</v>
      </c>
      <c r="G36" s="2" t="s">
        <v>15</v>
      </c>
      <c r="H36" s="2" t="s">
        <v>16</v>
      </c>
      <c r="I36" s="2" t="s">
        <v>327</v>
      </c>
      <c r="J36" s="2" t="s">
        <v>18</v>
      </c>
      <c r="K36" s="2">
        <v>21651793</v>
      </c>
      <c r="L36" s="2" t="s">
        <v>328</v>
      </c>
      <c r="M36" s="2" t="s">
        <v>357</v>
      </c>
      <c r="N36" s="2" t="s">
        <v>63</v>
      </c>
    </row>
    <row r="37" spans="1:15" hidden="1" x14ac:dyDescent="0.25">
      <c r="A37" s="23">
        <v>81</v>
      </c>
      <c r="B37" s="2" t="s">
        <v>322</v>
      </c>
      <c r="C37" s="2" t="s">
        <v>323</v>
      </c>
      <c r="D37" s="2" t="s">
        <v>324</v>
      </c>
      <c r="E37" s="2" t="s">
        <v>325</v>
      </c>
      <c r="F37" s="2" t="s">
        <v>326</v>
      </c>
      <c r="G37" s="2" t="s">
        <v>15</v>
      </c>
      <c r="H37" s="2" t="s">
        <v>16</v>
      </c>
      <c r="I37" s="2" t="s">
        <v>327</v>
      </c>
      <c r="J37" s="2" t="s">
        <v>18</v>
      </c>
      <c r="K37" s="2">
        <v>21651793</v>
      </c>
      <c r="L37" s="2" t="s">
        <v>328</v>
      </c>
      <c r="M37" s="2" t="s">
        <v>676</v>
      </c>
      <c r="N37" s="2" t="s">
        <v>241</v>
      </c>
      <c r="O37" s="23" t="s">
        <v>935</v>
      </c>
    </row>
    <row r="38" spans="1:15" hidden="1" x14ac:dyDescent="0.25">
      <c r="A38" s="23">
        <v>73</v>
      </c>
      <c r="B38" s="2" t="s">
        <v>489</v>
      </c>
      <c r="C38" s="2" t="s">
        <v>490</v>
      </c>
      <c r="D38" s="2" t="s">
        <v>491</v>
      </c>
      <c r="E38" s="2" t="s">
        <v>492</v>
      </c>
      <c r="F38" s="2" t="s">
        <v>493</v>
      </c>
      <c r="G38" s="2" t="s">
        <v>15</v>
      </c>
      <c r="H38" s="2" t="s">
        <v>16</v>
      </c>
      <c r="I38" s="2" t="s">
        <v>494</v>
      </c>
      <c r="J38" s="2" t="s">
        <v>18</v>
      </c>
      <c r="K38" s="2">
        <v>22583474</v>
      </c>
      <c r="L38" s="2" t="s">
        <v>495</v>
      </c>
      <c r="M38" s="2" t="s">
        <v>676</v>
      </c>
      <c r="N38" s="2" t="s">
        <v>63</v>
      </c>
    </row>
    <row r="39" spans="1:15" hidden="1" x14ac:dyDescent="0.25">
      <c r="A39" s="23">
        <v>83</v>
      </c>
      <c r="B39" s="2" t="s">
        <v>536</v>
      </c>
      <c r="C39" s="2" t="s">
        <v>537</v>
      </c>
      <c r="D39" s="2" t="s">
        <v>538</v>
      </c>
      <c r="E39" s="2" t="s">
        <v>539</v>
      </c>
      <c r="F39" s="2" t="s">
        <v>540</v>
      </c>
      <c r="G39" s="2" t="s">
        <v>15</v>
      </c>
      <c r="H39" s="2" t="s">
        <v>16</v>
      </c>
      <c r="I39" s="2" t="s">
        <v>541</v>
      </c>
      <c r="J39" s="2" t="s">
        <v>18</v>
      </c>
      <c r="K39" s="2">
        <v>20933563</v>
      </c>
      <c r="L39" s="2" t="s">
        <v>542</v>
      </c>
      <c r="M39" s="2" t="s">
        <v>676</v>
      </c>
      <c r="N39" s="2" t="s">
        <v>63</v>
      </c>
    </row>
    <row r="40" spans="1:15" hidden="1" x14ac:dyDescent="0.25">
      <c r="A40" s="23">
        <v>84</v>
      </c>
      <c r="B40" s="2" t="s">
        <v>543</v>
      </c>
      <c r="C40" s="2" t="s">
        <v>544</v>
      </c>
      <c r="D40" s="2" t="s">
        <v>545</v>
      </c>
      <c r="E40" s="2" t="s">
        <v>546</v>
      </c>
      <c r="F40" s="2" t="s">
        <v>547</v>
      </c>
      <c r="G40" s="2" t="s">
        <v>15</v>
      </c>
      <c r="H40" s="2" t="s">
        <v>16</v>
      </c>
      <c r="I40" s="2" t="s">
        <v>548</v>
      </c>
      <c r="J40" s="2" t="s">
        <v>18</v>
      </c>
      <c r="K40" s="2">
        <v>20815900</v>
      </c>
      <c r="L40" s="2" t="s">
        <v>549</v>
      </c>
      <c r="M40" s="2" t="s">
        <v>676</v>
      </c>
      <c r="N40" s="2" t="s">
        <v>63</v>
      </c>
    </row>
    <row r="41" spans="1:15" hidden="1" x14ac:dyDescent="0.25">
      <c r="A41" s="23">
        <v>49</v>
      </c>
      <c r="B41" s="2" t="s">
        <v>372</v>
      </c>
      <c r="C41" s="2" t="s">
        <v>373</v>
      </c>
      <c r="D41" s="2" t="s">
        <v>374</v>
      </c>
      <c r="E41" s="2" t="s">
        <v>375</v>
      </c>
      <c r="F41" s="2" t="s">
        <v>376</v>
      </c>
      <c r="G41" s="2" t="s">
        <v>15</v>
      </c>
      <c r="H41" s="2" t="s">
        <v>16</v>
      </c>
      <c r="I41" s="2" t="s">
        <v>377</v>
      </c>
      <c r="J41" s="2" t="s">
        <v>18</v>
      </c>
      <c r="K41" s="2">
        <v>19670994</v>
      </c>
      <c r="L41" s="2" t="s">
        <v>378</v>
      </c>
      <c r="M41" s="2" t="s">
        <v>393</v>
      </c>
      <c r="N41" s="2" t="s">
        <v>63</v>
      </c>
    </row>
    <row r="42" spans="1:15" x14ac:dyDescent="0.25">
      <c r="A42" s="23">
        <v>102</v>
      </c>
      <c r="B42" s="37" t="s">
        <v>642</v>
      </c>
      <c r="C42" s="37" t="s">
        <v>643</v>
      </c>
      <c r="D42" s="37" t="s">
        <v>644</v>
      </c>
      <c r="E42" s="37" t="s">
        <v>645</v>
      </c>
      <c r="F42" s="37" t="s">
        <v>646</v>
      </c>
      <c r="G42" s="37" t="s">
        <v>15</v>
      </c>
      <c r="H42" s="37" t="s">
        <v>16</v>
      </c>
      <c r="I42" s="37" t="s">
        <v>647</v>
      </c>
      <c r="J42" s="37" t="s">
        <v>18</v>
      </c>
      <c r="K42" s="37">
        <v>16997663</v>
      </c>
      <c r="L42" s="37" t="s">
        <v>648</v>
      </c>
      <c r="M42" s="37" t="s">
        <v>676</v>
      </c>
      <c r="N42" s="37" t="s">
        <v>62</v>
      </c>
    </row>
    <row r="43" spans="1:15" hidden="1" x14ac:dyDescent="0.25">
      <c r="A43" s="33">
        <v>118</v>
      </c>
      <c r="B43" s="2" t="s">
        <v>765</v>
      </c>
      <c r="C43" s="2" t="s">
        <v>766</v>
      </c>
      <c r="D43" s="2" t="s">
        <v>767</v>
      </c>
      <c r="E43" s="2" t="s">
        <v>768</v>
      </c>
      <c r="F43" s="2" t="s">
        <v>769</v>
      </c>
      <c r="G43" s="2" t="s">
        <v>15</v>
      </c>
      <c r="H43" s="2" t="s">
        <v>16</v>
      </c>
      <c r="I43" s="2" t="s">
        <v>770</v>
      </c>
      <c r="J43" s="2" t="s">
        <v>18</v>
      </c>
      <c r="K43" s="2">
        <v>25103521</v>
      </c>
      <c r="L43" s="2" t="s">
        <v>771</v>
      </c>
      <c r="M43" s="2" t="s">
        <v>786</v>
      </c>
      <c r="N43" s="2" t="s">
        <v>63</v>
      </c>
      <c r="O43" s="2"/>
    </row>
    <row r="44" spans="1:15" hidden="1" x14ac:dyDescent="0.25">
      <c r="A44" s="23">
        <v>34</v>
      </c>
      <c r="B44" s="2" t="s">
        <v>309</v>
      </c>
      <c r="C44" s="2" t="s">
        <v>310</v>
      </c>
      <c r="D44" s="2" t="s">
        <v>311</v>
      </c>
      <c r="E44" s="2" t="s">
        <v>312</v>
      </c>
      <c r="F44" s="2" t="s">
        <v>25</v>
      </c>
      <c r="G44" s="2" t="s">
        <v>15</v>
      </c>
      <c r="H44" s="2" t="s">
        <v>16</v>
      </c>
      <c r="I44" s="2" t="s">
        <v>313</v>
      </c>
      <c r="J44" s="2" t="s">
        <v>18</v>
      </c>
      <c r="K44" s="2">
        <v>22321664</v>
      </c>
      <c r="L44" s="2" t="s">
        <v>314</v>
      </c>
      <c r="M44" s="2" t="s">
        <v>357</v>
      </c>
      <c r="N44" s="2" t="s">
        <v>63</v>
      </c>
    </row>
    <row r="45" spans="1:15" hidden="1" x14ac:dyDescent="0.25">
      <c r="A45" s="23">
        <v>57</v>
      </c>
      <c r="B45" s="2" t="s">
        <v>418</v>
      </c>
      <c r="C45" s="2" t="s">
        <v>419</v>
      </c>
      <c r="D45" s="2" t="s">
        <v>420</v>
      </c>
      <c r="E45" s="2" t="s">
        <v>421</v>
      </c>
      <c r="F45" s="2" t="s">
        <v>14</v>
      </c>
      <c r="G45" s="2" t="s">
        <v>15</v>
      </c>
      <c r="H45" s="2" t="s">
        <v>16</v>
      </c>
      <c r="I45" s="2" t="s">
        <v>422</v>
      </c>
      <c r="J45" s="2" t="s">
        <v>18</v>
      </c>
      <c r="K45" s="2">
        <v>24331019</v>
      </c>
      <c r="L45" s="2" t="s">
        <v>249</v>
      </c>
      <c r="M45" s="2" t="s">
        <v>676</v>
      </c>
      <c r="N45" s="2" t="s">
        <v>63</v>
      </c>
    </row>
    <row r="46" spans="1:15" hidden="1" x14ac:dyDescent="0.25">
      <c r="A46" s="23">
        <v>105</v>
      </c>
      <c r="B46" s="2" t="s">
        <v>656</v>
      </c>
      <c r="C46" s="2" t="s">
        <v>657</v>
      </c>
      <c r="D46" s="2" t="s">
        <v>658</v>
      </c>
      <c r="E46" s="2" t="s">
        <v>659</v>
      </c>
      <c r="F46" s="2" t="s">
        <v>660</v>
      </c>
      <c r="G46" s="2" t="s">
        <v>15</v>
      </c>
      <c r="H46" s="2" t="s">
        <v>16</v>
      </c>
      <c r="I46" s="2" t="s">
        <v>661</v>
      </c>
      <c r="J46" s="2" t="s">
        <v>18</v>
      </c>
      <c r="K46" s="2">
        <v>15979769</v>
      </c>
      <c r="L46" s="2" t="s">
        <v>662</v>
      </c>
      <c r="M46" s="2" t="s">
        <v>676</v>
      </c>
      <c r="N46" s="2" t="s">
        <v>63</v>
      </c>
    </row>
    <row r="47" spans="1:15" x14ac:dyDescent="0.25">
      <c r="A47" s="23">
        <v>107</v>
      </c>
      <c r="B47" s="37" t="s">
        <v>663</v>
      </c>
      <c r="C47" s="37" t="s">
        <v>664</v>
      </c>
      <c r="D47" s="37" t="s">
        <v>66</v>
      </c>
      <c r="E47" s="37" t="s">
        <v>665</v>
      </c>
      <c r="F47" s="37" t="s">
        <v>666</v>
      </c>
      <c r="G47" s="37" t="s">
        <v>15</v>
      </c>
      <c r="H47" s="37" t="s">
        <v>16</v>
      </c>
      <c r="I47" s="37" t="s">
        <v>667</v>
      </c>
      <c r="J47" s="37" t="s">
        <v>18</v>
      </c>
      <c r="K47" s="37">
        <v>12534942</v>
      </c>
      <c r="L47" s="37" t="s">
        <v>668</v>
      </c>
      <c r="M47" s="37" t="s">
        <v>676</v>
      </c>
      <c r="N47" s="37" t="s">
        <v>62</v>
      </c>
    </row>
    <row r="48" spans="1:15" hidden="1" x14ac:dyDescent="0.25">
      <c r="A48" s="23">
        <v>115</v>
      </c>
      <c r="B48" s="2" t="s">
        <v>745</v>
      </c>
      <c r="C48" s="2" t="s">
        <v>746</v>
      </c>
      <c r="D48" s="2" t="s">
        <v>747</v>
      </c>
      <c r="E48" s="2" t="s">
        <v>748</v>
      </c>
      <c r="F48" s="2" t="s">
        <v>749</v>
      </c>
      <c r="G48" s="2" t="s">
        <v>15</v>
      </c>
      <c r="H48" s="2" t="s">
        <v>16</v>
      </c>
      <c r="I48" s="2" t="s">
        <v>750</v>
      </c>
      <c r="J48" s="2" t="s">
        <v>18</v>
      </c>
      <c r="K48" s="2">
        <v>24913065</v>
      </c>
      <c r="L48" s="2" t="s">
        <v>751</v>
      </c>
      <c r="M48" s="2" t="s">
        <v>786</v>
      </c>
      <c r="N48" s="2" t="s">
        <v>63</v>
      </c>
      <c r="O48" s="2"/>
    </row>
    <row r="49" spans="1:15" x14ac:dyDescent="0.25">
      <c r="A49" s="23">
        <v>29</v>
      </c>
      <c r="B49" s="37" t="s">
        <v>282</v>
      </c>
      <c r="C49" s="37" t="s">
        <v>283</v>
      </c>
      <c r="D49" s="37" t="s">
        <v>284</v>
      </c>
      <c r="E49" s="37" t="s">
        <v>285</v>
      </c>
      <c r="F49" s="37" t="s">
        <v>286</v>
      </c>
      <c r="G49" s="2" t="s">
        <v>15</v>
      </c>
      <c r="H49" s="2" t="s">
        <v>16</v>
      </c>
      <c r="I49" s="2" t="s">
        <v>287</v>
      </c>
      <c r="J49" s="2" t="s">
        <v>18</v>
      </c>
      <c r="K49" s="2">
        <v>15709583</v>
      </c>
      <c r="L49" s="2" t="s">
        <v>288</v>
      </c>
      <c r="M49" s="2" t="s">
        <v>295</v>
      </c>
      <c r="N49" s="37" t="s">
        <v>62</v>
      </c>
    </row>
    <row r="50" spans="1:15" hidden="1" x14ac:dyDescent="0.25">
      <c r="A50" s="23">
        <v>45</v>
      </c>
      <c r="B50" s="2" t="s">
        <v>282</v>
      </c>
      <c r="C50" s="2" t="s">
        <v>283</v>
      </c>
      <c r="D50" s="2" t="s">
        <v>284</v>
      </c>
      <c r="E50" s="2" t="s">
        <v>285</v>
      </c>
      <c r="F50" s="2" t="s">
        <v>286</v>
      </c>
      <c r="G50" s="2" t="s">
        <v>15</v>
      </c>
      <c r="H50" s="2" t="s">
        <v>16</v>
      </c>
      <c r="I50" s="2" t="s">
        <v>287</v>
      </c>
      <c r="J50" s="2" t="s">
        <v>18</v>
      </c>
      <c r="K50" s="2">
        <v>15709583</v>
      </c>
      <c r="L50" s="2" t="s">
        <v>288</v>
      </c>
      <c r="M50" s="2" t="s">
        <v>357</v>
      </c>
      <c r="N50" s="2" t="s">
        <v>241</v>
      </c>
      <c r="O50" s="23" t="s">
        <v>935</v>
      </c>
    </row>
    <row r="51" spans="1:15" hidden="1" x14ac:dyDescent="0.25">
      <c r="A51" s="23">
        <v>13</v>
      </c>
      <c r="B51" s="2" t="s">
        <v>77</v>
      </c>
      <c r="C51" s="2" t="s">
        <v>78</v>
      </c>
      <c r="D51" s="2" t="s">
        <v>79</v>
      </c>
      <c r="E51" s="2" t="s">
        <v>80</v>
      </c>
      <c r="F51" s="2" t="s">
        <v>81</v>
      </c>
      <c r="G51" s="2" t="s">
        <v>15</v>
      </c>
      <c r="H51" s="2" t="s">
        <v>16</v>
      </c>
      <c r="I51" s="2" t="s">
        <v>82</v>
      </c>
      <c r="J51" s="2" t="s">
        <v>18</v>
      </c>
      <c r="K51" s="2">
        <v>23580961</v>
      </c>
      <c r="L51" s="2" t="s">
        <v>83</v>
      </c>
      <c r="M51" s="2" t="s">
        <v>147</v>
      </c>
      <c r="N51" s="2" t="s">
        <v>63</v>
      </c>
    </row>
    <row r="52" spans="1:15" x14ac:dyDescent="0.25">
      <c r="A52" s="23">
        <v>109</v>
      </c>
      <c r="B52" s="37" t="s">
        <v>669</v>
      </c>
      <c r="C52" s="37" t="s">
        <v>670</v>
      </c>
      <c r="D52" s="37" t="s">
        <v>671</v>
      </c>
      <c r="E52" s="37" t="s">
        <v>672</v>
      </c>
      <c r="F52" s="37" t="s">
        <v>673</v>
      </c>
      <c r="G52" s="37" t="s">
        <v>15</v>
      </c>
      <c r="H52" s="37" t="s">
        <v>16</v>
      </c>
      <c r="I52" s="37" t="s">
        <v>674</v>
      </c>
      <c r="J52" s="37" t="s">
        <v>18</v>
      </c>
      <c r="K52" s="37">
        <v>11844535</v>
      </c>
      <c r="L52" s="37" t="s">
        <v>675</v>
      </c>
      <c r="M52" s="37" t="s">
        <v>676</v>
      </c>
      <c r="N52" s="37" t="s">
        <v>62</v>
      </c>
    </row>
    <row r="53" spans="1:15" hidden="1" x14ac:dyDescent="0.25">
      <c r="A53" s="33">
        <v>114</v>
      </c>
      <c r="B53" s="2" t="s">
        <v>738</v>
      </c>
      <c r="C53" s="2" t="s">
        <v>739</v>
      </c>
      <c r="D53" s="2" t="s">
        <v>740</v>
      </c>
      <c r="E53" s="2" t="s">
        <v>741</v>
      </c>
      <c r="F53" s="2" t="s">
        <v>742</v>
      </c>
      <c r="G53" s="2" t="s">
        <v>15</v>
      </c>
      <c r="H53" s="2" t="s">
        <v>16</v>
      </c>
      <c r="I53" s="2" t="s">
        <v>743</v>
      </c>
      <c r="J53" s="2" t="s">
        <v>18</v>
      </c>
      <c r="K53" s="2">
        <v>24714869</v>
      </c>
      <c r="L53" s="2" t="s">
        <v>744</v>
      </c>
      <c r="M53" s="2" t="s">
        <v>786</v>
      </c>
      <c r="N53" s="2" t="s">
        <v>63</v>
      </c>
      <c r="O53" s="2"/>
    </row>
    <row r="54" spans="1:15" hidden="1" x14ac:dyDescent="0.25">
      <c r="A54" s="23">
        <v>92</v>
      </c>
      <c r="B54" s="2" t="s">
        <v>583</v>
      </c>
      <c r="C54" s="2" t="s">
        <v>584</v>
      </c>
      <c r="D54" s="2" t="s">
        <v>585</v>
      </c>
      <c r="E54" s="2" t="s">
        <v>586</v>
      </c>
      <c r="F54" s="2" t="s">
        <v>354</v>
      </c>
      <c r="G54" s="2" t="s">
        <v>15</v>
      </c>
      <c r="H54" s="2" t="s">
        <v>16</v>
      </c>
      <c r="I54" s="2" t="s">
        <v>587</v>
      </c>
      <c r="J54" s="2" t="s">
        <v>18</v>
      </c>
      <c r="K54" s="2">
        <v>19165763</v>
      </c>
      <c r="L54" s="2" t="s">
        <v>588</v>
      </c>
      <c r="M54" s="2" t="s">
        <v>676</v>
      </c>
      <c r="N54" s="2" t="s">
        <v>63</v>
      </c>
    </row>
    <row r="55" spans="1:15" hidden="1" x14ac:dyDescent="0.25">
      <c r="A55" s="23">
        <v>75</v>
      </c>
      <c r="B55" s="2" t="s">
        <v>496</v>
      </c>
      <c r="C55" s="2" t="s">
        <v>497</v>
      </c>
      <c r="D55" s="2" t="s">
        <v>498</v>
      </c>
      <c r="E55" s="2" t="s">
        <v>499</v>
      </c>
      <c r="F55" s="2" t="s">
        <v>434</v>
      </c>
      <c r="G55" s="2" t="s">
        <v>15</v>
      </c>
      <c r="H55" s="2" t="s">
        <v>16</v>
      </c>
      <c r="I55" s="2" t="s">
        <v>500</v>
      </c>
      <c r="J55" s="2" t="s">
        <v>18</v>
      </c>
      <c r="K55" s="2">
        <v>22411879</v>
      </c>
      <c r="L55" s="2" t="s">
        <v>501</v>
      </c>
      <c r="M55" s="2" t="s">
        <v>676</v>
      </c>
      <c r="N55" s="2" t="s">
        <v>63</v>
      </c>
    </row>
    <row r="56" spans="1:15" hidden="1" x14ac:dyDescent="0.25">
      <c r="A56" s="23">
        <v>41</v>
      </c>
      <c r="B56" s="2" t="s">
        <v>343</v>
      </c>
      <c r="C56" s="2" t="s">
        <v>344</v>
      </c>
      <c r="D56" s="2" t="s">
        <v>345</v>
      </c>
      <c r="E56" s="2" t="s">
        <v>346</v>
      </c>
      <c r="F56" s="2" t="s">
        <v>347</v>
      </c>
      <c r="G56" s="2" t="s">
        <v>15</v>
      </c>
      <c r="H56" s="2" t="s">
        <v>16</v>
      </c>
      <c r="I56" s="2" t="s">
        <v>348</v>
      </c>
      <c r="J56" s="2" t="s">
        <v>18</v>
      </c>
      <c r="K56" s="2">
        <v>19817589</v>
      </c>
      <c r="L56" s="2" t="s">
        <v>349</v>
      </c>
      <c r="M56" s="2" t="s">
        <v>357</v>
      </c>
      <c r="N56" s="2" t="s">
        <v>63</v>
      </c>
    </row>
    <row r="57" spans="1:15" hidden="1" x14ac:dyDescent="0.25">
      <c r="A57" s="23">
        <v>90</v>
      </c>
      <c r="B57" s="2" t="s">
        <v>343</v>
      </c>
      <c r="C57" s="2" t="s">
        <v>344</v>
      </c>
      <c r="D57" s="2" t="s">
        <v>345</v>
      </c>
      <c r="E57" s="2" t="s">
        <v>346</v>
      </c>
      <c r="F57" s="2" t="s">
        <v>347</v>
      </c>
      <c r="G57" s="2" t="s">
        <v>15</v>
      </c>
      <c r="H57" s="2" t="s">
        <v>16</v>
      </c>
      <c r="I57" s="2" t="s">
        <v>348</v>
      </c>
      <c r="J57" s="2" t="s">
        <v>18</v>
      </c>
      <c r="K57" s="2">
        <v>19817589</v>
      </c>
      <c r="L57" s="2" t="s">
        <v>349</v>
      </c>
      <c r="M57" s="2" t="s">
        <v>676</v>
      </c>
      <c r="N57" s="2" t="s">
        <v>241</v>
      </c>
      <c r="O57" s="23" t="s">
        <v>935</v>
      </c>
    </row>
    <row r="58" spans="1:15" hidden="1" x14ac:dyDescent="0.25">
      <c r="A58" s="23">
        <v>85</v>
      </c>
      <c r="B58" s="2" t="s">
        <v>550</v>
      </c>
      <c r="C58" s="2" t="s">
        <v>551</v>
      </c>
      <c r="D58" s="2" t="s">
        <v>552</v>
      </c>
      <c r="E58" s="2" t="s">
        <v>553</v>
      </c>
      <c r="F58" s="2" t="s">
        <v>554</v>
      </c>
      <c r="G58" s="2" t="s">
        <v>15</v>
      </c>
      <c r="H58" s="2" t="s">
        <v>16</v>
      </c>
      <c r="I58" s="2" t="s">
        <v>555</v>
      </c>
      <c r="J58" s="2" t="s">
        <v>18</v>
      </c>
      <c r="K58" s="2">
        <v>20470426</v>
      </c>
      <c r="L58" s="2" t="s">
        <v>556</v>
      </c>
      <c r="M58" s="2" t="s">
        <v>676</v>
      </c>
      <c r="N58" s="2" t="s">
        <v>63</v>
      </c>
    </row>
    <row r="59" spans="1:15" hidden="1" x14ac:dyDescent="0.25">
      <c r="A59" s="23">
        <v>99</v>
      </c>
      <c r="B59" s="2" t="s">
        <v>622</v>
      </c>
      <c r="C59" s="2" t="s">
        <v>623</v>
      </c>
      <c r="D59" s="2" t="s">
        <v>624</v>
      </c>
      <c r="E59" s="2" t="s">
        <v>625</v>
      </c>
      <c r="F59" s="2" t="s">
        <v>619</v>
      </c>
      <c r="G59" s="2" t="s">
        <v>15</v>
      </c>
      <c r="H59" s="2" t="s">
        <v>16</v>
      </c>
      <c r="I59" s="2" t="s">
        <v>626</v>
      </c>
      <c r="J59" s="2" t="s">
        <v>18</v>
      </c>
      <c r="K59" s="2">
        <v>18550229</v>
      </c>
      <c r="L59" s="2" t="s">
        <v>627</v>
      </c>
      <c r="M59" s="2" t="s">
        <v>676</v>
      </c>
      <c r="N59" s="2" t="s">
        <v>63</v>
      </c>
    </row>
    <row r="60" spans="1:15" hidden="1" x14ac:dyDescent="0.25">
      <c r="A60" s="23">
        <v>63</v>
      </c>
      <c r="B60" s="2" t="s">
        <v>437</v>
      </c>
      <c r="C60" s="2" t="s">
        <v>438</v>
      </c>
      <c r="D60" s="2" t="s">
        <v>439</v>
      </c>
      <c r="E60" s="2" t="s">
        <v>440</v>
      </c>
      <c r="F60" s="2" t="s">
        <v>441</v>
      </c>
      <c r="G60" s="2" t="s">
        <v>15</v>
      </c>
      <c r="H60" s="2" t="s">
        <v>16</v>
      </c>
      <c r="I60" s="2" t="s">
        <v>442</v>
      </c>
      <c r="J60" s="2" t="s">
        <v>18</v>
      </c>
      <c r="K60" s="2">
        <v>23627715</v>
      </c>
      <c r="L60" s="2" t="s">
        <v>443</v>
      </c>
      <c r="M60" s="2" t="s">
        <v>676</v>
      </c>
      <c r="N60" s="2" t="s">
        <v>63</v>
      </c>
    </row>
    <row r="61" spans="1:15" x14ac:dyDescent="0.25">
      <c r="A61" s="23">
        <v>69</v>
      </c>
      <c r="B61" s="37" t="s">
        <v>469</v>
      </c>
      <c r="C61" s="37" t="s">
        <v>470</v>
      </c>
      <c r="D61" s="37" t="s">
        <v>471</v>
      </c>
      <c r="E61" s="37" t="s">
        <v>472</v>
      </c>
      <c r="F61" s="37" t="s">
        <v>25</v>
      </c>
      <c r="G61" s="37" t="s">
        <v>15</v>
      </c>
      <c r="H61" s="37" t="s">
        <v>16</v>
      </c>
      <c r="I61" s="37" t="s">
        <v>473</v>
      </c>
      <c r="J61" s="37" t="s">
        <v>18</v>
      </c>
      <c r="K61" s="37">
        <v>23199957</v>
      </c>
      <c r="L61" s="37" t="s">
        <v>474</v>
      </c>
      <c r="M61" s="37" t="s">
        <v>676</v>
      </c>
      <c r="N61" s="37" t="s">
        <v>62</v>
      </c>
    </row>
    <row r="62" spans="1:15" hidden="1" x14ac:dyDescent="0.25">
      <c r="A62" s="23">
        <v>11</v>
      </c>
      <c r="B62" s="2" t="s">
        <v>64</v>
      </c>
      <c r="C62" s="2" t="s">
        <v>65</v>
      </c>
      <c r="D62" s="2" t="s">
        <v>66</v>
      </c>
      <c r="E62" s="2" t="s">
        <v>67</v>
      </c>
      <c r="F62" s="2" t="s">
        <v>68</v>
      </c>
      <c r="G62" s="2" t="s">
        <v>15</v>
      </c>
      <c r="H62" s="2" t="s">
        <v>16</v>
      </c>
      <c r="I62" s="2" t="s">
        <v>69</v>
      </c>
      <c r="J62" s="2" t="s">
        <v>18</v>
      </c>
      <c r="K62" s="2">
        <v>23387415</v>
      </c>
      <c r="L62" s="2" t="s">
        <v>70</v>
      </c>
      <c r="M62" s="2" t="s">
        <v>147</v>
      </c>
      <c r="N62" s="2" t="s">
        <v>63</v>
      </c>
    </row>
    <row r="63" spans="1:15" hidden="1" x14ac:dyDescent="0.25">
      <c r="A63" s="23">
        <v>68</v>
      </c>
      <c r="B63" s="2" t="s">
        <v>463</v>
      </c>
      <c r="C63" s="2" t="s">
        <v>464</v>
      </c>
      <c r="D63" s="2" t="s">
        <v>465</v>
      </c>
      <c r="E63" s="2" t="s">
        <v>466</v>
      </c>
      <c r="F63" s="2" t="s">
        <v>25</v>
      </c>
      <c r="G63" s="2" t="s">
        <v>15</v>
      </c>
      <c r="H63" s="2" t="s">
        <v>16</v>
      </c>
      <c r="I63" s="2" t="s">
        <v>467</v>
      </c>
      <c r="J63" s="2" t="s">
        <v>18</v>
      </c>
      <c r="K63" s="2">
        <v>23199963</v>
      </c>
      <c r="L63" s="2" t="s">
        <v>468</v>
      </c>
      <c r="M63" s="2" t="s">
        <v>676</v>
      </c>
      <c r="N63" s="2" t="s">
        <v>63</v>
      </c>
    </row>
    <row r="64" spans="1:15" x14ac:dyDescent="0.25">
      <c r="A64" s="23">
        <v>113</v>
      </c>
      <c r="B64" s="37" t="s">
        <v>731</v>
      </c>
      <c r="C64" s="37" t="s">
        <v>732</v>
      </c>
      <c r="D64" s="37" t="s">
        <v>733</v>
      </c>
      <c r="E64" s="37" t="s">
        <v>734</v>
      </c>
      <c r="F64" s="37" t="s">
        <v>735</v>
      </c>
      <c r="G64" s="37" t="s">
        <v>15</v>
      </c>
      <c r="H64" s="37" t="s">
        <v>16</v>
      </c>
      <c r="I64" s="37" t="s">
        <v>736</v>
      </c>
      <c r="J64" s="37" t="s">
        <v>18</v>
      </c>
      <c r="K64" s="37">
        <v>24636625</v>
      </c>
      <c r="L64" s="37" t="s">
        <v>737</v>
      </c>
      <c r="M64" s="37" t="s">
        <v>786</v>
      </c>
      <c r="N64" s="37" t="s">
        <v>62</v>
      </c>
      <c r="O64" s="2"/>
    </row>
    <row r="65" spans="1:15" hidden="1" x14ac:dyDescent="0.25">
      <c r="A65" s="23">
        <v>94</v>
      </c>
      <c r="B65" s="2" t="s">
        <v>596</v>
      </c>
      <c r="C65" s="2" t="s">
        <v>597</v>
      </c>
      <c r="D65" s="2" t="s">
        <v>598</v>
      </c>
      <c r="E65" s="2" t="s">
        <v>599</v>
      </c>
      <c r="F65" s="2" t="s">
        <v>600</v>
      </c>
      <c r="G65" s="2" t="s">
        <v>15</v>
      </c>
      <c r="H65" s="2" t="s">
        <v>16</v>
      </c>
      <c r="I65" s="2" t="s">
        <v>601</v>
      </c>
      <c r="J65" s="2" t="s">
        <v>18</v>
      </c>
      <c r="K65" s="2">
        <v>19146901</v>
      </c>
      <c r="L65" s="2" t="s">
        <v>602</v>
      </c>
      <c r="M65" s="2" t="s">
        <v>676</v>
      </c>
      <c r="N65" s="2" t="s">
        <v>63</v>
      </c>
    </row>
    <row r="66" spans="1:15" hidden="1" x14ac:dyDescent="0.25">
      <c r="A66" s="23">
        <v>47</v>
      </c>
      <c r="B66" s="2" t="s">
        <v>358</v>
      </c>
      <c r="C66" s="2" t="s">
        <v>359</v>
      </c>
      <c r="D66" s="2" t="s">
        <v>360</v>
      </c>
      <c r="E66" s="2" t="s">
        <v>361</v>
      </c>
      <c r="F66" s="2" t="s">
        <v>362</v>
      </c>
      <c r="G66" s="2" t="s">
        <v>15</v>
      </c>
      <c r="H66" s="2" t="s">
        <v>16</v>
      </c>
      <c r="I66" s="2" t="s">
        <v>363</v>
      </c>
      <c r="J66" s="2" t="s">
        <v>18</v>
      </c>
      <c r="K66" s="2">
        <v>23102585</v>
      </c>
      <c r="L66" s="2" t="s">
        <v>364</v>
      </c>
      <c r="M66" s="2" t="s">
        <v>393</v>
      </c>
      <c r="N66" s="2" t="s">
        <v>63</v>
      </c>
    </row>
    <row r="67" spans="1:15" hidden="1" x14ac:dyDescent="0.25">
      <c r="A67" s="23">
        <v>55</v>
      </c>
      <c r="B67" s="2" t="s">
        <v>406</v>
      </c>
      <c r="C67" s="2" t="s">
        <v>407</v>
      </c>
      <c r="D67" s="2" t="s">
        <v>408</v>
      </c>
      <c r="E67" s="2" t="s">
        <v>409</v>
      </c>
      <c r="F67" s="2" t="s">
        <v>14</v>
      </c>
      <c r="G67" s="2" t="s">
        <v>15</v>
      </c>
      <c r="H67" s="2" t="s">
        <v>16</v>
      </c>
      <c r="I67" s="2" t="s">
        <v>410</v>
      </c>
      <c r="J67" s="2" t="s">
        <v>18</v>
      </c>
      <c r="K67" s="2">
        <v>24331024</v>
      </c>
      <c r="L67" s="2" t="s">
        <v>411</v>
      </c>
      <c r="M67" s="2" t="s">
        <v>676</v>
      </c>
      <c r="N67" s="2" t="s">
        <v>63</v>
      </c>
    </row>
    <row r="68" spans="1:15" hidden="1" x14ac:dyDescent="0.25">
      <c r="A68" s="23">
        <v>36</v>
      </c>
      <c r="B68" s="2" t="s">
        <v>315</v>
      </c>
      <c r="C68" s="2" t="s">
        <v>316</v>
      </c>
      <c r="D68" s="2" t="s">
        <v>317</v>
      </c>
      <c r="E68" s="2" t="s">
        <v>318</v>
      </c>
      <c r="F68" s="2" t="s">
        <v>319</v>
      </c>
      <c r="G68" s="2" t="s">
        <v>15</v>
      </c>
      <c r="H68" s="2" t="s">
        <v>16</v>
      </c>
      <c r="I68" s="2" t="s">
        <v>320</v>
      </c>
      <c r="J68" s="2" t="s">
        <v>18</v>
      </c>
      <c r="K68" s="2">
        <v>21664678</v>
      </c>
      <c r="L68" s="2" t="s">
        <v>321</v>
      </c>
      <c r="M68" s="2" t="s">
        <v>357</v>
      </c>
      <c r="N68" s="2" t="s">
        <v>63</v>
      </c>
    </row>
    <row r="69" spans="1:15" hidden="1" x14ac:dyDescent="0.25">
      <c r="A69" s="23">
        <v>103</v>
      </c>
      <c r="B69" s="2" t="s">
        <v>649</v>
      </c>
      <c r="C69" s="2" t="s">
        <v>650</v>
      </c>
      <c r="D69" s="2" t="s">
        <v>651</v>
      </c>
      <c r="E69" s="2" t="s">
        <v>652</v>
      </c>
      <c r="F69" s="2" t="s">
        <v>653</v>
      </c>
      <c r="G69" s="2" t="s">
        <v>15</v>
      </c>
      <c r="H69" s="2" t="s">
        <v>16</v>
      </c>
      <c r="I69" s="2" t="s">
        <v>654</v>
      </c>
      <c r="J69" s="2" t="s">
        <v>18</v>
      </c>
      <c r="K69" s="2">
        <v>16989261</v>
      </c>
      <c r="L69" s="2" t="s">
        <v>655</v>
      </c>
      <c r="M69" s="2" t="s">
        <v>676</v>
      </c>
      <c r="N69" s="2" t="s">
        <v>63</v>
      </c>
    </row>
    <row r="70" spans="1:15" hidden="1" x14ac:dyDescent="0.25">
      <c r="A70" s="23">
        <v>97</v>
      </c>
      <c r="B70" s="2" t="s">
        <v>615</v>
      </c>
      <c r="C70" s="2" t="s">
        <v>616</v>
      </c>
      <c r="D70" s="2" t="s">
        <v>617</v>
      </c>
      <c r="E70" s="2" t="s">
        <v>618</v>
      </c>
      <c r="F70" s="2" t="s">
        <v>619</v>
      </c>
      <c r="G70" s="2" t="s">
        <v>15</v>
      </c>
      <c r="H70" s="2" t="s">
        <v>16</v>
      </c>
      <c r="I70" s="2" t="s">
        <v>620</v>
      </c>
      <c r="J70" s="2" t="s">
        <v>18</v>
      </c>
      <c r="K70" s="2">
        <v>18945411</v>
      </c>
      <c r="L70" s="2" t="s">
        <v>621</v>
      </c>
      <c r="M70" s="2" t="s">
        <v>676</v>
      </c>
      <c r="N70" s="2" t="s">
        <v>63</v>
      </c>
    </row>
    <row r="71" spans="1:15" hidden="1" x14ac:dyDescent="0.25">
      <c r="A71" s="23">
        <v>1</v>
      </c>
      <c r="B71" s="2" t="s">
        <v>10</v>
      </c>
      <c r="C71" s="2" t="s">
        <v>11</v>
      </c>
      <c r="D71" s="2" t="s">
        <v>12</v>
      </c>
      <c r="E71" s="2" t="s">
        <v>13</v>
      </c>
      <c r="F71" s="2" t="s">
        <v>14</v>
      </c>
      <c r="G71" s="2" t="s">
        <v>15</v>
      </c>
      <c r="H71" s="2" t="s">
        <v>16</v>
      </c>
      <c r="I71" s="2" t="s">
        <v>17</v>
      </c>
      <c r="J71" s="2" t="s">
        <v>18</v>
      </c>
      <c r="K71" s="2">
        <v>24331749</v>
      </c>
      <c r="L71" s="2" t="s">
        <v>19</v>
      </c>
      <c r="M71" s="2" t="s">
        <v>20</v>
      </c>
      <c r="N71" s="2" t="s">
        <v>63</v>
      </c>
    </row>
    <row r="72" spans="1:15" hidden="1" x14ac:dyDescent="0.25">
      <c r="A72" s="23">
        <v>53</v>
      </c>
      <c r="B72" s="2" t="s">
        <v>399</v>
      </c>
      <c r="C72" s="2" t="s">
        <v>11</v>
      </c>
      <c r="D72" s="2" t="s">
        <v>12</v>
      </c>
      <c r="E72" s="2" t="s">
        <v>13</v>
      </c>
      <c r="F72" s="2" t="s">
        <v>14</v>
      </c>
      <c r="G72" s="2" t="s">
        <v>15</v>
      </c>
      <c r="H72" s="2" t="s">
        <v>16</v>
      </c>
      <c r="I72" s="2" t="s">
        <v>17</v>
      </c>
      <c r="J72" s="2" t="s">
        <v>18</v>
      </c>
      <c r="K72" s="2">
        <v>24331749</v>
      </c>
      <c r="L72" s="2" t="s">
        <v>19</v>
      </c>
      <c r="M72" s="2" t="s">
        <v>676</v>
      </c>
      <c r="N72" s="2" t="s">
        <v>241</v>
      </c>
      <c r="O72" s="23" t="s">
        <v>935</v>
      </c>
    </row>
    <row r="73" spans="1:15" hidden="1" x14ac:dyDescent="0.25">
      <c r="A73" s="23">
        <v>52</v>
      </c>
      <c r="B73" s="2" t="s">
        <v>394</v>
      </c>
      <c r="C73" s="2" t="s">
        <v>395</v>
      </c>
      <c r="D73" s="2" t="s">
        <v>396</v>
      </c>
      <c r="E73" s="2" t="s">
        <v>397</v>
      </c>
      <c r="F73" s="2" t="s">
        <v>14</v>
      </c>
      <c r="G73" s="2" t="s">
        <v>15</v>
      </c>
      <c r="H73" s="2" t="s">
        <v>16</v>
      </c>
      <c r="I73" s="2" t="s">
        <v>398</v>
      </c>
      <c r="J73" s="2" t="s">
        <v>18</v>
      </c>
      <c r="K73" s="2">
        <v>24331822</v>
      </c>
      <c r="L73" s="2" t="s">
        <v>19</v>
      </c>
      <c r="M73" s="2" t="s">
        <v>676</v>
      </c>
      <c r="N73" s="2" t="s">
        <v>63</v>
      </c>
    </row>
    <row r="74" spans="1:15" x14ac:dyDescent="0.25">
      <c r="A74" s="23">
        <v>22</v>
      </c>
      <c r="B74" s="37" t="s">
        <v>140</v>
      </c>
      <c r="C74" s="37" t="s">
        <v>141</v>
      </c>
      <c r="D74" s="37" t="s">
        <v>142</v>
      </c>
      <c r="E74" s="37" t="s">
        <v>143</v>
      </c>
      <c r="F74" s="37" t="s">
        <v>144</v>
      </c>
      <c r="G74" s="37" t="s">
        <v>15</v>
      </c>
      <c r="H74" s="37" t="s">
        <v>16</v>
      </c>
      <c r="I74" s="37" t="s">
        <v>145</v>
      </c>
      <c r="J74" s="37" t="s">
        <v>18</v>
      </c>
      <c r="K74" s="37">
        <v>12531322</v>
      </c>
      <c r="L74" s="37" t="s">
        <v>146</v>
      </c>
      <c r="M74" s="37" t="s">
        <v>147</v>
      </c>
      <c r="N74" s="37" t="s">
        <v>62</v>
      </c>
    </row>
    <row r="75" spans="1:15" hidden="1" x14ac:dyDescent="0.25">
      <c r="A75" s="23">
        <v>26</v>
      </c>
      <c r="B75" s="2" t="s">
        <v>264</v>
      </c>
      <c r="C75" s="2" t="s">
        <v>265</v>
      </c>
      <c r="D75" s="2" t="s">
        <v>266</v>
      </c>
      <c r="E75" s="2" t="s">
        <v>267</v>
      </c>
      <c r="F75" s="2" t="s">
        <v>25</v>
      </c>
      <c r="G75" s="2" t="s">
        <v>15</v>
      </c>
      <c r="H75" s="2" t="s">
        <v>16</v>
      </c>
      <c r="I75" s="2" t="s">
        <v>268</v>
      </c>
      <c r="J75" s="2" t="s">
        <v>18</v>
      </c>
      <c r="K75" s="2">
        <v>22939018</v>
      </c>
      <c r="L75" s="2" t="s">
        <v>269</v>
      </c>
      <c r="M75" s="2" t="s">
        <v>295</v>
      </c>
      <c r="N75" s="2" t="s">
        <v>63</v>
      </c>
    </row>
    <row r="76" spans="1:15" hidden="1" x14ac:dyDescent="0.25">
      <c r="A76" s="23">
        <v>33</v>
      </c>
      <c r="B76" s="2" t="s">
        <v>264</v>
      </c>
      <c r="C76" s="2" t="s">
        <v>265</v>
      </c>
      <c r="D76" s="2" t="s">
        <v>266</v>
      </c>
      <c r="E76" s="2" t="s">
        <v>267</v>
      </c>
      <c r="F76" s="2" t="s">
        <v>25</v>
      </c>
      <c r="G76" s="2" t="s">
        <v>15</v>
      </c>
      <c r="H76" s="2" t="s">
        <v>16</v>
      </c>
      <c r="I76" s="2" t="s">
        <v>268</v>
      </c>
      <c r="J76" s="2" t="s">
        <v>18</v>
      </c>
      <c r="K76" s="2">
        <v>22939018</v>
      </c>
      <c r="L76" s="2" t="s">
        <v>269</v>
      </c>
      <c r="M76" s="2" t="s">
        <v>357</v>
      </c>
      <c r="N76" s="2" t="s">
        <v>241</v>
      </c>
      <c r="O76" s="23" t="s">
        <v>935</v>
      </c>
    </row>
    <row r="77" spans="1:15" hidden="1" x14ac:dyDescent="0.25">
      <c r="A77" s="23">
        <v>70</v>
      </c>
      <c r="B77" s="2" t="s">
        <v>264</v>
      </c>
      <c r="C77" s="2" t="s">
        <v>265</v>
      </c>
      <c r="D77" s="2" t="s">
        <v>266</v>
      </c>
      <c r="E77" s="2" t="s">
        <v>267</v>
      </c>
      <c r="F77" s="2" t="s">
        <v>25</v>
      </c>
      <c r="G77" s="2" t="s">
        <v>15</v>
      </c>
      <c r="H77" s="2" t="s">
        <v>16</v>
      </c>
      <c r="I77" s="2" t="s">
        <v>268</v>
      </c>
      <c r="J77" s="2" t="s">
        <v>18</v>
      </c>
      <c r="K77" s="2">
        <v>22939018</v>
      </c>
      <c r="L77" s="2" t="s">
        <v>269</v>
      </c>
      <c r="M77" s="2" t="s">
        <v>676</v>
      </c>
      <c r="N77" s="2" t="s">
        <v>241</v>
      </c>
      <c r="O77" s="23" t="s">
        <v>935</v>
      </c>
    </row>
    <row r="78" spans="1:15" x14ac:dyDescent="0.25">
      <c r="A78" s="23">
        <v>54</v>
      </c>
      <c r="B78" s="37" t="s">
        <v>400</v>
      </c>
      <c r="C78" s="37" t="s">
        <v>401</v>
      </c>
      <c r="D78" s="37" t="s">
        <v>402</v>
      </c>
      <c r="E78" s="37" t="s">
        <v>403</v>
      </c>
      <c r="F78" s="37" t="s">
        <v>14</v>
      </c>
      <c r="G78" s="37" t="s">
        <v>15</v>
      </c>
      <c r="H78" s="37" t="s">
        <v>16</v>
      </c>
      <c r="I78" s="37" t="s">
        <v>404</v>
      </c>
      <c r="J78" s="37" t="s">
        <v>18</v>
      </c>
      <c r="K78" s="37">
        <v>24331025</v>
      </c>
      <c r="L78" s="37" t="s">
        <v>405</v>
      </c>
      <c r="M78" s="37" t="s">
        <v>676</v>
      </c>
      <c r="N78" s="37" t="s">
        <v>62</v>
      </c>
    </row>
    <row r="79" spans="1:15" hidden="1" x14ac:dyDescent="0.25">
      <c r="A79" s="33">
        <v>112</v>
      </c>
      <c r="B79" s="2" t="s">
        <v>725</v>
      </c>
      <c r="C79" s="2" t="s">
        <v>726</v>
      </c>
      <c r="D79" s="2" t="s">
        <v>727</v>
      </c>
      <c r="E79" s="2" t="s">
        <v>728</v>
      </c>
      <c r="F79" s="2" t="s">
        <v>724</v>
      </c>
      <c r="G79" s="2" t="s">
        <v>15</v>
      </c>
      <c r="H79" s="2" t="s">
        <v>16</v>
      </c>
      <c r="I79" s="2" t="s">
        <v>729</v>
      </c>
      <c r="J79" s="2" t="s">
        <v>18</v>
      </c>
      <c r="K79" s="2">
        <v>24510369</v>
      </c>
      <c r="L79" s="2" t="s">
        <v>730</v>
      </c>
      <c r="M79" s="2" t="s">
        <v>786</v>
      </c>
      <c r="N79" s="2" t="s">
        <v>63</v>
      </c>
      <c r="O79" s="2"/>
    </row>
    <row r="80" spans="1:15" hidden="1" x14ac:dyDescent="0.25">
      <c r="A80" s="23">
        <v>71</v>
      </c>
      <c r="B80" s="2" t="s">
        <v>475</v>
      </c>
      <c r="C80" s="2" t="s">
        <v>476</v>
      </c>
      <c r="D80" s="2" t="s">
        <v>477</v>
      </c>
      <c r="E80" s="2" t="s">
        <v>478</v>
      </c>
      <c r="F80" s="2" t="s">
        <v>479</v>
      </c>
      <c r="G80" s="2" t="s">
        <v>15</v>
      </c>
      <c r="H80" s="2" t="s">
        <v>16</v>
      </c>
      <c r="I80" s="2" t="s">
        <v>480</v>
      </c>
      <c r="J80" s="2" t="s">
        <v>18</v>
      </c>
      <c r="K80" s="2">
        <v>22894968</v>
      </c>
      <c r="L80" s="2" t="s">
        <v>481</v>
      </c>
      <c r="M80" s="2" t="s">
        <v>676</v>
      </c>
      <c r="N80" s="2" t="s">
        <v>63</v>
      </c>
    </row>
    <row r="81" spans="1:15" hidden="1" x14ac:dyDescent="0.25">
      <c r="A81" s="23">
        <v>61</v>
      </c>
      <c r="B81" s="2" t="s">
        <v>424</v>
      </c>
      <c r="C81" s="2" t="s">
        <v>425</v>
      </c>
      <c r="D81" s="2" t="s">
        <v>680</v>
      </c>
      <c r="E81" s="2" t="s">
        <v>426</v>
      </c>
      <c r="F81" s="2" t="s">
        <v>427</v>
      </c>
      <c r="G81" s="2" t="s">
        <v>15</v>
      </c>
      <c r="H81" s="2" t="s">
        <v>16</v>
      </c>
      <c r="I81" s="2" t="s">
        <v>428</v>
      </c>
      <c r="J81" s="2" t="s">
        <v>18</v>
      </c>
      <c r="K81" s="2">
        <v>24106572</v>
      </c>
      <c r="L81" s="2" t="s">
        <v>429</v>
      </c>
      <c r="M81" s="2" t="s">
        <v>676</v>
      </c>
      <c r="N81" s="2" t="s">
        <v>63</v>
      </c>
    </row>
    <row r="82" spans="1:15" hidden="1" x14ac:dyDescent="0.25">
      <c r="A82" s="23">
        <v>65</v>
      </c>
      <c r="B82" s="2" t="s">
        <v>450</v>
      </c>
      <c r="C82" s="2" t="s">
        <v>451</v>
      </c>
      <c r="D82" s="2" t="s">
        <v>679</v>
      </c>
      <c r="E82" s="2" t="s">
        <v>452</v>
      </c>
      <c r="F82" s="2" t="s">
        <v>453</v>
      </c>
      <c r="G82" s="2" t="s">
        <v>15</v>
      </c>
      <c r="H82" s="2" t="s">
        <v>16</v>
      </c>
      <c r="I82" s="2" t="s">
        <v>454</v>
      </c>
      <c r="J82" s="2" t="s">
        <v>18</v>
      </c>
      <c r="K82" s="2">
        <v>23563818</v>
      </c>
      <c r="L82" s="2" t="s">
        <v>455</v>
      </c>
      <c r="M82" s="2" t="s">
        <v>676</v>
      </c>
      <c r="N82" s="2" t="s">
        <v>63</v>
      </c>
    </row>
    <row r="83" spans="1:15" x14ac:dyDescent="0.25">
      <c r="A83" s="23">
        <v>62</v>
      </c>
      <c r="B83" s="37" t="s">
        <v>430</v>
      </c>
      <c r="C83" s="37" t="s">
        <v>431</v>
      </c>
      <c r="D83" s="37" t="s">
        <v>432</v>
      </c>
      <c r="E83" s="37" t="s">
        <v>433</v>
      </c>
      <c r="F83" s="37" t="s">
        <v>434</v>
      </c>
      <c r="G83" s="37" t="s">
        <v>15</v>
      </c>
      <c r="H83" s="37" t="s">
        <v>16</v>
      </c>
      <c r="I83" s="37" t="s">
        <v>435</v>
      </c>
      <c r="J83" s="37" t="s">
        <v>18</v>
      </c>
      <c r="K83" s="37">
        <v>23735736</v>
      </c>
      <c r="L83" s="37" t="s">
        <v>436</v>
      </c>
      <c r="M83" s="37" t="s">
        <v>676</v>
      </c>
      <c r="N83" s="37" t="s">
        <v>62</v>
      </c>
    </row>
    <row r="84" spans="1:15" hidden="1" x14ac:dyDescent="0.25">
      <c r="A84" s="23">
        <v>111</v>
      </c>
      <c r="B84" s="2" t="s">
        <v>430</v>
      </c>
      <c r="C84" s="2" t="s">
        <v>431</v>
      </c>
      <c r="D84" s="2" t="s">
        <v>432</v>
      </c>
      <c r="E84" s="2" t="s">
        <v>723</v>
      </c>
      <c r="F84" s="2" t="s">
        <v>724</v>
      </c>
      <c r="G84" s="2" t="s">
        <v>15</v>
      </c>
      <c r="H84" s="2" t="s">
        <v>16</v>
      </c>
      <c r="I84" s="2" t="s">
        <v>435</v>
      </c>
      <c r="J84" s="2" t="s">
        <v>18</v>
      </c>
      <c r="K84" s="2">
        <v>23735736</v>
      </c>
      <c r="L84" s="2" t="s">
        <v>436</v>
      </c>
      <c r="M84" s="2" t="s">
        <v>786</v>
      </c>
      <c r="N84" s="2" t="s">
        <v>241</v>
      </c>
      <c r="O84" s="23" t="s">
        <v>935</v>
      </c>
    </row>
    <row r="85" spans="1:15" hidden="1" x14ac:dyDescent="0.25">
      <c r="A85" s="23">
        <v>76</v>
      </c>
      <c r="B85" s="2" t="s">
        <v>502</v>
      </c>
      <c r="C85" s="2" t="s">
        <v>503</v>
      </c>
      <c r="D85" s="2" t="s">
        <v>504</v>
      </c>
      <c r="E85" s="2" t="s">
        <v>505</v>
      </c>
      <c r="F85" s="2" t="s">
        <v>506</v>
      </c>
      <c r="G85" s="2" t="s">
        <v>15</v>
      </c>
      <c r="H85" s="2" t="s">
        <v>16</v>
      </c>
      <c r="I85" s="2" t="s">
        <v>507</v>
      </c>
      <c r="J85" s="2" t="s">
        <v>18</v>
      </c>
      <c r="K85" s="2">
        <v>22291984</v>
      </c>
      <c r="L85" s="2" t="s">
        <v>508</v>
      </c>
      <c r="M85" s="2" t="s">
        <v>676</v>
      </c>
      <c r="N85" s="2" t="s">
        <v>63</v>
      </c>
    </row>
    <row r="86" spans="1:15" x14ac:dyDescent="0.25">
      <c r="A86" s="23">
        <v>8</v>
      </c>
      <c r="B86" s="37" t="s">
        <v>244</v>
      </c>
      <c r="C86" s="37" t="s">
        <v>245</v>
      </c>
      <c r="D86" s="37" t="s">
        <v>246</v>
      </c>
      <c r="E86" s="37" t="s">
        <v>247</v>
      </c>
      <c r="F86" s="37" t="s">
        <v>14</v>
      </c>
      <c r="G86" s="37" t="s">
        <v>15</v>
      </c>
      <c r="H86" s="37" t="s">
        <v>16</v>
      </c>
      <c r="I86" s="37" t="s">
        <v>248</v>
      </c>
      <c r="J86" s="37" t="s">
        <v>18</v>
      </c>
      <c r="K86" s="37">
        <v>24331017</v>
      </c>
      <c r="L86" s="37" t="s">
        <v>249</v>
      </c>
      <c r="M86" s="37" t="s">
        <v>243</v>
      </c>
      <c r="N86" s="37" t="s">
        <v>62</v>
      </c>
    </row>
    <row r="87" spans="1:15" hidden="1" x14ac:dyDescent="0.25">
      <c r="A87" s="23">
        <v>58</v>
      </c>
      <c r="B87" s="2" t="s">
        <v>244</v>
      </c>
      <c r="C87" s="2" t="s">
        <v>245</v>
      </c>
      <c r="D87" s="2" t="s">
        <v>246</v>
      </c>
      <c r="E87" s="2" t="s">
        <v>247</v>
      </c>
      <c r="F87" s="2" t="s">
        <v>14</v>
      </c>
      <c r="G87" s="2" t="s">
        <v>15</v>
      </c>
      <c r="H87" s="2" t="s">
        <v>16</v>
      </c>
      <c r="I87" s="2" t="s">
        <v>248</v>
      </c>
      <c r="J87" s="2" t="s">
        <v>18</v>
      </c>
      <c r="K87" s="2">
        <v>24331017</v>
      </c>
      <c r="L87" s="2" t="s">
        <v>249</v>
      </c>
      <c r="M87" s="2" t="s">
        <v>676</v>
      </c>
      <c r="N87" s="2" t="s">
        <v>241</v>
      </c>
      <c r="O87" s="23" t="s">
        <v>935</v>
      </c>
    </row>
    <row r="88" spans="1:15" hidden="1" x14ac:dyDescent="0.25">
      <c r="A88" s="23">
        <v>100</v>
      </c>
      <c r="B88" s="2" t="s">
        <v>628</v>
      </c>
      <c r="C88" s="2" t="s">
        <v>629</v>
      </c>
      <c r="D88" s="2" t="s">
        <v>630</v>
      </c>
      <c r="E88" s="2" t="s">
        <v>631</v>
      </c>
      <c r="F88" s="2" t="s">
        <v>632</v>
      </c>
      <c r="G88" s="2" t="s">
        <v>15</v>
      </c>
      <c r="H88" s="2" t="s">
        <v>16</v>
      </c>
      <c r="I88" s="2" t="s">
        <v>633</v>
      </c>
      <c r="J88" s="2" t="s">
        <v>18</v>
      </c>
      <c r="K88" s="2">
        <v>17495790</v>
      </c>
      <c r="L88" s="2" t="s">
        <v>634</v>
      </c>
      <c r="M88" s="2" t="s">
        <v>676</v>
      </c>
      <c r="N88" s="2" t="s">
        <v>63</v>
      </c>
    </row>
    <row r="89" spans="1:15" hidden="1" x14ac:dyDescent="0.25">
      <c r="A89" s="23">
        <v>82</v>
      </c>
      <c r="B89" s="2" t="s">
        <v>529</v>
      </c>
      <c r="C89" s="2" t="s">
        <v>530</v>
      </c>
      <c r="D89" s="2" t="s">
        <v>531</v>
      </c>
      <c r="E89" s="2" t="s">
        <v>532</v>
      </c>
      <c r="F89" s="2" t="s">
        <v>533</v>
      </c>
      <c r="G89" s="2" t="s">
        <v>15</v>
      </c>
      <c r="H89" s="2" t="s">
        <v>16</v>
      </c>
      <c r="I89" s="2" t="s">
        <v>534</v>
      </c>
      <c r="J89" s="2" t="s">
        <v>18</v>
      </c>
      <c r="K89" s="2">
        <v>21288839</v>
      </c>
      <c r="L89" s="2" t="s">
        <v>535</v>
      </c>
      <c r="M89" s="2" t="s">
        <v>676</v>
      </c>
      <c r="N89" s="2" t="s">
        <v>63</v>
      </c>
    </row>
    <row r="90" spans="1:15" x14ac:dyDescent="0.25">
      <c r="A90" s="23">
        <v>50</v>
      </c>
      <c r="B90" s="37" t="s">
        <v>379</v>
      </c>
      <c r="C90" s="37" t="s">
        <v>380</v>
      </c>
      <c r="D90" s="37" t="s">
        <v>381</v>
      </c>
      <c r="E90" s="37" t="s">
        <v>382</v>
      </c>
      <c r="F90" s="37" t="s">
        <v>383</v>
      </c>
      <c r="G90" s="37" t="s">
        <v>15</v>
      </c>
      <c r="H90" s="37" t="s">
        <v>16</v>
      </c>
      <c r="I90" s="37" t="s">
        <v>384</v>
      </c>
      <c r="J90" s="37" t="s">
        <v>18</v>
      </c>
      <c r="K90" s="37">
        <v>15522490</v>
      </c>
      <c r="L90" s="37" t="s">
        <v>385</v>
      </c>
      <c r="M90" s="37" t="s">
        <v>393</v>
      </c>
      <c r="N90" s="37" t="s">
        <v>62</v>
      </c>
    </row>
    <row r="91" spans="1:15" hidden="1" x14ac:dyDescent="0.25">
      <c r="A91" s="23">
        <v>106</v>
      </c>
      <c r="B91" s="2" t="s">
        <v>379</v>
      </c>
      <c r="C91" s="2" t="s">
        <v>380</v>
      </c>
      <c r="D91" s="2" t="s">
        <v>381</v>
      </c>
      <c r="E91" s="2" t="s">
        <v>382</v>
      </c>
      <c r="F91" s="2" t="s">
        <v>383</v>
      </c>
      <c r="G91" s="2" t="s">
        <v>15</v>
      </c>
      <c r="H91" s="2" t="s">
        <v>16</v>
      </c>
      <c r="I91" s="2" t="s">
        <v>384</v>
      </c>
      <c r="J91" s="2" t="s">
        <v>18</v>
      </c>
      <c r="K91" s="2">
        <v>15522490</v>
      </c>
      <c r="L91" s="2" t="s">
        <v>385</v>
      </c>
      <c r="M91" s="2" t="s">
        <v>676</v>
      </c>
      <c r="N91" s="2" t="s">
        <v>241</v>
      </c>
      <c r="O91" s="23" t="s">
        <v>935</v>
      </c>
    </row>
    <row r="92" spans="1:15" hidden="1" x14ac:dyDescent="0.25">
      <c r="A92" s="23">
        <v>32</v>
      </c>
      <c r="B92" s="2" t="s">
        <v>303</v>
      </c>
      <c r="C92" s="2" t="s">
        <v>304</v>
      </c>
      <c r="D92" s="2" t="s">
        <v>305</v>
      </c>
      <c r="E92" s="2" t="s">
        <v>306</v>
      </c>
      <c r="F92" s="2" t="s">
        <v>14</v>
      </c>
      <c r="G92" s="2" t="s">
        <v>15</v>
      </c>
      <c r="H92" s="2" t="s">
        <v>16</v>
      </c>
      <c r="I92" s="2" t="s">
        <v>307</v>
      </c>
      <c r="J92" s="2" t="s">
        <v>18</v>
      </c>
      <c r="K92" s="2">
        <v>23462529</v>
      </c>
      <c r="L92" s="2" t="s">
        <v>308</v>
      </c>
      <c r="M92" s="2" t="s">
        <v>357</v>
      </c>
      <c r="N92" s="2" t="s">
        <v>63</v>
      </c>
    </row>
    <row r="93" spans="1:15" hidden="1" x14ac:dyDescent="0.25">
      <c r="A93" s="23">
        <v>66</v>
      </c>
      <c r="B93" s="2" t="s">
        <v>303</v>
      </c>
      <c r="C93" s="2" t="s">
        <v>304</v>
      </c>
      <c r="D93" s="2" t="s">
        <v>305</v>
      </c>
      <c r="E93" s="2" t="s">
        <v>306</v>
      </c>
      <c r="F93" s="2" t="s">
        <v>14</v>
      </c>
      <c r="G93" s="2" t="s">
        <v>15</v>
      </c>
      <c r="H93" s="2" t="s">
        <v>16</v>
      </c>
      <c r="I93" s="2" t="s">
        <v>307</v>
      </c>
      <c r="J93" s="2" t="s">
        <v>18</v>
      </c>
      <c r="K93" s="2">
        <v>23462529</v>
      </c>
      <c r="L93" s="2" t="s">
        <v>308</v>
      </c>
      <c r="M93" s="2" t="s">
        <v>676</v>
      </c>
      <c r="N93" s="2" t="s">
        <v>241</v>
      </c>
      <c r="O93" s="23" t="s">
        <v>935</v>
      </c>
    </row>
    <row r="94" spans="1:15" hidden="1" x14ac:dyDescent="0.25">
      <c r="A94" s="23">
        <v>38</v>
      </c>
      <c r="B94" s="2" t="s">
        <v>329</v>
      </c>
      <c r="C94" s="2" t="s">
        <v>330</v>
      </c>
      <c r="D94" s="2" t="s">
        <v>331</v>
      </c>
      <c r="E94" s="2" t="s">
        <v>332</v>
      </c>
      <c r="F94" s="2" t="s">
        <v>333</v>
      </c>
      <c r="G94" s="2" t="s">
        <v>15</v>
      </c>
      <c r="H94" s="2" t="s">
        <v>16</v>
      </c>
      <c r="I94" s="2" t="s">
        <v>334</v>
      </c>
      <c r="J94" s="2" t="s">
        <v>18</v>
      </c>
      <c r="K94" s="2">
        <v>21354249</v>
      </c>
      <c r="L94" s="2" t="s">
        <v>335</v>
      </c>
      <c r="M94" s="2" t="s">
        <v>357</v>
      </c>
      <c r="N94" s="2" t="s">
        <v>63</v>
      </c>
    </row>
    <row r="95" spans="1:15" hidden="1" x14ac:dyDescent="0.25">
      <c r="A95" s="23">
        <v>23</v>
      </c>
      <c r="B95" s="2" t="s">
        <v>252</v>
      </c>
      <c r="C95" s="2" t="s">
        <v>253</v>
      </c>
      <c r="D95" s="2" t="s">
        <v>251</v>
      </c>
      <c r="E95" s="2" t="s">
        <v>254</v>
      </c>
      <c r="F95" s="2" t="s">
        <v>25</v>
      </c>
      <c r="G95" s="2" t="s">
        <v>15</v>
      </c>
      <c r="H95" s="2" t="s">
        <v>16</v>
      </c>
      <c r="I95" s="2" t="s">
        <v>255</v>
      </c>
      <c r="J95" s="2" t="s">
        <v>18</v>
      </c>
      <c r="K95" s="2">
        <v>23510773</v>
      </c>
      <c r="L95" s="2" t="s">
        <v>256</v>
      </c>
      <c r="M95" s="2" t="s">
        <v>147</v>
      </c>
      <c r="N95" s="2" t="s">
        <v>63</v>
      </c>
    </row>
    <row r="96" spans="1:15" hidden="1" x14ac:dyDescent="0.25">
      <c r="A96" s="23">
        <v>17</v>
      </c>
      <c r="B96" s="2" t="s">
        <v>105</v>
      </c>
      <c r="C96" s="2" t="s">
        <v>106</v>
      </c>
      <c r="D96" s="2" t="s">
        <v>107</v>
      </c>
      <c r="E96" s="2" t="s">
        <v>108</v>
      </c>
      <c r="F96" s="2" t="s">
        <v>109</v>
      </c>
      <c r="G96" s="2" t="s">
        <v>15</v>
      </c>
      <c r="H96" s="2" t="s">
        <v>16</v>
      </c>
      <c r="I96" s="2" t="s">
        <v>110</v>
      </c>
      <c r="J96" s="2" t="s">
        <v>18</v>
      </c>
      <c r="K96" s="2">
        <v>19427959</v>
      </c>
      <c r="L96" s="2" t="s">
        <v>111</v>
      </c>
      <c r="M96" s="2" t="s">
        <v>147</v>
      </c>
      <c r="N96" s="2" t="s">
        <v>63</v>
      </c>
    </row>
    <row r="97" spans="1:15" hidden="1" x14ac:dyDescent="0.25">
      <c r="A97" s="23">
        <v>78</v>
      </c>
      <c r="B97" s="2" t="s">
        <v>516</v>
      </c>
      <c r="C97" s="2" t="s">
        <v>517</v>
      </c>
      <c r="D97" s="2" t="s">
        <v>518</v>
      </c>
      <c r="E97" s="2" t="s">
        <v>519</v>
      </c>
      <c r="F97" s="2" t="s">
        <v>333</v>
      </c>
      <c r="G97" s="2" t="s">
        <v>15</v>
      </c>
      <c r="H97" s="2" t="s">
        <v>16</v>
      </c>
      <c r="I97" s="2" t="s">
        <v>520</v>
      </c>
      <c r="J97" s="2" t="s">
        <v>18</v>
      </c>
      <c r="K97" s="2">
        <v>21945959</v>
      </c>
      <c r="L97" s="2" t="s">
        <v>521</v>
      </c>
      <c r="M97" s="2" t="s">
        <v>676</v>
      </c>
      <c r="N97" s="2" t="s">
        <v>63</v>
      </c>
    </row>
    <row r="98" spans="1:15" hidden="1" x14ac:dyDescent="0.25">
      <c r="A98" s="23">
        <v>20</v>
      </c>
      <c r="B98" s="2" t="s">
        <v>126</v>
      </c>
      <c r="C98" s="2" t="s">
        <v>127</v>
      </c>
      <c r="D98" s="2" t="s">
        <v>128</v>
      </c>
      <c r="E98" s="2" t="s">
        <v>129</v>
      </c>
      <c r="F98" s="2" t="s">
        <v>130</v>
      </c>
      <c r="G98" s="2" t="s">
        <v>15</v>
      </c>
      <c r="H98" s="2" t="s">
        <v>16</v>
      </c>
      <c r="I98" s="2" t="s">
        <v>131</v>
      </c>
      <c r="J98" s="2" t="s">
        <v>18</v>
      </c>
      <c r="K98" s="2">
        <v>16522576</v>
      </c>
      <c r="L98" s="2" t="s">
        <v>132</v>
      </c>
      <c r="M98" s="2" t="s">
        <v>147</v>
      </c>
      <c r="N98" s="2" t="s">
        <v>63</v>
      </c>
    </row>
    <row r="99" spans="1:15" hidden="1" x14ac:dyDescent="0.25">
      <c r="A99" s="23">
        <v>104</v>
      </c>
      <c r="B99" s="2" t="s">
        <v>126</v>
      </c>
      <c r="C99" s="2" t="s">
        <v>127</v>
      </c>
      <c r="D99" s="2" t="s">
        <v>128</v>
      </c>
      <c r="E99" s="2" t="s">
        <v>129</v>
      </c>
      <c r="F99" s="2" t="s">
        <v>130</v>
      </c>
      <c r="G99" s="2" t="s">
        <v>15</v>
      </c>
      <c r="H99" s="2" t="s">
        <v>16</v>
      </c>
      <c r="I99" s="2" t="s">
        <v>131</v>
      </c>
      <c r="J99" s="2" t="s">
        <v>18</v>
      </c>
      <c r="K99" s="2">
        <v>16522576</v>
      </c>
      <c r="L99" s="2" t="s">
        <v>132</v>
      </c>
      <c r="M99" s="2" t="s">
        <v>676</v>
      </c>
      <c r="N99" s="2" t="s">
        <v>241</v>
      </c>
      <c r="O99" s="23" t="s">
        <v>935</v>
      </c>
    </row>
    <row r="100" spans="1:15" hidden="1" x14ac:dyDescent="0.25">
      <c r="A100" s="23">
        <v>64</v>
      </c>
      <c r="B100" s="2" t="s">
        <v>444</v>
      </c>
      <c r="C100" s="2" t="s">
        <v>445</v>
      </c>
      <c r="D100" s="2" t="s">
        <v>446</v>
      </c>
      <c r="E100" s="2" t="s">
        <v>447</v>
      </c>
      <c r="F100" s="2" t="s">
        <v>14</v>
      </c>
      <c r="G100" s="2" t="s">
        <v>15</v>
      </c>
      <c r="H100" s="2" t="s">
        <v>16</v>
      </c>
      <c r="I100" s="2" t="s">
        <v>448</v>
      </c>
      <c r="J100" s="2" t="s">
        <v>18</v>
      </c>
      <c r="K100" s="2">
        <v>23598494</v>
      </c>
      <c r="L100" s="2" t="s">
        <v>449</v>
      </c>
      <c r="M100" s="2" t="s">
        <v>676</v>
      </c>
      <c r="N100" s="2" t="s">
        <v>63</v>
      </c>
    </row>
    <row r="101" spans="1:15" hidden="1" x14ac:dyDescent="0.25">
      <c r="A101" s="33">
        <v>120</v>
      </c>
      <c r="B101" s="2" t="s">
        <v>779</v>
      </c>
      <c r="C101" s="37" t="s">
        <v>780</v>
      </c>
      <c r="D101" s="2" t="s">
        <v>781</v>
      </c>
      <c r="E101" s="37" t="s">
        <v>782</v>
      </c>
      <c r="F101" s="2" t="s">
        <v>783</v>
      </c>
      <c r="G101" s="37" t="s">
        <v>15</v>
      </c>
      <c r="H101" s="37" t="s">
        <v>16</v>
      </c>
      <c r="I101" s="37" t="s">
        <v>784</v>
      </c>
      <c r="J101" s="37" t="s">
        <v>18</v>
      </c>
      <c r="K101" s="37">
        <v>25156323</v>
      </c>
      <c r="L101" s="37" t="s">
        <v>785</v>
      </c>
      <c r="M101" s="37" t="s">
        <v>786</v>
      </c>
      <c r="N101" s="2" t="s">
        <v>63</v>
      </c>
      <c r="O101" s="2" t="s">
        <v>935</v>
      </c>
    </row>
    <row r="102" spans="1:15" hidden="1" x14ac:dyDescent="0.25">
      <c r="A102" s="23">
        <v>21</v>
      </c>
      <c r="B102" s="2" t="s">
        <v>133</v>
      </c>
      <c r="C102" s="2" t="s">
        <v>134</v>
      </c>
      <c r="D102" s="2" t="s">
        <v>135</v>
      </c>
      <c r="E102" s="2" t="s">
        <v>136</v>
      </c>
      <c r="F102" s="2" t="s">
        <v>137</v>
      </c>
      <c r="G102" s="2" t="s">
        <v>15</v>
      </c>
      <c r="H102" s="2" t="s">
        <v>16</v>
      </c>
      <c r="I102" s="2" t="s">
        <v>138</v>
      </c>
      <c r="J102" s="2" t="s">
        <v>18</v>
      </c>
      <c r="K102" s="2">
        <v>15514228</v>
      </c>
      <c r="L102" s="2" t="s">
        <v>139</v>
      </c>
      <c r="M102" s="2" t="s">
        <v>147</v>
      </c>
      <c r="N102" s="2" t="s">
        <v>63</v>
      </c>
    </row>
    <row r="103" spans="1:15" hidden="1" x14ac:dyDescent="0.25">
      <c r="A103" s="23">
        <v>56</v>
      </c>
      <c r="B103" s="2" t="s">
        <v>412</v>
      </c>
      <c r="C103" s="2" t="s">
        <v>413</v>
      </c>
      <c r="D103" s="2" t="s">
        <v>414</v>
      </c>
      <c r="E103" s="2" t="s">
        <v>415</v>
      </c>
      <c r="F103" s="2" t="s">
        <v>14</v>
      </c>
      <c r="G103" s="2" t="s">
        <v>15</v>
      </c>
      <c r="H103" s="2" t="s">
        <v>16</v>
      </c>
      <c r="I103" s="2" t="s">
        <v>416</v>
      </c>
      <c r="J103" s="2" t="s">
        <v>18</v>
      </c>
      <c r="K103" s="2">
        <v>24331023</v>
      </c>
      <c r="L103" s="2" t="s">
        <v>417</v>
      </c>
      <c r="M103" s="2" t="s">
        <v>676</v>
      </c>
      <c r="N103" s="2" t="s">
        <v>63</v>
      </c>
    </row>
    <row r="104" spans="1:15" x14ac:dyDescent="0.25">
      <c r="A104" s="23">
        <v>4</v>
      </c>
      <c r="B104" s="37" t="s">
        <v>35</v>
      </c>
      <c r="C104" s="37" t="s">
        <v>36</v>
      </c>
      <c r="D104" s="37" t="s">
        <v>37</v>
      </c>
      <c r="E104" s="37" t="s">
        <v>38</v>
      </c>
      <c r="F104" s="37" t="s">
        <v>14</v>
      </c>
      <c r="G104" s="37" t="s">
        <v>15</v>
      </c>
      <c r="H104" s="37" t="s">
        <v>16</v>
      </c>
      <c r="I104" s="37" t="s">
        <v>39</v>
      </c>
      <c r="J104" s="37" t="s">
        <v>18</v>
      </c>
      <c r="K104" s="37">
        <v>24331015</v>
      </c>
      <c r="L104" s="37" t="s">
        <v>40</v>
      </c>
      <c r="M104" s="37" t="s">
        <v>61</v>
      </c>
      <c r="N104" s="37" t="s">
        <v>62</v>
      </c>
    </row>
    <row r="105" spans="1:15" hidden="1" x14ac:dyDescent="0.25">
      <c r="A105" s="23">
        <v>59</v>
      </c>
      <c r="B105" s="2" t="s">
        <v>35</v>
      </c>
      <c r="C105" s="2" t="s">
        <v>36</v>
      </c>
      <c r="D105" s="2" t="s">
        <v>37</v>
      </c>
      <c r="E105" s="2" t="s">
        <v>38</v>
      </c>
      <c r="F105" s="2" t="s">
        <v>14</v>
      </c>
      <c r="G105" s="2" t="s">
        <v>15</v>
      </c>
      <c r="H105" s="2" t="s">
        <v>16</v>
      </c>
      <c r="I105" s="2" t="s">
        <v>39</v>
      </c>
      <c r="J105" s="2" t="s">
        <v>18</v>
      </c>
      <c r="K105" s="2">
        <v>24331015</v>
      </c>
      <c r="L105" s="2" t="s">
        <v>40</v>
      </c>
      <c r="M105" s="2" t="s">
        <v>676</v>
      </c>
      <c r="N105" s="2" t="s">
        <v>241</v>
      </c>
      <c r="O105" s="23" t="s">
        <v>935</v>
      </c>
    </row>
    <row r="106" spans="1:15" x14ac:dyDescent="0.25">
      <c r="A106" s="23">
        <v>48</v>
      </c>
      <c r="B106" s="37" t="s">
        <v>365</v>
      </c>
      <c r="C106" s="37" t="s">
        <v>366</v>
      </c>
      <c r="D106" s="37" t="s">
        <v>367</v>
      </c>
      <c r="E106" s="37" t="s">
        <v>368</v>
      </c>
      <c r="F106" s="37" t="s">
        <v>369</v>
      </c>
      <c r="G106" s="37" t="s">
        <v>15</v>
      </c>
      <c r="H106" s="37" t="s">
        <v>16</v>
      </c>
      <c r="I106" s="37" t="s">
        <v>370</v>
      </c>
      <c r="J106" s="37" t="s">
        <v>18</v>
      </c>
      <c r="K106" s="37">
        <v>20123939</v>
      </c>
      <c r="L106" s="37" t="s">
        <v>371</v>
      </c>
      <c r="M106" s="37" t="s">
        <v>393</v>
      </c>
      <c r="N106" s="37" t="s">
        <v>62</v>
      </c>
    </row>
    <row r="107" spans="1:15" hidden="1" x14ac:dyDescent="0.25">
      <c r="A107" s="23">
        <v>86</v>
      </c>
      <c r="B107" s="2" t="s">
        <v>365</v>
      </c>
      <c r="C107" s="2" t="s">
        <v>366</v>
      </c>
      <c r="D107" s="2" t="s">
        <v>367</v>
      </c>
      <c r="E107" s="2" t="s">
        <v>368</v>
      </c>
      <c r="F107" s="2" t="s">
        <v>369</v>
      </c>
      <c r="G107" s="2" t="s">
        <v>15</v>
      </c>
      <c r="H107" s="2" t="s">
        <v>16</v>
      </c>
      <c r="I107" s="2" t="s">
        <v>370</v>
      </c>
      <c r="J107" s="2" t="s">
        <v>18</v>
      </c>
      <c r="K107" s="2">
        <v>20123939</v>
      </c>
      <c r="L107" s="2" t="s">
        <v>371</v>
      </c>
      <c r="M107" s="2" t="s">
        <v>676</v>
      </c>
      <c r="N107" s="2" t="s">
        <v>241</v>
      </c>
      <c r="O107" s="23" t="s">
        <v>935</v>
      </c>
    </row>
    <row r="108" spans="1:15" hidden="1" x14ac:dyDescent="0.25">
      <c r="A108" s="23">
        <v>67</v>
      </c>
      <c r="B108" s="2" t="s">
        <v>456</v>
      </c>
      <c r="C108" s="2" t="s">
        <v>457</v>
      </c>
      <c r="D108" s="2" t="s">
        <v>458</v>
      </c>
      <c r="E108" s="2" t="s">
        <v>459</v>
      </c>
      <c r="F108" s="2" t="s">
        <v>460</v>
      </c>
      <c r="G108" s="2" t="s">
        <v>15</v>
      </c>
      <c r="H108" s="2" t="s">
        <v>16</v>
      </c>
      <c r="I108" s="2" t="s">
        <v>461</v>
      </c>
      <c r="J108" s="2" t="s">
        <v>18</v>
      </c>
      <c r="K108" s="2">
        <v>23444588</v>
      </c>
      <c r="L108" s="2" t="s">
        <v>462</v>
      </c>
      <c r="M108" s="2" t="s">
        <v>676</v>
      </c>
      <c r="N108" s="2" t="s">
        <v>63</v>
      </c>
    </row>
    <row r="109" spans="1:15" hidden="1" x14ac:dyDescent="0.25">
      <c r="A109" s="23">
        <v>19</v>
      </c>
      <c r="B109" s="2" t="s">
        <v>119</v>
      </c>
      <c r="C109" s="2" t="s">
        <v>120</v>
      </c>
      <c r="D109" s="2" t="s">
        <v>121</v>
      </c>
      <c r="E109" s="2" t="s">
        <v>122</v>
      </c>
      <c r="F109" s="2" t="s">
        <v>123</v>
      </c>
      <c r="G109" s="2" t="s">
        <v>15</v>
      </c>
      <c r="H109" s="2" t="s">
        <v>16</v>
      </c>
      <c r="I109" s="2" t="s">
        <v>124</v>
      </c>
      <c r="J109" s="2" t="s">
        <v>18</v>
      </c>
      <c r="K109" s="2">
        <v>16809067</v>
      </c>
      <c r="L109" s="2" t="s">
        <v>125</v>
      </c>
      <c r="M109" s="2" t="s">
        <v>147</v>
      </c>
      <c r="N109" s="2" t="s">
        <v>63</v>
      </c>
    </row>
    <row r="110" spans="1:15" x14ac:dyDescent="0.25">
      <c r="A110" s="23">
        <v>96</v>
      </c>
      <c r="B110" s="37" t="s">
        <v>608</v>
      </c>
      <c r="C110" s="37" t="s">
        <v>609</v>
      </c>
      <c r="D110" s="37" t="s">
        <v>610</v>
      </c>
      <c r="E110" s="37" t="s">
        <v>611</v>
      </c>
      <c r="F110" s="37" t="s">
        <v>612</v>
      </c>
      <c r="G110" s="37" t="s">
        <v>15</v>
      </c>
      <c r="H110" s="37" t="s">
        <v>16</v>
      </c>
      <c r="I110" s="37" t="s">
        <v>613</v>
      </c>
      <c r="J110" s="37" t="s">
        <v>18</v>
      </c>
      <c r="K110" s="37">
        <v>19070738</v>
      </c>
      <c r="L110" s="37" t="s">
        <v>614</v>
      </c>
      <c r="M110" s="37" t="s">
        <v>676</v>
      </c>
      <c r="N110" s="37" t="s">
        <v>62</v>
      </c>
    </row>
    <row r="111" spans="1:15" hidden="1" x14ac:dyDescent="0.25">
      <c r="A111" s="23">
        <v>77</v>
      </c>
      <c r="B111" s="2" t="s">
        <v>509</v>
      </c>
      <c r="C111" s="2" t="s">
        <v>510</v>
      </c>
      <c r="D111" s="2" t="s">
        <v>511</v>
      </c>
      <c r="E111" s="2" t="s">
        <v>512</v>
      </c>
      <c r="F111" s="2" t="s">
        <v>513</v>
      </c>
      <c r="G111" s="2" t="s">
        <v>15</v>
      </c>
      <c r="H111" s="2" t="s">
        <v>16</v>
      </c>
      <c r="I111" s="2" t="s">
        <v>514</v>
      </c>
      <c r="J111" s="2" t="s">
        <v>18</v>
      </c>
      <c r="K111" s="2">
        <v>22204769</v>
      </c>
      <c r="L111" s="2" t="s">
        <v>515</v>
      </c>
      <c r="M111" s="2" t="s">
        <v>676</v>
      </c>
      <c r="N111" s="2" t="s">
        <v>63</v>
      </c>
    </row>
    <row r="112" spans="1:15" x14ac:dyDescent="0.25">
      <c r="A112" s="23">
        <v>95</v>
      </c>
      <c r="B112" s="37" t="s">
        <v>603</v>
      </c>
      <c r="C112" s="37" t="s">
        <v>604</v>
      </c>
      <c r="D112" s="37" t="s">
        <v>93</v>
      </c>
      <c r="E112" s="37" t="s">
        <v>605</v>
      </c>
      <c r="F112" s="37" t="s">
        <v>109</v>
      </c>
      <c r="G112" s="37" t="s">
        <v>15</v>
      </c>
      <c r="H112" s="37" t="s">
        <v>16</v>
      </c>
      <c r="I112" s="37" t="s">
        <v>606</v>
      </c>
      <c r="J112" s="37" t="s">
        <v>18</v>
      </c>
      <c r="K112" s="37">
        <v>19108881</v>
      </c>
      <c r="L112" s="37" t="s">
        <v>607</v>
      </c>
      <c r="M112" s="37" t="s">
        <v>676</v>
      </c>
      <c r="N112" s="37" t="s">
        <v>62</v>
      </c>
    </row>
    <row r="113" spans="1:15" hidden="1" x14ac:dyDescent="0.25">
      <c r="A113" s="23">
        <v>39</v>
      </c>
      <c r="B113" s="2" t="s">
        <v>336</v>
      </c>
      <c r="C113" s="2" t="s">
        <v>337</v>
      </c>
      <c r="D113" s="2" t="s">
        <v>338</v>
      </c>
      <c r="E113" s="2" t="s">
        <v>339</v>
      </c>
      <c r="F113" s="2" t="s">
        <v>340</v>
      </c>
      <c r="G113" s="2" t="s">
        <v>15</v>
      </c>
      <c r="H113" s="2" t="s">
        <v>16</v>
      </c>
      <c r="I113" s="2" t="s">
        <v>341</v>
      </c>
      <c r="J113" s="2" t="s">
        <v>18</v>
      </c>
      <c r="K113" s="2">
        <v>21250343</v>
      </c>
      <c r="L113" s="2" t="s">
        <v>342</v>
      </c>
      <c r="M113" s="2" t="s">
        <v>357</v>
      </c>
      <c r="N113" s="2" t="s">
        <v>63</v>
      </c>
    </row>
    <row r="114" spans="1:15" hidden="1" x14ac:dyDescent="0.25">
      <c r="A114" s="23">
        <v>119</v>
      </c>
      <c r="B114" s="2" t="s">
        <v>772</v>
      </c>
      <c r="C114" s="2" t="s">
        <v>773</v>
      </c>
      <c r="D114" s="2" t="s">
        <v>774</v>
      </c>
      <c r="E114" s="2" t="s">
        <v>775</v>
      </c>
      <c r="F114" s="2" t="s">
        <v>776</v>
      </c>
      <c r="G114" s="2" t="s">
        <v>15</v>
      </c>
      <c r="H114" s="2" t="s">
        <v>16</v>
      </c>
      <c r="I114" s="2" t="s">
        <v>777</v>
      </c>
      <c r="J114" s="2" t="s">
        <v>18</v>
      </c>
      <c r="K114" s="2">
        <v>25136089</v>
      </c>
      <c r="L114" s="2" t="s">
        <v>778</v>
      </c>
      <c r="M114" s="2" t="s">
        <v>786</v>
      </c>
      <c r="N114" s="2" t="s">
        <v>63</v>
      </c>
      <c r="O114" s="2"/>
    </row>
    <row r="115" spans="1:15" x14ac:dyDescent="0.25">
      <c r="A115" s="23">
        <v>7</v>
      </c>
      <c r="B115" s="37" t="s">
        <v>54</v>
      </c>
      <c r="C115" s="37" t="s">
        <v>55</v>
      </c>
      <c r="D115" s="37" t="s">
        <v>56</v>
      </c>
      <c r="E115" s="37" t="s">
        <v>57</v>
      </c>
      <c r="F115" s="37" t="s">
        <v>58</v>
      </c>
      <c r="G115" s="37" t="s">
        <v>15</v>
      </c>
      <c r="H115" s="37" t="s">
        <v>16</v>
      </c>
      <c r="I115" s="37" t="s">
        <v>59</v>
      </c>
      <c r="J115" s="37" t="s">
        <v>18</v>
      </c>
      <c r="K115" s="37">
        <v>11257333</v>
      </c>
      <c r="L115" s="37" t="s">
        <v>60</v>
      </c>
      <c r="M115" s="37" t="s">
        <v>61</v>
      </c>
      <c r="N115" s="37" t="s">
        <v>62</v>
      </c>
    </row>
    <row r="116" spans="1:15" hidden="1" x14ac:dyDescent="0.25">
      <c r="A116" s="23">
        <v>10</v>
      </c>
      <c r="B116" s="2" t="s">
        <v>54</v>
      </c>
      <c r="C116" s="2" t="s">
        <v>55</v>
      </c>
      <c r="D116" s="2" t="s">
        <v>56</v>
      </c>
      <c r="E116" s="2" t="s">
        <v>57</v>
      </c>
      <c r="F116" s="2" t="s">
        <v>58</v>
      </c>
      <c r="G116" s="2" t="s">
        <v>15</v>
      </c>
      <c r="H116" s="2" t="s">
        <v>16</v>
      </c>
      <c r="I116" s="2" t="s">
        <v>59</v>
      </c>
      <c r="J116" s="2" t="s">
        <v>18</v>
      </c>
      <c r="K116" s="2">
        <v>11257333</v>
      </c>
      <c r="L116" s="2" t="s">
        <v>60</v>
      </c>
      <c r="M116" s="2" t="s">
        <v>243</v>
      </c>
      <c r="N116" s="2" t="s">
        <v>241</v>
      </c>
      <c r="O116" s="23" t="s">
        <v>935</v>
      </c>
    </row>
    <row r="117" spans="1:15" hidden="1" x14ac:dyDescent="0.25">
      <c r="A117" s="23">
        <v>110</v>
      </c>
      <c r="B117" s="2" t="s">
        <v>54</v>
      </c>
      <c r="C117" s="2" t="s">
        <v>55</v>
      </c>
      <c r="D117" s="2" t="s">
        <v>56</v>
      </c>
      <c r="E117" s="2" t="s">
        <v>57</v>
      </c>
      <c r="F117" s="2" t="s">
        <v>58</v>
      </c>
      <c r="G117" s="2" t="s">
        <v>15</v>
      </c>
      <c r="H117" s="2" t="s">
        <v>16</v>
      </c>
      <c r="I117" s="2" t="s">
        <v>59</v>
      </c>
      <c r="J117" s="2" t="s">
        <v>18</v>
      </c>
      <c r="K117" s="2">
        <v>11257333</v>
      </c>
      <c r="L117" s="2" t="s">
        <v>60</v>
      </c>
      <c r="M117" s="2" t="s">
        <v>676</v>
      </c>
      <c r="N117" s="2" t="s">
        <v>241</v>
      </c>
      <c r="O117" s="23" t="s">
        <v>935</v>
      </c>
    </row>
    <row r="118" spans="1:15" x14ac:dyDescent="0.25">
      <c r="A118" s="23">
        <v>30</v>
      </c>
      <c r="B118" s="37" t="s">
        <v>289</v>
      </c>
      <c r="C118" s="37" t="s">
        <v>290</v>
      </c>
      <c r="D118" s="37" t="s">
        <v>291</v>
      </c>
      <c r="E118" s="37" t="s">
        <v>292</v>
      </c>
      <c r="F118" s="37" t="s">
        <v>58</v>
      </c>
      <c r="G118" s="37" t="s">
        <v>15</v>
      </c>
      <c r="H118" s="37" t="s">
        <v>16</v>
      </c>
      <c r="I118" s="37" t="s">
        <v>293</v>
      </c>
      <c r="J118" s="37" t="s">
        <v>18</v>
      </c>
      <c r="K118" s="37">
        <v>11166883</v>
      </c>
      <c r="L118" s="37" t="s">
        <v>294</v>
      </c>
      <c r="M118" s="37" t="s">
        <v>295</v>
      </c>
      <c r="N118" s="37" t="s">
        <v>62</v>
      </c>
    </row>
    <row r="119" spans="1:15" hidden="1" x14ac:dyDescent="0.25">
      <c r="A119" s="23">
        <v>46</v>
      </c>
      <c r="B119" s="2" t="s">
        <v>289</v>
      </c>
      <c r="C119" s="2" t="s">
        <v>290</v>
      </c>
      <c r="D119" s="2" t="s">
        <v>291</v>
      </c>
      <c r="E119" s="2" t="s">
        <v>292</v>
      </c>
      <c r="F119" s="2" t="s">
        <v>58</v>
      </c>
      <c r="G119" s="2" t="s">
        <v>15</v>
      </c>
      <c r="H119" s="2" t="s">
        <v>16</v>
      </c>
      <c r="I119" s="2" t="s">
        <v>293</v>
      </c>
      <c r="J119" s="2" t="s">
        <v>18</v>
      </c>
      <c r="K119" s="2">
        <v>11166883</v>
      </c>
      <c r="L119" s="2" t="s">
        <v>294</v>
      </c>
      <c r="M119" s="2" t="s">
        <v>357</v>
      </c>
      <c r="N119" s="2" t="s">
        <v>241</v>
      </c>
      <c r="O119" s="23" t="s">
        <v>935</v>
      </c>
    </row>
    <row r="120" spans="1:15" hidden="1" x14ac:dyDescent="0.25">
      <c r="A120" s="23">
        <v>51</v>
      </c>
      <c r="B120" s="2" t="s">
        <v>386</v>
      </c>
      <c r="C120" s="2" t="s">
        <v>387</v>
      </c>
      <c r="D120" s="2" t="s">
        <v>388</v>
      </c>
      <c r="E120" s="2" t="s">
        <v>389</v>
      </c>
      <c r="F120" s="2" t="s">
        <v>390</v>
      </c>
      <c r="G120" s="2" t="s">
        <v>15</v>
      </c>
      <c r="H120" s="2" t="s">
        <v>16</v>
      </c>
      <c r="I120" s="2" t="s">
        <v>391</v>
      </c>
      <c r="J120" s="2" t="s">
        <v>18</v>
      </c>
      <c r="K120" s="2">
        <v>12152484</v>
      </c>
      <c r="L120" s="2" t="s">
        <v>392</v>
      </c>
      <c r="M120" s="2" t="s">
        <v>393</v>
      </c>
      <c r="N120" s="2" t="s">
        <v>63</v>
      </c>
    </row>
    <row r="121" spans="1:15" hidden="1" x14ac:dyDescent="0.25">
      <c r="A121" s="23">
        <v>108</v>
      </c>
      <c r="B121" s="2" t="s">
        <v>386</v>
      </c>
      <c r="C121" s="2" t="s">
        <v>387</v>
      </c>
      <c r="D121" s="2" t="s">
        <v>388</v>
      </c>
      <c r="E121" s="2" t="s">
        <v>389</v>
      </c>
      <c r="F121" s="2" t="s">
        <v>390</v>
      </c>
      <c r="G121" s="2" t="s">
        <v>15</v>
      </c>
      <c r="H121" s="2" t="s">
        <v>16</v>
      </c>
      <c r="I121" s="2" t="s">
        <v>391</v>
      </c>
      <c r="J121" s="2" t="s">
        <v>18</v>
      </c>
      <c r="K121" s="2">
        <v>12152484</v>
      </c>
      <c r="L121" s="2" t="s">
        <v>392</v>
      </c>
      <c r="M121" s="2" t="s">
        <v>676</v>
      </c>
      <c r="N121" s="2" t="s">
        <v>241</v>
      </c>
      <c r="O121" s="23" t="s">
        <v>935</v>
      </c>
    </row>
    <row r="123" spans="1:15" x14ac:dyDescent="0.25">
      <c r="F123" s="31" t="s">
        <v>934</v>
      </c>
      <c r="M123" s="34" t="s">
        <v>788</v>
      </c>
      <c r="N123" s="34">
        <f>COUNTIFS(N2:N121, "Yes")</f>
        <v>23</v>
      </c>
    </row>
    <row r="124" spans="1:15" hidden="1" x14ac:dyDescent="0.25">
      <c r="F124" s="28" t="s">
        <v>926</v>
      </c>
      <c r="M124" s="34" t="s">
        <v>789</v>
      </c>
      <c r="N124" s="34">
        <f>COUNTIFS(N2:N121, "No")</f>
        <v>70</v>
      </c>
    </row>
    <row r="125" spans="1:15" x14ac:dyDescent="0.25">
      <c r="F125" s="28" t="s">
        <v>677</v>
      </c>
      <c r="M125" s="38"/>
      <c r="N125" s="34">
        <f>COUNTIFS(N2:N121, "N/A")</f>
        <v>27</v>
      </c>
    </row>
    <row r="126" spans="1:15" ht="13.8" x14ac:dyDescent="0.3">
      <c r="F126" s="36" t="s">
        <v>938</v>
      </c>
      <c r="M126" s="38"/>
      <c r="N126" s="34">
        <f>N123+N124</f>
        <v>93</v>
      </c>
    </row>
    <row r="127" spans="1:15" ht="13.8" x14ac:dyDescent="0.3">
      <c r="F127" s="36" t="s">
        <v>945</v>
      </c>
      <c r="G127" s="25" t="e">
        <f>G126-G121</f>
        <v>#VALUE!</v>
      </c>
      <c r="M127" s="38"/>
      <c r="N127" s="34">
        <f>N126-N123</f>
        <v>70</v>
      </c>
    </row>
    <row r="128" spans="1:15" ht="13.8" x14ac:dyDescent="0.3">
      <c r="F128" s="36" t="s">
        <v>937</v>
      </c>
      <c r="N128" s="34">
        <f>SUM(N123:N125)</f>
        <v>120</v>
      </c>
    </row>
    <row r="151" spans="2:2" x14ac:dyDescent="0.25">
      <c r="B151" s="21"/>
    </row>
  </sheetData>
  <autoFilter ref="A1:O121">
    <filterColumn colId="13">
      <filters>
        <filter val="Yes"/>
      </filters>
    </filterColumn>
  </autoFilter>
  <sortState ref="A2:O148">
    <sortCondition ref="B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85"/>
  <sheetViews>
    <sheetView zoomScaleNormal="100" workbookViewId="0">
      <pane ySplit="1" topLeftCell="A2" activePane="bottomLeft" state="frozen"/>
      <selection activeCell="D126" sqref="D126"/>
      <selection pane="bottomLeft" activeCell="F83" sqref="F83"/>
    </sheetView>
  </sheetViews>
  <sheetFormatPr defaultColWidth="9" defaultRowHeight="12" x14ac:dyDescent="0.25"/>
  <cols>
    <col min="1" max="1" width="8.5" style="2" customWidth="1"/>
    <col min="2" max="2" width="111.59765625" style="2" customWidth="1"/>
    <col min="3" max="3" width="13.8984375" style="23" customWidth="1"/>
    <col min="4" max="4" width="13.3984375" style="23" customWidth="1"/>
    <col min="5" max="16384" width="9" style="2"/>
  </cols>
  <sheetData>
    <row r="1" spans="1:4" ht="24" x14ac:dyDescent="0.25">
      <c r="A1" s="20" t="s">
        <v>909</v>
      </c>
      <c r="B1" s="29" t="s">
        <v>229</v>
      </c>
      <c r="C1" s="20" t="s">
        <v>925</v>
      </c>
      <c r="D1" s="20" t="s">
        <v>942</v>
      </c>
    </row>
    <row r="2" spans="1:4" hidden="1" x14ac:dyDescent="0.25">
      <c r="A2" s="2">
        <v>1</v>
      </c>
      <c r="B2" s="2" t="s">
        <v>908</v>
      </c>
      <c r="C2" s="23" t="s">
        <v>63</v>
      </c>
      <c r="D2" s="23" t="s">
        <v>63</v>
      </c>
    </row>
    <row r="3" spans="1:4" hidden="1" x14ac:dyDescent="0.25">
      <c r="A3" s="2">
        <v>2</v>
      </c>
      <c r="B3" s="42" t="s">
        <v>941</v>
      </c>
      <c r="C3" s="23" t="s">
        <v>63</v>
      </c>
      <c r="D3" s="23" t="s">
        <v>63</v>
      </c>
    </row>
    <row r="4" spans="1:4" hidden="1" x14ac:dyDescent="0.25">
      <c r="A4" s="2">
        <v>3</v>
      </c>
      <c r="B4" s="42" t="s">
        <v>940</v>
      </c>
      <c r="C4" s="23" t="s">
        <v>63</v>
      </c>
      <c r="D4" s="23" t="s">
        <v>63</v>
      </c>
    </row>
    <row r="5" spans="1:4" hidden="1" x14ac:dyDescent="0.25">
      <c r="A5" s="2">
        <v>4</v>
      </c>
      <c r="B5" s="2" t="s">
        <v>907</v>
      </c>
      <c r="C5" s="23" t="s">
        <v>63</v>
      </c>
      <c r="D5" s="23" t="s">
        <v>62</v>
      </c>
    </row>
    <row r="6" spans="1:4" hidden="1" x14ac:dyDescent="0.25">
      <c r="A6" s="2">
        <v>5</v>
      </c>
      <c r="B6" s="2" t="s">
        <v>906</v>
      </c>
      <c r="C6" s="23" t="s">
        <v>241</v>
      </c>
      <c r="D6" s="23" t="s">
        <v>62</v>
      </c>
    </row>
    <row r="7" spans="1:4" ht="13.8" hidden="1" x14ac:dyDescent="0.3">
      <c r="A7" s="2">
        <v>6</v>
      </c>
      <c r="B7" s="41" t="s">
        <v>939</v>
      </c>
      <c r="C7" s="23" t="s">
        <v>63</v>
      </c>
      <c r="D7" s="23" t="s">
        <v>63</v>
      </c>
    </row>
    <row r="8" spans="1:4" hidden="1" x14ac:dyDescent="0.25">
      <c r="A8" s="2">
        <v>7</v>
      </c>
      <c r="B8" s="2" t="s">
        <v>905</v>
      </c>
      <c r="C8" s="23" t="s">
        <v>63</v>
      </c>
      <c r="D8" s="23" t="s">
        <v>63</v>
      </c>
    </row>
    <row r="9" spans="1:4" x14ac:dyDescent="0.25">
      <c r="A9" s="2">
        <v>8</v>
      </c>
      <c r="B9" s="39" t="s">
        <v>904</v>
      </c>
      <c r="C9" s="40" t="s">
        <v>62</v>
      </c>
      <c r="D9" s="23" t="s">
        <v>63</v>
      </c>
    </row>
    <row r="10" spans="1:4" hidden="1" x14ac:dyDescent="0.25">
      <c r="A10" s="2">
        <v>9</v>
      </c>
      <c r="B10" s="2" t="s">
        <v>903</v>
      </c>
      <c r="C10" s="23" t="s">
        <v>63</v>
      </c>
      <c r="D10" s="23" t="s">
        <v>63</v>
      </c>
    </row>
    <row r="11" spans="1:4" hidden="1" x14ac:dyDescent="0.25">
      <c r="A11" s="2">
        <v>10</v>
      </c>
      <c r="B11" s="2" t="s">
        <v>902</v>
      </c>
      <c r="C11" s="23" t="s">
        <v>63</v>
      </c>
      <c r="D11" s="23" t="s">
        <v>63</v>
      </c>
    </row>
    <row r="12" spans="1:4" x14ac:dyDescent="0.25">
      <c r="A12" s="2">
        <v>11</v>
      </c>
      <c r="B12" s="37" t="s">
        <v>901</v>
      </c>
      <c r="C12" s="40" t="s">
        <v>62</v>
      </c>
      <c r="D12" s="23" t="s">
        <v>63</v>
      </c>
    </row>
    <row r="13" spans="1:4" x14ac:dyDescent="0.25">
      <c r="A13" s="2">
        <v>12</v>
      </c>
      <c r="B13" s="39" t="s">
        <v>900</v>
      </c>
      <c r="C13" s="40" t="s">
        <v>62</v>
      </c>
      <c r="D13" s="23" t="s">
        <v>63</v>
      </c>
    </row>
    <row r="14" spans="1:4" hidden="1" x14ac:dyDescent="0.25">
      <c r="A14" s="2">
        <v>13</v>
      </c>
      <c r="B14" s="22" t="s">
        <v>899</v>
      </c>
      <c r="C14" s="23" t="s">
        <v>63</v>
      </c>
      <c r="D14" s="23" t="s">
        <v>63</v>
      </c>
    </row>
    <row r="15" spans="1:4" x14ac:dyDescent="0.25">
      <c r="A15" s="2">
        <v>14</v>
      </c>
      <c r="B15" s="39" t="s">
        <v>898</v>
      </c>
      <c r="C15" s="40" t="s">
        <v>62</v>
      </c>
      <c r="D15" s="23" t="s">
        <v>63</v>
      </c>
    </row>
    <row r="16" spans="1:4" hidden="1" x14ac:dyDescent="0.25">
      <c r="A16" s="2">
        <v>15</v>
      </c>
      <c r="B16" s="22" t="s">
        <v>844</v>
      </c>
      <c r="C16" s="23" t="s">
        <v>63</v>
      </c>
      <c r="D16" s="23" t="s">
        <v>63</v>
      </c>
    </row>
    <row r="17" spans="1:4" hidden="1" x14ac:dyDescent="0.25">
      <c r="A17" s="2">
        <v>16</v>
      </c>
      <c r="B17" s="22" t="s">
        <v>845</v>
      </c>
      <c r="C17" s="23" t="s">
        <v>63</v>
      </c>
      <c r="D17" s="23" t="s">
        <v>63</v>
      </c>
    </row>
    <row r="18" spans="1:4" x14ac:dyDescent="0.25">
      <c r="A18" s="2">
        <v>17</v>
      </c>
      <c r="B18" s="39" t="s">
        <v>846</v>
      </c>
      <c r="C18" s="40" t="s">
        <v>62</v>
      </c>
      <c r="D18" s="23" t="s">
        <v>63</v>
      </c>
    </row>
    <row r="19" spans="1:4" hidden="1" x14ac:dyDescent="0.25">
      <c r="A19" s="2">
        <v>18</v>
      </c>
      <c r="B19" s="22" t="s">
        <v>847</v>
      </c>
      <c r="C19" s="23" t="s">
        <v>63</v>
      </c>
      <c r="D19" s="23" t="s">
        <v>63</v>
      </c>
    </row>
    <row r="20" spans="1:4" hidden="1" x14ac:dyDescent="0.25">
      <c r="A20" s="2">
        <v>19</v>
      </c>
      <c r="B20" s="22" t="s">
        <v>848</v>
      </c>
      <c r="C20" s="23" t="s">
        <v>63</v>
      </c>
      <c r="D20" s="23" t="s">
        <v>63</v>
      </c>
    </row>
    <row r="21" spans="1:4" hidden="1" x14ac:dyDescent="0.25">
      <c r="A21" s="2">
        <v>20</v>
      </c>
      <c r="B21" s="22" t="s">
        <v>849</v>
      </c>
      <c r="C21" s="23" t="s">
        <v>63</v>
      </c>
      <c r="D21" s="23" t="s">
        <v>63</v>
      </c>
    </row>
    <row r="22" spans="1:4" hidden="1" x14ac:dyDescent="0.25">
      <c r="A22" s="2">
        <v>21</v>
      </c>
      <c r="B22" s="22" t="s">
        <v>850</v>
      </c>
      <c r="C22" s="23" t="s">
        <v>63</v>
      </c>
      <c r="D22" s="23" t="s">
        <v>63</v>
      </c>
    </row>
    <row r="23" spans="1:4" hidden="1" x14ac:dyDescent="0.25">
      <c r="A23" s="2">
        <v>22</v>
      </c>
      <c r="B23" s="22" t="s">
        <v>851</v>
      </c>
      <c r="C23" s="35" t="s">
        <v>63</v>
      </c>
      <c r="D23" s="23" t="s">
        <v>63</v>
      </c>
    </row>
    <row r="24" spans="1:4" x14ac:dyDescent="0.25">
      <c r="A24" s="2">
        <v>23</v>
      </c>
      <c r="B24" s="39" t="s">
        <v>852</v>
      </c>
      <c r="C24" s="40" t="s">
        <v>62</v>
      </c>
      <c r="D24" s="23" t="s">
        <v>63</v>
      </c>
    </row>
    <row r="25" spans="1:4" hidden="1" x14ac:dyDescent="0.25">
      <c r="A25" s="2">
        <v>24</v>
      </c>
      <c r="B25" s="22" t="s">
        <v>853</v>
      </c>
      <c r="C25" s="23" t="s">
        <v>63</v>
      </c>
      <c r="D25" s="23" t="s">
        <v>63</v>
      </c>
    </row>
    <row r="26" spans="1:4" hidden="1" x14ac:dyDescent="0.25">
      <c r="A26" s="2">
        <v>25</v>
      </c>
      <c r="B26" s="22" t="s">
        <v>854</v>
      </c>
      <c r="C26" s="35" t="s">
        <v>63</v>
      </c>
      <c r="D26" s="23" t="s">
        <v>63</v>
      </c>
    </row>
    <row r="27" spans="1:4" hidden="1" x14ac:dyDescent="0.25">
      <c r="A27" s="2">
        <v>27</v>
      </c>
      <c r="B27" s="22" t="s">
        <v>855</v>
      </c>
      <c r="C27" s="23" t="s">
        <v>63</v>
      </c>
      <c r="D27" s="23" t="s">
        <v>63</v>
      </c>
    </row>
    <row r="28" spans="1:4" x14ac:dyDescent="0.25">
      <c r="A28" s="2">
        <v>28</v>
      </c>
      <c r="B28" s="39" t="s">
        <v>856</v>
      </c>
      <c r="C28" s="40" t="s">
        <v>62</v>
      </c>
      <c r="D28" s="23" t="s">
        <v>63</v>
      </c>
    </row>
    <row r="29" spans="1:4" hidden="1" x14ac:dyDescent="0.25">
      <c r="A29" s="2">
        <v>29</v>
      </c>
      <c r="B29" s="22" t="s">
        <v>857</v>
      </c>
      <c r="C29" s="23" t="s">
        <v>241</v>
      </c>
      <c r="D29" s="23" t="s">
        <v>62</v>
      </c>
    </row>
    <row r="30" spans="1:4" x14ac:dyDescent="0.25">
      <c r="A30" s="2">
        <v>30</v>
      </c>
      <c r="B30" s="39" t="s">
        <v>858</v>
      </c>
      <c r="C30" s="40" t="s">
        <v>62</v>
      </c>
      <c r="D30" s="23" t="s">
        <v>63</v>
      </c>
    </row>
    <row r="31" spans="1:4" hidden="1" x14ac:dyDescent="0.25">
      <c r="A31" s="2">
        <v>31</v>
      </c>
      <c r="B31" s="22" t="s">
        <v>859</v>
      </c>
      <c r="C31" s="23" t="s">
        <v>63</v>
      </c>
      <c r="D31" s="23" t="s">
        <v>63</v>
      </c>
    </row>
    <row r="32" spans="1:4" x14ac:dyDescent="0.25">
      <c r="A32" s="2">
        <v>32</v>
      </c>
      <c r="B32" s="39" t="s">
        <v>860</v>
      </c>
      <c r="C32" s="40" t="s">
        <v>62</v>
      </c>
      <c r="D32" s="23" t="s">
        <v>63</v>
      </c>
    </row>
    <row r="33" spans="1:4" hidden="1" x14ac:dyDescent="0.25">
      <c r="A33" s="2">
        <v>33</v>
      </c>
      <c r="B33" s="22" t="s">
        <v>861</v>
      </c>
      <c r="C33" s="23" t="s">
        <v>241</v>
      </c>
      <c r="D33" s="23" t="s">
        <v>62</v>
      </c>
    </row>
    <row r="34" spans="1:4" hidden="1" x14ac:dyDescent="0.25">
      <c r="A34" s="2">
        <v>34</v>
      </c>
      <c r="B34" s="22" t="s">
        <v>862</v>
      </c>
      <c r="C34" s="35" t="s">
        <v>63</v>
      </c>
      <c r="D34" s="23" t="s">
        <v>63</v>
      </c>
    </row>
    <row r="35" spans="1:4" hidden="1" x14ac:dyDescent="0.25">
      <c r="A35" s="2">
        <v>35</v>
      </c>
      <c r="B35" s="22" t="s">
        <v>863</v>
      </c>
      <c r="C35" s="23" t="s">
        <v>241</v>
      </c>
      <c r="D35" s="23" t="s">
        <v>62</v>
      </c>
    </row>
    <row r="36" spans="1:4" hidden="1" x14ac:dyDescent="0.25">
      <c r="A36" s="2">
        <v>36</v>
      </c>
      <c r="B36" s="22" t="s">
        <v>864</v>
      </c>
      <c r="C36" s="23" t="s">
        <v>241</v>
      </c>
      <c r="D36" s="23" t="s">
        <v>62</v>
      </c>
    </row>
    <row r="37" spans="1:4" hidden="1" x14ac:dyDescent="0.25">
      <c r="A37" s="2">
        <v>37</v>
      </c>
      <c r="B37" s="22" t="s">
        <v>865</v>
      </c>
      <c r="C37" s="23" t="s">
        <v>63</v>
      </c>
      <c r="D37" s="23" t="s">
        <v>63</v>
      </c>
    </row>
    <row r="38" spans="1:4" hidden="1" x14ac:dyDescent="0.25">
      <c r="A38" s="2">
        <v>38</v>
      </c>
      <c r="B38" s="22" t="s">
        <v>866</v>
      </c>
      <c r="C38" s="23" t="s">
        <v>63</v>
      </c>
      <c r="D38" s="23" t="s">
        <v>63</v>
      </c>
    </row>
    <row r="39" spans="1:4" x14ac:dyDescent="0.25">
      <c r="A39" s="2">
        <v>39</v>
      </c>
      <c r="B39" s="39" t="s">
        <v>867</v>
      </c>
      <c r="C39" s="40" t="s">
        <v>62</v>
      </c>
      <c r="D39" s="23" t="s">
        <v>63</v>
      </c>
    </row>
    <row r="40" spans="1:4" hidden="1" x14ac:dyDescent="0.25">
      <c r="A40" s="2">
        <v>40</v>
      </c>
      <c r="B40" s="22" t="s">
        <v>868</v>
      </c>
      <c r="C40" s="23" t="s">
        <v>63</v>
      </c>
      <c r="D40" s="23" t="s">
        <v>63</v>
      </c>
    </row>
    <row r="41" spans="1:4" hidden="1" x14ac:dyDescent="0.25">
      <c r="A41" s="2">
        <v>41</v>
      </c>
      <c r="B41" s="22" t="s">
        <v>869</v>
      </c>
      <c r="C41" s="23" t="s">
        <v>63</v>
      </c>
      <c r="D41" s="23" t="s">
        <v>63</v>
      </c>
    </row>
    <row r="42" spans="1:4" x14ac:dyDescent="0.25">
      <c r="A42" s="2">
        <v>42</v>
      </c>
      <c r="B42" s="39" t="s">
        <v>870</v>
      </c>
      <c r="C42" s="40" t="s">
        <v>62</v>
      </c>
      <c r="D42" s="23" t="s">
        <v>63</v>
      </c>
    </row>
    <row r="43" spans="1:4" hidden="1" x14ac:dyDescent="0.25">
      <c r="A43" s="2">
        <v>43</v>
      </c>
      <c r="B43" s="22" t="s">
        <v>871</v>
      </c>
      <c r="C43" s="24" t="s">
        <v>63</v>
      </c>
      <c r="D43" s="23" t="s">
        <v>63</v>
      </c>
    </row>
    <row r="44" spans="1:4" hidden="1" x14ac:dyDescent="0.25">
      <c r="A44" s="2">
        <v>44</v>
      </c>
      <c r="B44" s="22" t="s">
        <v>872</v>
      </c>
      <c r="C44" s="23" t="s">
        <v>63</v>
      </c>
      <c r="D44" s="23" t="s">
        <v>63</v>
      </c>
    </row>
    <row r="45" spans="1:4" hidden="1" x14ac:dyDescent="0.25">
      <c r="A45" s="2">
        <v>45</v>
      </c>
      <c r="B45" s="22" t="s">
        <v>873</v>
      </c>
      <c r="C45" s="24" t="s">
        <v>63</v>
      </c>
      <c r="D45" s="23" t="s">
        <v>63</v>
      </c>
    </row>
    <row r="46" spans="1:4" hidden="1" x14ac:dyDescent="0.25">
      <c r="A46" s="2">
        <v>46</v>
      </c>
      <c r="B46" s="22" t="s">
        <v>874</v>
      </c>
      <c r="C46" s="23" t="s">
        <v>63</v>
      </c>
      <c r="D46" s="23" t="s">
        <v>63</v>
      </c>
    </row>
    <row r="47" spans="1:4" hidden="1" x14ac:dyDescent="0.25">
      <c r="A47" s="2">
        <v>47</v>
      </c>
      <c r="B47" s="22" t="s">
        <v>875</v>
      </c>
      <c r="C47" s="23" t="s">
        <v>63</v>
      </c>
      <c r="D47" s="23" t="s">
        <v>63</v>
      </c>
    </row>
    <row r="48" spans="1:4" hidden="1" x14ac:dyDescent="0.25">
      <c r="A48" s="2">
        <v>48</v>
      </c>
      <c r="B48" s="22" t="s">
        <v>876</v>
      </c>
      <c r="C48" s="23" t="s">
        <v>241</v>
      </c>
      <c r="D48" s="23" t="s">
        <v>62</v>
      </c>
    </row>
    <row r="49" spans="1:4" x14ac:dyDescent="0.25">
      <c r="A49" s="2">
        <v>49</v>
      </c>
      <c r="B49" s="39" t="s">
        <v>877</v>
      </c>
      <c r="C49" s="40" t="s">
        <v>62</v>
      </c>
      <c r="D49" s="23" t="s">
        <v>63</v>
      </c>
    </row>
    <row r="50" spans="1:4" hidden="1" x14ac:dyDescent="0.25">
      <c r="A50" s="2">
        <v>50</v>
      </c>
      <c r="B50" s="22" t="s">
        <v>878</v>
      </c>
      <c r="C50" s="23" t="s">
        <v>241</v>
      </c>
      <c r="D50" s="23" t="s">
        <v>62</v>
      </c>
    </row>
    <row r="51" spans="1:4" x14ac:dyDescent="0.25">
      <c r="A51" s="2">
        <v>51</v>
      </c>
      <c r="B51" s="39" t="s">
        <v>879</v>
      </c>
      <c r="C51" s="40" t="s">
        <v>62</v>
      </c>
      <c r="D51" s="23" t="s">
        <v>63</v>
      </c>
    </row>
    <row r="52" spans="1:4" hidden="1" x14ac:dyDescent="0.25">
      <c r="A52" s="2">
        <v>52</v>
      </c>
      <c r="B52" s="22" t="s">
        <v>718</v>
      </c>
      <c r="C52" s="23" t="s">
        <v>63</v>
      </c>
      <c r="D52" s="23" t="s">
        <v>63</v>
      </c>
    </row>
    <row r="53" spans="1:4" hidden="1" x14ac:dyDescent="0.25">
      <c r="A53" s="2">
        <v>53</v>
      </c>
      <c r="B53" s="22" t="s">
        <v>880</v>
      </c>
      <c r="C53" s="23" t="s">
        <v>63</v>
      </c>
      <c r="D53" s="23" t="s">
        <v>63</v>
      </c>
    </row>
    <row r="54" spans="1:4" hidden="1" x14ac:dyDescent="0.25">
      <c r="A54" s="2">
        <v>54</v>
      </c>
      <c r="B54" s="22" t="s">
        <v>881</v>
      </c>
      <c r="C54" s="23" t="s">
        <v>63</v>
      </c>
      <c r="D54" s="23" t="s">
        <v>63</v>
      </c>
    </row>
    <row r="55" spans="1:4" hidden="1" x14ac:dyDescent="0.25">
      <c r="A55" s="2">
        <v>55</v>
      </c>
      <c r="B55" s="22" t="s">
        <v>882</v>
      </c>
      <c r="C55" s="23" t="s">
        <v>63</v>
      </c>
      <c r="D55" s="23" t="s">
        <v>63</v>
      </c>
    </row>
    <row r="56" spans="1:4" hidden="1" x14ac:dyDescent="0.25">
      <c r="A56" s="2">
        <v>56</v>
      </c>
      <c r="B56" s="22" t="s">
        <v>883</v>
      </c>
      <c r="C56" s="35" t="s">
        <v>63</v>
      </c>
      <c r="D56" s="23" t="s">
        <v>63</v>
      </c>
    </row>
    <row r="57" spans="1:4" hidden="1" x14ac:dyDescent="0.25">
      <c r="A57" s="2">
        <v>57</v>
      </c>
      <c r="B57" s="22" t="s">
        <v>884</v>
      </c>
      <c r="C57" s="23" t="s">
        <v>63</v>
      </c>
      <c r="D57" s="23" t="s">
        <v>63</v>
      </c>
    </row>
    <row r="58" spans="1:4" hidden="1" x14ac:dyDescent="0.25">
      <c r="A58" s="2">
        <v>58</v>
      </c>
      <c r="B58" s="22" t="s">
        <v>885</v>
      </c>
      <c r="C58" s="23" t="s">
        <v>63</v>
      </c>
      <c r="D58" s="23" t="s">
        <v>63</v>
      </c>
    </row>
    <row r="59" spans="1:4" x14ac:dyDescent="0.25">
      <c r="A59" s="2">
        <v>59</v>
      </c>
      <c r="B59" s="39" t="s">
        <v>715</v>
      </c>
      <c r="C59" s="40" t="s">
        <v>62</v>
      </c>
      <c r="D59" s="23" t="s">
        <v>63</v>
      </c>
    </row>
    <row r="60" spans="1:4" hidden="1" x14ac:dyDescent="0.25">
      <c r="A60" s="2">
        <v>60</v>
      </c>
      <c r="B60" s="22" t="s">
        <v>886</v>
      </c>
      <c r="C60" s="23" t="s">
        <v>63</v>
      </c>
      <c r="D60" s="23" t="s">
        <v>63</v>
      </c>
    </row>
    <row r="61" spans="1:4" hidden="1" x14ac:dyDescent="0.25">
      <c r="A61" s="2">
        <v>61</v>
      </c>
      <c r="B61" s="22" t="s">
        <v>887</v>
      </c>
      <c r="C61" s="23" t="s">
        <v>63</v>
      </c>
      <c r="D61" s="23" t="s">
        <v>63</v>
      </c>
    </row>
    <row r="62" spans="1:4" hidden="1" x14ac:dyDescent="0.25">
      <c r="A62" s="2">
        <v>62</v>
      </c>
      <c r="B62" s="22" t="s">
        <v>888</v>
      </c>
      <c r="C62" s="23" t="s">
        <v>63</v>
      </c>
      <c r="D62" s="23" t="s">
        <v>63</v>
      </c>
    </row>
    <row r="63" spans="1:4" hidden="1" x14ac:dyDescent="0.25">
      <c r="A63" s="2">
        <v>63</v>
      </c>
      <c r="B63" s="22" t="s">
        <v>889</v>
      </c>
      <c r="C63" s="23" t="s">
        <v>63</v>
      </c>
      <c r="D63" s="23" t="s">
        <v>63</v>
      </c>
    </row>
    <row r="64" spans="1:4" hidden="1" x14ac:dyDescent="0.25">
      <c r="A64" s="2">
        <v>64</v>
      </c>
      <c r="B64" s="22" t="s">
        <v>890</v>
      </c>
      <c r="C64" s="23" t="s">
        <v>63</v>
      </c>
      <c r="D64" s="23" t="s">
        <v>63</v>
      </c>
    </row>
    <row r="65" spans="1:4" hidden="1" x14ac:dyDescent="0.25">
      <c r="A65" s="2">
        <v>65</v>
      </c>
      <c r="B65" s="22" t="s">
        <v>719</v>
      </c>
      <c r="C65" s="23" t="s">
        <v>63</v>
      </c>
      <c r="D65" s="23" t="s">
        <v>63</v>
      </c>
    </row>
    <row r="66" spans="1:4" hidden="1" x14ac:dyDescent="0.25">
      <c r="A66" s="2">
        <v>66</v>
      </c>
      <c r="B66" s="22" t="s">
        <v>891</v>
      </c>
      <c r="C66" s="23" t="s">
        <v>63</v>
      </c>
      <c r="D66" s="23" t="s">
        <v>63</v>
      </c>
    </row>
    <row r="67" spans="1:4" x14ac:dyDescent="0.25">
      <c r="A67" s="2">
        <v>67</v>
      </c>
      <c r="B67" s="39" t="s">
        <v>720</v>
      </c>
      <c r="C67" s="40" t="s">
        <v>62</v>
      </c>
      <c r="D67" s="23" t="s">
        <v>63</v>
      </c>
    </row>
    <row r="68" spans="1:4" hidden="1" x14ac:dyDescent="0.25">
      <c r="A68" s="2">
        <v>68</v>
      </c>
      <c r="B68" s="22" t="s">
        <v>892</v>
      </c>
      <c r="C68" s="23" t="s">
        <v>63</v>
      </c>
      <c r="D68" s="23" t="s">
        <v>63</v>
      </c>
    </row>
    <row r="69" spans="1:4" hidden="1" x14ac:dyDescent="0.25">
      <c r="A69" s="2">
        <v>69</v>
      </c>
      <c r="B69" s="22" t="s">
        <v>893</v>
      </c>
      <c r="C69" s="23" t="s">
        <v>63</v>
      </c>
      <c r="D69" s="23" t="s">
        <v>63</v>
      </c>
    </row>
    <row r="70" spans="1:4" hidden="1" x14ac:dyDescent="0.25">
      <c r="A70" s="2">
        <v>70</v>
      </c>
      <c r="B70" s="22" t="s">
        <v>894</v>
      </c>
      <c r="C70" s="23" t="s">
        <v>63</v>
      </c>
      <c r="D70" s="23" t="s">
        <v>62</v>
      </c>
    </row>
    <row r="71" spans="1:4" x14ac:dyDescent="0.25">
      <c r="A71" s="2">
        <v>71</v>
      </c>
      <c r="B71" s="39" t="s">
        <v>895</v>
      </c>
      <c r="C71" s="40" t="s">
        <v>62</v>
      </c>
      <c r="D71" s="23" t="s">
        <v>62</v>
      </c>
    </row>
    <row r="72" spans="1:4" x14ac:dyDescent="0.25">
      <c r="A72" s="2">
        <v>72</v>
      </c>
      <c r="B72" s="39" t="s">
        <v>896</v>
      </c>
      <c r="C72" s="40" t="s">
        <v>62</v>
      </c>
      <c r="D72" s="23" t="s">
        <v>63</v>
      </c>
    </row>
    <row r="73" spans="1:4" hidden="1" x14ac:dyDescent="0.25">
      <c r="A73" s="2">
        <v>73</v>
      </c>
      <c r="B73" s="22" t="s">
        <v>897</v>
      </c>
      <c r="C73" s="23" t="s">
        <v>63</v>
      </c>
      <c r="D73" s="23" t="s">
        <v>63</v>
      </c>
    </row>
    <row r="74" spans="1:4" hidden="1" x14ac:dyDescent="0.25">
      <c r="A74" s="2">
        <v>74</v>
      </c>
      <c r="B74" s="22" t="s">
        <v>787</v>
      </c>
      <c r="C74" s="23" t="s">
        <v>63</v>
      </c>
      <c r="D74" s="23" t="s">
        <v>63</v>
      </c>
    </row>
    <row r="75" spans="1:4" x14ac:dyDescent="0.25">
      <c r="A75" s="2">
        <v>75</v>
      </c>
      <c r="B75" s="39" t="s">
        <v>948</v>
      </c>
      <c r="C75" s="45" t="s">
        <v>62</v>
      </c>
      <c r="D75" s="23" t="s">
        <v>63</v>
      </c>
    </row>
    <row r="76" spans="1:4" x14ac:dyDescent="0.25">
      <c r="B76" s="22"/>
      <c r="C76" s="35"/>
    </row>
    <row r="77" spans="1:4" x14ac:dyDescent="0.25">
      <c r="B77" s="22"/>
      <c r="C77" s="35"/>
      <c r="D77" s="2"/>
    </row>
    <row r="78" spans="1:4" x14ac:dyDescent="0.25">
      <c r="B78" s="31" t="s">
        <v>934</v>
      </c>
      <c r="C78" s="25">
        <f>COUNTIF(C2:C77, "Yes")</f>
        <v>18</v>
      </c>
      <c r="D78" s="2"/>
    </row>
    <row r="79" spans="1:4" x14ac:dyDescent="0.25">
      <c r="B79" s="28" t="s">
        <v>943</v>
      </c>
      <c r="C79" s="25">
        <f>COUNTIF(D2:D77, "Yes")</f>
        <v>10</v>
      </c>
      <c r="D79" s="35"/>
    </row>
    <row r="80" spans="1:4" x14ac:dyDescent="0.25">
      <c r="B80" s="28" t="s">
        <v>944</v>
      </c>
      <c r="C80" s="25">
        <f>COUNTIF(C2:C77, "N/A")</f>
        <v>7</v>
      </c>
    </row>
    <row r="81" spans="2:3" hidden="1" x14ac:dyDescent="0.25">
      <c r="B81" s="28" t="s">
        <v>926</v>
      </c>
      <c r="C81" s="25">
        <f>COUNTIF(C2:C77, "No")+C80</f>
        <v>56</v>
      </c>
    </row>
    <row r="82" spans="2:3" x14ac:dyDescent="0.25">
      <c r="B82" s="28" t="s">
        <v>933</v>
      </c>
      <c r="C82" s="25">
        <f>1957</f>
        <v>1957</v>
      </c>
    </row>
    <row r="83" spans="2:3" ht="13.8" x14ac:dyDescent="0.3">
      <c r="B83" s="36" t="s">
        <v>938</v>
      </c>
      <c r="C83" s="25">
        <f>SUM(C78:C81)-C79-C80</f>
        <v>74</v>
      </c>
    </row>
    <row r="84" spans="2:3" ht="13.8" x14ac:dyDescent="0.3">
      <c r="B84" s="36" t="s">
        <v>945</v>
      </c>
      <c r="C84" s="25">
        <f>C83-C78</f>
        <v>56</v>
      </c>
    </row>
    <row r="85" spans="2:3" ht="13.8" x14ac:dyDescent="0.3">
      <c r="B85" s="36" t="s">
        <v>937</v>
      </c>
      <c r="C85" s="25">
        <f>SUM(C82:C83)</f>
        <v>2031</v>
      </c>
    </row>
  </sheetData>
  <autoFilter ref="A1:D75">
    <filterColumn colId="2">
      <filters>
        <filter val="Yes"/>
      </filters>
    </filterColumn>
  </autoFilter>
  <sortState ref="A2:D83">
    <sortCondition ref="A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9"/>
  <sheetViews>
    <sheetView zoomScale="85" zoomScaleNormal="85" workbookViewId="0">
      <pane xSplit="1" ySplit="1" topLeftCell="B2" activePane="bottomRight" state="frozen"/>
      <selection pane="topRight" activeCell="B1" sqref="B1"/>
      <selection pane="bottomLeft" activeCell="A2" sqref="A2"/>
      <selection pane="bottomRight"/>
    </sheetView>
  </sheetViews>
  <sheetFormatPr defaultColWidth="9" defaultRowHeight="13.8" x14ac:dyDescent="0.3"/>
  <cols>
    <col min="1" max="1" width="31.19921875" style="3" customWidth="1"/>
    <col min="2" max="2" width="9" style="7"/>
    <col min="3" max="3" width="9" style="15"/>
    <col min="4" max="4" width="87.59765625" style="3" customWidth="1"/>
    <col min="5" max="5" width="17.5" style="7" bestFit="1" customWidth="1"/>
    <col min="6" max="6" width="9" style="3"/>
    <col min="7" max="7" width="11.59765625" style="3" bestFit="1" customWidth="1"/>
    <col min="8" max="16384" width="9" style="3"/>
  </cols>
  <sheetData>
    <row r="1" spans="1:8" ht="27.6" x14ac:dyDescent="0.3">
      <c r="A1" s="4" t="s">
        <v>707</v>
      </c>
      <c r="B1" s="4" t="s">
        <v>232</v>
      </c>
      <c r="C1" s="4" t="s">
        <v>233</v>
      </c>
      <c r="D1" s="5" t="s">
        <v>234</v>
      </c>
      <c r="E1" s="4" t="s">
        <v>242</v>
      </c>
      <c r="F1" s="4" t="s">
        <v>927</v>
      </c>
      <c r="G1" s="4" t="s">
        <v>928</v>
      </c>
      <c r="H1" s="4" t="s">
        <v>929</v>
      </c>
    </row>
    <row r="2" spans="1:8" x14ac:dyDescent="0.3">
      <c r="A2" s="3" t="s">
        <v>914</v>
      </c>
      <c r="B2" s="7">
        <v>2014</v>
      </c>
      <c r="C2" s="15" t="s">
        <v>236</v>
      </c>
      <c r="D2" s="3" t="s">
        <v>924</v>
      </c>
      <c r="E2" s="7" t="s">
        <v>62</v>
      </c>
    </row>
    <row r="3" spans="1:8" x14ac:dyDescent="0.3">
      <c r="A3" s="3" t="s">
        <v>711</v>
      </c>
      <c r="B3" s="7">
        <v>1998</v>
      </c>
      <c r="C3" s="15" t="s">
        <v>241</v>
      </c>
      <c r="D3" s="3" t="s">
        <v>688</v>
      </c>
      <c r="E3" s="7" t="s">
        <v>62</v>
      </c>
    </row>
    <row r="4" spans="1:8" x14ac:dyDescent="0.3">
      <c r="A4" s="3" t="s">
        <v>711</v>
      </c>
      <c r="B4" s="7">
        <v>2005</v>
      </c>
      <c r="C4" s="15" t="s">
        <v>241</v>
      </c>
      <c r="D4" s="3" t="s">
        <v>685</v>
      </c>
      <c r="E4" s="7" t="s">
        <v>62</v>
      </c>
    </row>
    <row r="5" spans="1:8" x14ac:dyDescent="0.3">
      <c r="A5" s="3" t="s">
        <v>913</v>
      </c>
      <c r="B5" s="7">
        <v>2012</v>
      </c>
      <c r="C5" s="15" t="s">
        <v>239</v>
      </c>
      <c r="D5" s="3" t="s">
        <v>219</v>
      </c>
      <c r="E5" s="7" t="s">
        <v>62</v>
      </c>
      <c r="H5" s="22"/>
    </row>
    <row r="6" spans="1:8" x14ac:dyDescent="0.3">
      <c r="A6" s="3" t="s">
        <v>805</v>
      </c>
      <c r="B6" s="7">
        <v>2005</v>
      </c>
      <c r="C6" s="15" t="s">
        <v>241</v>
      </c>
      <c r="D6" s="3" t="s">
        <v>690</v>
      </c>
      <c r="E6" s="7" t="s">
        <v>62</v>
      </c>
      <c r="F6" s="3" t="s">
        <v>15</v>
      </c>
      <c r="G6" s="3" t="s">
        <v>910</v>
      </c>
      <c r="H6" s="3" t="s">
        <v>930</v>
      </c>
    </row>
    <row r="7" spans="1:8" x14ac:dyDescent="0.3">
      <c r="A7" s="3" t="s">
        <v>711</v>
      </c>
      <c r="B7" s="7">
        <v>2010</v>
      </c>
      <c r="C7" s="15" t="s">
        <v>241</v>
      </c>
      <c r="D7" s="3" t="s">
        <v>198</v>
      </c>
      <c r="E7" s="7" t="s">
        <v>62</v>
      </c>
    </row>
    <row r="8" spans="1:8" x14ac:dyDescent="0.3">
      <c r="A8" s="3" t="s">
        <v>711</v>
      </c>
      <c r="B8" s="7">
        <v>2014</v>
      </c>
      <c r="C8" s="15" t="s">
        <v>241</v>
      </c>
      <c r="D8" s="3" t="s">
        <v>919</v>
      </c>
      <c r="E8" s="7" t="s">
        <v>62</v>
      </c>
    </row>
    <row r="9" spans="1:8" x14ac:dyDescent="0.3">
      <c r="A9" s="3" t="s">
        <v>913</v>
      </c>
      <c r="B9" s="7">
        <v>2012</v>
      </c>
      <c r="C9" s="15" t="s">
        <v>237</v>
      </c>
      <c r="D9" s="3" t="s">
        <v>231</v>
      </c>
      <c r="E9" s="7" t="s">
        <v>62</v>
      </c>
      <c r="H9" s="22"/>
    </row>
    <row r="10" spans="1:8" x14ac:dyDescent="0.3">
      <c r="A10" s="3" t="s">
        <v>913</v>
      </c>
      <c r="B10" s="7">
        <v>2011</v>
      </c>
      <c r="C10" s="15" t="s">
        <v>238</v>
      </c>
      <c r="D10" s="3" t="s">
        <v>208</v>
      </c>
      <c r="E10" s="7" t="s">
        <v>62</v>
      </c>
    </row>
    <row r="11" spans="1:8" x14ac:dyDescent="0.3">
      <c r="A11" s="3" t="s">
        <v>913</v>
      </c>
      <c r="B11" s="7">
        <v>2012</v>
      </c>
      <c r="C11" s="15" t="s">
        <v>239</v>
      </c>
      <c r="D11" s="3" t="s">
        <v>225</v>
      </c>
      <c r="E11" s="7" t="s">
        <v>62</v>
      </c>
      <c r="H11" s="22"/>
    </row>
    <row r="12" spans="1:8" x14ac:dyDescent="0.3">
      <c r="A12" s="3" t="s">
        <v>805</v>
      </c>
      <c r="B12" s="7">
        <v>2009</v>
      </c>
      <c r="C12" s="15" t="s">
        <v>241</v>
      </c>
      <c r="D12" s="3" t="s">
        <v>797</v>
      </c>
      <c r="E12" s="7" t="s">
        <v>62</v>
      </c>
      <c r="G12" s="3" t="s">
        <v>910</v>
      </c>
    </row>
    <row r="13" spans="1:8" x14ac:dyDescent="0.3">
      <c r="A13" s="3" t="s">
        <v>805</v>
      </c>
      <c r="B13" s="7">
        <v>2014</v>
      </c>
      <c r="C13" s="15" t="s">
        <v>241</v>
      </c>
      <c r="D13" s="3" t="s">
        <v>818</v>
      </c>
      <c r="E13" s="7" t="s">
        <v>62</v>
      </c>
      <c r="G13" s="3" t="s">
        <v>910</v>
      </c>
    </row>
    <row r="14" spans="1:8" x14ac:dyDescent="0.3">
      <c r="A14" s="3" t="s">
        <v>805</v>
      </c>
      <c r="B14" s="7">
        <v>2014</v>
      </c>
      <c r="C14" s="15" t="s">
        <v>241</v>
      </c>
      <c r="D14" s="3" t="s">
        <v>810</v>
      </c>
      <c r="E14" s="7" t="s">
        <v>62</v>
      </c>
      <c r="F14" s="3" t="s">
        <v>15</v>
      </c>
    </row>
    <row r="15" spans="1:8" x14ac:dyDescent="0.3">
      <c r="A15" s="3" t="s">
        <v>805</v>
      </c>
      <c r="B15" s="7">
        <v>2002</v>
      </c>
      <c r="C15" s="15" t="s">
        <v>241</v>
      </c>
      <c r="D15" s="3" t="s">
        <v>936</v>
      </c>
      <c r="E15" s="7" t="s">
        <v>62</v>
      </c>
      <c r="F15" s="3" t="s">
        <v>15</v>
      </c>
      <c r="G15" s="3" t="s">
        <v>910</v>
      </c>
      <c r="H15" s="3" t="s">
        <v>930</v>
      </c>
    </row>
    <row r="16" spans="1:8" x14ac:dyDescent="0.3">
      <c r="A16" s="3" t="s">
        <v>706</v>
      </c>
      <c r="B16" s="7">
        <v>2010</v>
      </c>
      <c r="C16" s="15" t="s">
        <v>241</v>
      </c>
      <c r="D16" s="3" t="s">
        <v>149</v>
      </c>
      <c r="E16" s="7" t="s">
        <v>62</v>
      </c>
    </row>
    <row r="17" spans="1:8" x14ac:dyDescent="0.3">
      <c r="A17" s="3" t="s">
        <v>913</v>
      </c>
      <c r="B17" s="7">
        <v>2007</v>
      </c>
      <c r="C17" s="15" t="s">
        <v>240</v>
      </c>
      <c r="D17" s="3" t="s">
        <v>155</v>
      </c>
      <c r="E17" s="7" t="s">
        <v>62</v>
      </c>
    </row>
    <row r="18" spans="1:8" x14ac:dyDescent="0.3">
      <c r="A18" s="3" t="s">
        <v>706</v>
      </c>
      <c r="B18" s="7">
        <v>2012</v>
      </c>
      <c r="C18" s="15" t="s">
        <v>241</v>
      </c>
      <c r="D18" s="3" t="s">
        <v>154</v>
      </c>
      <c r="E18" s="7" t="s">
        <v>62</v>
      </c>
    </row>
    <row r="19" spans="1:8" x14ac:dyDescent="0.3">
      <c r="A19" s="3" t="s">
        <v>711</v>
      </c>
      <c r="B19" s="7">
        <v>1998</v>
      </c>
      <c r="C19" s="15" t="s">
        <v>241</v>
      </c>
      <c r="D19" s="3" t="s">
        <v>156</v>
      </c>
      <c r="E19" s="7" t="s">
        <v>62</v>
      </c>
    </row>
    <row r="20" spans="1:8" x14ac:dyDescent="0.3">
      <c r="A20" s="3" t="s">
        <v>706</v>
      </c>
      <c r="B20" s="7">
        <v>2014</v>
      </c>
      <c r="C20" s="15" t="s">
        <v>241</v>
      </c>
      <c r="D20" s="44" t="s">
        <v>922</v>
      </c>
      <c r="E20" s="7" t="s">
        <v>62</v>
      </c>
    </row>
    <row r="21" spans="1:8" x14ac:dyDescent="0.3">
      <c r="A21" s="3" t="s">
        <v>805</v>
      </c>
      <c r="B21" s="7">
        <v>2013</v>
      </c>
      <c r="C21" s="15" t="s">
        <v>241</v>
      </c>
      <c r="D21" s="3" t="s">
        <v>921</v>
      </c>
      <c r="E21" s="7" t="s">
        <v>62</v>
      </c>
      <c r="F21" s="3" t="s">
        <v>15</v>
      </c>
      <c r="G21" s="3" t="s">
        <v>910</v>
      </c>
      <c r="H21" s="3" t="s">
        <v>930</v>
      </c>
    </row>
    <row r="22" spans="1:8" x14ac:dyDescent="0.3">
      <c r="A22" s="3" t="s">
        <v>706</v>
      </c>
      <c r="B22" s="7">
        <v>2007</v>
      </c>
      <c r="C22" s="15" t="s">
        <v>241</v>
      </c>
      <c r="D22" s="3" t="s">
        <v>151</v>
      </c>
      <c r="E22" s="7" t="s">
        <v>62</v>
      </c>
    </row>
    <row r="23" spans="1:8" x14ac:dyDescent="0.3">
      <c r="A23" s="3" t="s">
        <v>706</v>
      </c>
      <c r="B23" s="7">
        <v>2004</v>
      </c>
      <c r="C23" s="15" t="s">
        <v>241</v>
      </c>
      <c r="D23" s="3" t="s">
        <v>150</v>
      </c>
      <c r="E23" s="7" t="s">
        <v>62</v>
      </c>
    </row>
    <row r="24" spans="1:8" x14ac:dyDescent="0.3">
      <c r="A24" s="3" t="s">
        <v>706</v>
      </c>
      <c r="B24" s="7">
        <v>2008</v>
      </c>
      <c r="C24" s="15" t="s">
        <v>241</v>
      </c>
      <c r="D24" s="3" t="s">
        <v>148</v>
      </c>
      <c r="E24" s="7" t="s">
        <v>62</v>
      </c>
    </row>
    <row r="25" spans="1:8" x14ac:dyDescent="0.3">
      <c r="A25" s="3" t="s">
        <v>706</v>
      </c>
      <c r="B25" s="7">
        <v>2012</v>
      </c>
      <c r="C25" s="15" t="s">
        <v>241</v>
      </c>
      <c r="D25" s="3" t="s">
        <v>152</v>
      </c>
      <c r="E25" s="7" t="s">
        <v>62</v>
      </c>
    </row>
    <row r="26" spans="1:8" x14ac:dyDescent="0.3">
      <c r="A26" s="3" t="s">
        <v>805</v>
      </c>
      <c r="B26" s="7" t="s">
        <v>241</v>
      </c>
      <c r="C26" s="15" t="s">
        <v>241</v>
      </c>
      <c r="D26" s="3" t="s">
        <v>795</v>
      </c>
      <c r="E26" s="7" t="s">
        <v>62</v>
      </c>
      <c r="G26" s="3" t="s">
        <v>910</v>
      </c>
    </row>
    <row r="27" spans="1:8" x14ac:dyDescent="0.3">
      <c r="A27" s="6" t="s">
        <v>915</v>
      </c>
      <c r="B27" s="7">
        <v>2013</v>
      </c>
      <c r="C27" s="15" t="s">
        <v>241</v>
      </c>
      <c r="D27" s="3" t="s">
        <v>203</v>
      </c>
      <c r="E27" s="7" t="s">
        <v>62</v>
      </c>
    </row>
    <row r="28" spans="1:8" ht="15.6" x14ac:dyDescent="0.3">
      <c r="A28" s="3" t="s">
        <v>912</v>
      </c>
      <c r="B28" s="7">
        <v>2003</v>
      </c>
      <c r="C28" s="15" t="s">
        <v>235</v>
      </c>
      <c r="D28" s="3" t="s">
        <v>160</v>
      </c>
      <c r="E28" s="7" t="s">
        <v>62</v>
      </c>
      <c r="H28" s="1"/>
    </row>
    <row r="29" spans="1:8" x14ac:dyDescent="0.3">
      <c r="A29" s="3" t="s">
        <v>912</v>
      </c>
      <c r="B29" s="7">
        <v>2004</v>
      </c>
      <c r="C29" s="15" t="s">
        <v>239</v>
      </c>
      <c r="D29" s="3" t="s">
        <v>172</v>
      </c>
      <c r="E29" s="7" t="s">
        <v>62</v>
      </c>
    </row>
    <row r="30" spans="1:8" x14ac:dyDescent="0.3">
      <c r="A30" s="3" t="s">
        <v>912</v>
      </c>
      <c r="B30" s="7">
        <v>2005</v>
      </c>
      <c r="C30" s="15" t="s">
        <v>235</v>
      </c>
      <c r="D30" s="3" t="s">
        <v>167</v>
      </c>
      <c r="E30" s="7" t="s">
        <v>62</v>
      </c>
    </row>
    <row r="31" spans="1:8" x14ac:dyDescent="0.3">
      <c r="A31" s="3" t="s">
        <v>912</v>
      </c>
      <c r="B31" s="7">
        <v>2005</v>
      </c>
      <c r="C31" s="15" t="s">
        <v>239</v>
      </c>
      <c r="D31" s="3" t="s">
        <v>182</v>
      </c>
      <c r="E31" s="7" t="s">
        <v>62</v>
      </c>
    </row>
    <row r="32" spans="1:8" x14ac:dyDescent="0.3">
      <c r="A32" s="3" t="s">
        <v>912</v>
      </c>
      <c r="B32" s="7">
        <v>2006</v>
      </c>
      <c r="C32" s="15" t="s">
        <v>237</v>
      </c>
      <c r="D32" s="3" t="s">
        <v>169</v>
      </c>
      <c r="E32" s="7" t="s">
        <v>62</v>
      </c>
    </row>
    <row r="33" spans="1:8" x14ac:dyDescent="0.3">
      <c r="A33" s="3" t="s">
        <v>912</v>
      </c>
      <c r="B33" s="7">
        <v>2006</v>
      </c>
      <c r="C33" s="15" t="s">
        <v>238</v>
      </c>
      <c r="D33" s="3" t="s">
        <v>186</v>
      </c>
      <c r="E33" s="7" t="s">
        <v>62</v>
      </c>
    </row>
    <row r="34" spans="1:8" x14ac:dyDescent="0.3">
      <c r="A34" s="6" t="s">
        <v>915</v>
      </c>
      <c r="B34" s="7">
        <v>2008</v>
      </c>
      <c r="C34" s="15" t="s">
        <v>241</v>
      </c>
      <c r="D34" s="3" t="s">
        <v>188</v>
      </c>
      <c r="E34" s="7" t="s">
        <v>62</v>
      </c>
    </row>
    <row r="35" spans="1:8" x14ac:dyDescent="0.3">
      <c r="A35" s="6" t="s">
        <v>915</v>
      </c>
      <c r="B35" s="7">
        <v>2011</v>
      </c>
      <c r="C35" s="15" t="s">
        <v>241</v>
      </c>
      <c r="D35" s="3" t="s">
        <v>189</v>
      </c>
      <c r="E35" s="7" t="s">
        <v>62</v>
      </c>
    </row>
    <row r="36" spans="1:8" x14ac:dyDescent="0.3">
      <c r="A36" s="3" t="s">
        <v>912</v>
      </c>
      <c r="B36" s="7">
        <v>2007</v>
      </c>
      <c r="C36" s="15" t="s">
        <v>240</v>
      </c>
      <c r="D36" s="3" t="s">
        <v>194</v>
      </c>
      <c r="E36" s="7" t="s">
        <v>62</v>
      </c>
    </row>
    <row r="37" spans="1:8" x14ac:dyDescent="0.3">
      <c r="A37" s="3" t="s">
        <v>912</v>
      </c>
      <c r="B37" s="7">
        <v>2001</v>
      </c>
      <c r="C37" s="15" t="s">
        <v>237</v>
      </c>
      <c r="D37" s="3" t="s">
        <v>161</v>
      </c>
      <c r="E37" s="7" t="s">
        <v>62</v>
      </c>
    </row>
    <row r="38" spans="1:8" ht="15.6" x14ac:dyDescent="0.3">
      <c r="A38" s="3" t="s">
        <v>912</v>
      </c>
      <c r="B38" s="7">
        <v>2002</v>
      </c>
      <c r="C38" s="15" t="s">
        <v>237</v>
      </c>
      <c r="D38" s="3" t="s">
        <v>227</v>
      </c>
      <c r="E38" s="7" t="s">
        <v>62</v>
      </c>
      <c r="H38" s="1"/>
    </row>
    <row r="39" spans="1:8" x14ac:dyDescent="0.3">
      <c r="A39" s="3" t="s">
        <v>913</v>
      </c>
      <c r="B39" s="7">
        <v>2010</v>
      </c>
      <c r="C39" s="15" t="s">
        <v>722</v>
      </c>
      <c r="D39" s="3" t="s">
        <v>214</v>
      </c>
      <c r="E39" s="7" t="s">
        <v>62</v>
      </c>
    </row>
    <row r="40" spans="1:8" x14ac:dyDescent="0.3">
      <c r="A40" s="3" t="s">
        <v>913</v>
      </c>
      <c r="B40" s="7">
        <v>2010</v>
      </c>
      <c r="C40" s="15" t="s">
        <v>237</v>
      </c>
      <c r="D40" s="3" t="s">
        <v>221</v>
      </c>
      <c r="E40" s="7" t="s">
        <v>62</v>
      </c>
    </row>
    <row r="41" spans="1:8" ht="15.6" x14ac:dyDescent="0.3">
      <c r="A41" s="3" t="s">
        <v>913</v>
      </c>
      <c r="B41" s="7">
        <v>2003</v>
      </c>
      <c r="C41" s="15" t="s">
        <v>235</v>
      </c>
      <c r="D41" s="3" t="s">
        <v>159</v>
      </c>
      <c r="E41" s="7" t="s">
        <v>62</v>
      </c>
      <c r="H41" s="1"/>
    </row>
    <row r="42" spans="1:8" x14ac:dyDescent="0.3">
      <c r="A42" s="3" t="s">
        <v>913</v>
      </c>
      <c r="B42" s="7">
        <v>2004</v>
      </c>
      <c r="C42" s="15" t="s">
        <v>239</v>
      </c>
      <c r="D42" s="3" t="s">
        <v>171</v>
      </c>
      <c r="E42" s="7" t="s">
        <v>62</v>
      </c>
    </row>
    <row r="43" spans="1:8" x14ac:dyDescent="0.3">
      <c r="A43" s="3" t="s">
        <v>913</v>
      </c>
      <c r="B43" s="7">
        <v>2005</v>
      </c>
      <c r="C43" s="15" t="s">
        <v>239</v>
      </c>
      <c r="D43" s="3" t="s">
        <v>174</v>
      </c>
      <c r="E43" s="7" t="s">
        <v>62</v>
      </c>
    </row>
    <row r="44" spans="1:8" x14ac:dyDescent="0.3">
      <c r="A44" s="3" t="s">
        <v>913</v>
      </c>
      <c r="B44" s="7">
        <v>2006</v>
      </c>
      <c r="C44" s="15" t="s">
        <v>238</v>
      </c>
      <c r="D44" s="3" t="s">
        <v>834</v>
      </c>
      <c r="E44" s="7" t="s">
        <v>62</v>
      </c>
    </row>
    <row r="45" spans="1:8" x14ac:dyDescent="0.3">
      <c r="A45" s="6" t="s">
        <v>915</v>
      </c>
      <c r="B45" s="7">
        <v>2007</v>
      </c>
      <c r="C45" s="15" t="s">
        <v>241</v>
      </c>
      <c r="D45" s="3" t="s">
        <v>200</v>
      </c>
      <c r="E45" s="7" t="s">
        <v>62</v>
      </c>
    </row>
    <row r="46" spans="1:8" x14ac:dyDescent="0.3">
      <c r="A46" s="3" t="s">
        <v>914</v>
      </c>
      <c r="B46" s="7">
        <v>2007</v>
      </c>
      <c r="C46" s="15" t="s">
        <v>710</v>
      </c>
      <c r="D46" s="3" t="s">
        <v>191</v>
      </c>
      <c r="E46" s="7" t="s">
        <v>62</v>
      </c>
    </row>
    <row r="47" spans="1:8" x14ac:dyDescent="0.3">
      <c r="A47" s="3" t="s">
        <v>912</v>
      </c>
      <c r="B47" s="7">
        <v>2007</v>
      </c>
      <c r="C47" s="15" t="s">
        <v>238</v>
      </c>
      <c r="D47" s="3" t="s">
        <v>835</v>
      </c>
      <c r="E47" s="7" t="s">
        <v>62</v>
      </c>
    </row>
    <row r="48" spans="1:8" x14ac:dyDescent="0.3">
      <c r="A48" s="3" t="s">
        <v>912</v>
      </c>
      <c r="B48" s="7">
        <v>2012</v>
      </c>
      <c r="C48" s="15" t="s">
        <v>237</v>
      </c>
      <c r="D48" s="3" t="s">
        <v>210</v>
      </c>
      <c r="E48" s="7" t="s">
        <v>62</v>
      </c>
      <c r="H48" s="22"/>
    </row>
    <row r="49" spans="1:8" x14ac:dyDescent="0.3">
      <c r="A49" s="3" t="s">
        <v>912</v>
      </c>
      <c r="B49" s="7">
        <v>2010</v>
      </c>
      <c r="C49" s="15" t="s">
        <v>237</v>
      </c>
      <c r="D49" s="3" t="s">
        <v>213</v>
      </c>
      <c r="E49" s="7" t="s">
        <v>62</v>
      </c>
    </row>
    <row r="50" spans="1:8" x14ac:dyDescent="0.3">
      <c r="A50" s="3" t="s">
        <v>912</v>
      </c>
      <c r="B50" s="7">
        <v>2011</v>
      </c>
      <c r="C50" s="15" t="s">
        <v>238</v>
      </c>
      <c r="D50" s="3" t="s">
        <v>218</v>
      </c>
      <c r="E50" s="7" t="s">
        <v>62</v>
      </c>
    </row>
    <row r="51" spans="1:8" x14ac:dyDescent="0.3">
      <c r="A51" s="3" t="s">
        <v>912</v>
      </c>
      <c r="B51" s="7">
        <v>2009</v>
      </c>
      <c r="C51" s="15" t="s">
        <v>238</v>
      </c>
      <c r="D51" s="3" t="s">
        <v>206</v>
      </c>
      <c r="E51" s="7" t="s">
        <v>62</v>
      </c>
    </row>
    <row r="52" spans="1:8" x14ac:dyDescent="0.3">
      <c r="A52" s="3" t="s">
        <v>912</v>
      </c>
      <c r="B52" s="7">
        <v>2013</v>
      </c>
      <c r="C52" s="15" t="s">
        <v>238</v>
      </c>
      <c r="D52" s="3" t="s">
        <v>212</v>
      </c>
      <c r="E52" s="7" t="s">
        <v>62</v>
      </c>
    </row>
    <row r="53" spans="1:8" x14ac:dyDescent="0.3">
      <c r="A53" s="3" t="s">
        <v>912</v>
      </c>
      <c r="B53" s="7">
        <v>2008</v>
      </c>
      <c r="C53" s="15" t="s">
        <v>237</v>
      </c>
      <c r="D53" s="3" t="s">
        <v>197</v>
      </c>
      <c r="E53" s="7" t="s">
        <v>62</v>
      </c>
    </row>
    <row r="54" spans="1:8" x14ac:dyDescent="0.3">
      <c r="A54" s="3" t="s">
        <v>912</v>
      </c>
      <c r="B54" s="7">
        <v>2010</v>
      </c>
      <c r="C54" s="15" t="s">
        <v>722</v>
      </c>
      <c r="D54" s="3" t="s">
        <v>217</v>
      </c>
      <c r="E54" s="7" t="s">
        <v>62</v>
      </c>
    </row>
    <row r="55" spans="1:8" x14ac:dyDescent="0.3">
      <c r="A55" s="3" t="s">
        <v>912</v>
      </c>
      <c r="B55" s="14">
        <v>2012</v>
      </c>
      <c r="C55" s="16" t="s">
        <v>239</v>
      </c>
      <c r="D55" s="3" t="s">
        <v>224</v>
      </c>
      <c r="E55" s="7" t="s">
        <v>62</v>
      </c>
    </row>
    <row r="56" spans="1:8" x14ac:dyDescent="0.3">
      <c r="A56" s="3" t="s">
        <v>912</v>
      </c>
      <c r="B56" s="7">
        <v>2011</v>
      </c>
      <c r="C56" s="15" t="s">
        <v>235</v>
      </c>
      <c r="D56" s="3" t="s">
        <v>207</v>
      </c>
      <c r="E56" s="7" t="s">
        <v>62</v>
      </c>
    </row>
    <row r="57" spans="1:8" x14ac:dyDescent="0.3">
      <c r="A57" s="3" t="s">
        <v>912</v>
      </c>
      <c r="B57" s="7">
        <v>2012</v>
      </c>
      <c r="C57" s="15" t="s">
        <v>709</v>
      </c>
      <c r="D57" s="3" t="s">
        <v>209</v>
      </c>
      <c r="E57" s="7" t="s">
        <v>62</v>
      </c>
      <c r="H57" s="22"/>
    </row>
    <row r="58" spans="1:8" x14ac:dyDescent="0.3">
      <c r="A58" s="26" t="s">
        <v>912</v>
      </c>
      <c r="B58" s="14">
        <v>2013</v>
      </c>
      <c r="C58" s="16" t="s">
        <v>236</v>
      </c>
      <c r="D58" s="3" t="s">
        <v>211</v>
      </c>
      <c r="E58" s="7" t="s">
        <v>62</v>
      </c>
    </row>
    <row r="59" spans="1:8" x14ac:dyDescent="0.3">
      <c r="A59" s="3" t="s">
        <v>912</v>
      </c>
      <c r="B59" s="7">
        <v>2014</v>
      </c>
      <c r="C59" s="15" t="s">
        <v>237</v>
      </c>
      <c r="D59" s="3" t="s">
        <v>794</v>
      </c>
      <c r="E59" s="7" t="s">
        <v>62</v>
      </c>
    </row>
    <row r="60" spans="1:8" x14ac:dyDescent="0.3">
      <c r="A60" s="3" t="s">
        <v>913</v>
      </c>
      <c r="B60" s="7">
        <v>2010</v>
      </c>
      <c r="C60" s="15" t="s">
        <v>722</v>
      </c>
      <c r="D60" s="3" t="s">
        <v>216</v>
      </c>
      <c r="E60" s="7" t="s">
        <v>62</v>
      </c>
    </row>
    <row r="61" spans="1:8" x14ac:dyDescent="0.3">
      <c r="A61" s="6" t="s">
        <v>915</v>
      </c>
      <c r="B61" s="7">
        <v>2010</v>
      </c>
      <c r="C61" s="15" t="s">
        <v>241</v>
      </c>
      <c r="D61" s="3" t="s">
        <v>702</v>
      </c>
      <c r="E61" s="7" t="s">
        <v>62</v>
      </c>
    </row>
    <row r="62" spans="1:8" x14ac:dyDescent="0.3">
      <c r="A62" s="6" t="s">
        <v>915</v>
      </c>
      <c r="B62" s="7">
        <v>2009</v>
      </c>
      <c r="C62" s="15" t="s">
        <v>241</v>
      </c>
      <c r="D62" s="3" t="s">
        <v>701</v>
      </c>
      <c r="E62" s="7" t="s">
        <v>62</v>
      </c>
    </row>
    <row r="63" spans="1:8" x14ac:dyDescent="0.3">
      <c r="A63" s="6" t="s">
        <v>915</v>
      </c>
      <c r="B63" s="7">
        <v>2012</v>
      </c>
      <c r="C63" s="15" t="s">
        <v>241</v>
      </c>
      <c r="D63" s="3" t="s">
        <v>704</v>
      </c>
      <c r="E63" s="7" t="s">
        <v>62</v>
      </c>
      <c r="H63" s="22"/>
    </row>
    <row r="64" spans="1:8" x14ac:dyDescent="0.3">
      <c r="A64" s="6" t="s">
        <v>915</v>
      </c>
      <c r="B64" s="7">
        <v>2006</v>
      </c>
      <c r="C64" s="15" t="s">
        <v>241</v>
      </c>
      <c r="D64" s="3" t="s">
        <v>184</v>
      </c>
      <c r="E64" s="7" t="s">
        <v>62</v>
      </c>
    </row>
    <row r="65" spans="1:5" x14ac:dyDescent="0.3">
      <c r="A65" s="6" t="s">
        <v>915</v>
      </c>
      <c r="B65" s="7">
        <v>2010</v>
      </c>
      <c r="C65" s="15" t="s">
        <v>241</v>
      </c>
      <c r="D65" s="3" t="s">
        <v>703</v>
      </c>
      <c r="E65" s="7" t="s">
        <v>62</v>
      </c>
    </row>
    <row r="66" spans="1:5" x14ac:dyDescent="0.3">
      <c r="A66" s="3" t="s">
        <v>913</v>
      </c>
      <c r="B66" s="7">
        <v>2010</v>
      </c>
      <c r="C66" s="15" t="s">
        <v>237</v>
      </c>
      <c r="D66" s="3" t="s">
        <v>222</v>
      </c>
      <c r="E66" s="7" t="s">
        <v>62</v>
      </c>
    </row>
    <row r="67" spans="1:5" x14ac:dyDescent="0.3">
      <c r="A67" s="6" t="s">
        <v>915</v>
      </c>
      <c r="B67" s="7">
        <v>2006</v>
      </c>
      <c r="C67" s="15" t="s">
        <v>241</v>
      </c>
      <c r="D67" s="3" t="s">
        <v>170</v>
      </c>
      <c r="E67" s="7" t="s">
        <v>62</v>
      </c>
    </row>
    <row r="68" spans="1:5" x14ac:dyDescent="0.3">
      <c r="A68" s="3" t="s">
        <v>913</v>
      </c>
      <c r="B68" s="7">
        <v>2010</v>
      </c>
      <c r="C68" s="15" t="s">
        <v>237</v>
      </c>
      <c r="D68" s="3" t="s">
        <v>215</v>
      </c>
      <c r="E68" s="7" t="s">
        <v>62</v>
      </c>
    </row>
    <row r="69" spans="1:5" x14ac:dyDescent="0.3">
      <c r="A69" s="3" t="s">
        <v>912</v>
      </c>
      <c r="B69" s="7">
        <v>2000</v>
      </c>
      <c r="C69" s="15" t="s">
        <v>236</v>
      </c>
      <c r="D69" s="3" t="s">
        <v>166</v>
      </c>
      <c r="E69" s="7" t="s">
        <v>62</v>
      </c>
    </row>
    <row r="70" spans="1:5" x14ac:dyDescent="0.3">
      <c r="A70" s="3" t="s">
        <v>914</v>
      </c>
      <c r="B70" s="7">
        <v>2009</v>
      </c>
      <c r="C70" s="15" t="s">
        <v>237</v>
      </c>
      <c r="D70" s="3" t="s">
        <v>205</v>
      </c>
      <c r="E70" s="7" t="s">
        <v>62</v>
      </c>
    </row>
    <row r="71" spans="1:5" x14ac:dyDescent="0.3">
      <c r="A71" s="3" t="s">
        <v>912</v>
      </c>
      <c r="B71" s="7">
        <v>1999</v>
      </c>
      <c r="C71" s="15" t="s">
        <v>235</v>
      </c>
      <c r="D71" s="3" t="s">
        <v>822</v>
      </c>
      <c r="E71" s="7" t="s">
        <v>62</v>
      </c>
    </row>
    <row r="72" spans="1:5" x14ac:dyDescent="0.3">
      <c r="A72" s="3" t="s">
        <v>913</v>
      </c>
      <c r="B72" s="7">
        <v>2007</v>
      </c>
      <c r="C72" s="15" t="s">
        <v>238</v>
      </c>
      <c r="D72" s="3" t="s">
        <v>175</v>
      </c>
      <c r="E72" s="7" t="s">
        <v>62</v>
      </c>
    </row>
    <row r="73" spans="1:5" x14ac:dyDescent="0.3">
      <c r="A73" s="3" t="s">
        <v>913</v>
      </c>
      <c r="B73" s="7">
        <v>2005</v>
      </c>
      <c r="C73" s="15" t="s">
        <v>235</v>
      </c>
      <c r="D73" s="3" t="s">
        <v>831</v>
      </c>
      <c r="E73" s="7" t="s">
        <v>62</v>
      </c>
    </row>
    <row r="74" spans="1:5" x14ac:dyDescent="0.3">
      <c r="A74" s="3" t="s">
        <v>913</v>
      </c>
      <c r="B74" s="7">
        <v>2010</v>
      </c>
      <c r="C74" s="15" t="s">
        <v>722</v>
      </c>
      <c r="D74" s="3" t="s">
        <v>839</v>
      </c>
      <c r="E74" s="7" t="s">
        <v>62</v>
      </c>
    </row>
    <row r="75" spans="1:5" x14ac:dyDescent="0.3">
      <c r="A75" s="3" t="s">
        <v>913</v>
      </c>
      <c r="B75" s="7">
        <v>2008</v>
      </c>
      <c r="C75" s="15" t="s">
        <v>716</v>
      </c>
      <c r="D75" s="3" t="s">
        <v>790</v>
      </c>
      <c r="E75" s="7" t="s">
        <v>62</v>
      </c>
    </row>
    <row r="76" spans="1:5" x14ac:dyDescent="0.3">
      <c r="A76" s="3" t="s">
        <v>913</v>
      </c>
      <c r="B76" s="7">
        <v>2005</v>
      </c>
      <c r="C76" s="15" t="s">
        <v>235</v>
      </c>
      <c r="D76" s="3" t="s">
        <v>828</v>
      </c>
      <c r="E76" s="7" t="s">
        <v>62</v>
      </c>
    </row>
    <row r="77" spans="1:5" x14ac:dyDescent="0.3">
      <c r="A77" s="3" t="s">
        <v>912</v>
      </c>
      <c r="B77" s="7">
        <v>1999</v>
      </c>
      <c r="C77" s="15" t="s">
        <v>716</v>
      </c>
      <c r="D77" s="3" t="s">
        <v>916</v>
      </c>
      <c r="E77" s="7" t="s">
        <v>62</v>
      </c>
    </row>
    <row r="78" spans="1:5" x14ac:dyDescent="0.3">
      <c r="A78" s="3" t="s">
        <v>912</v>
      </c>
      <c r="B78" s="7">
        <v>2000</v>
      </c>
      <c r="C78" s="15" t="s">
        <v>717</v>
      </c>
      <c r="D78" s="3" t="s">
        <v>917</v>
      </c>
      <c r="E78" s="7" t="s">
        <v>62</v>
      </c>
    </row>
    <row r="79" spans="1:5" x14ac:dyDescent="0.3">
      <c r="A79" s="3" t="s">
        <v>912</v>
      </c>
      <c r="B79" s="7">
        <v>2000</v>
      </c>
      <c r="C79" s="15" t="s">
        <v>237</v>
      </c>
      <c r="D79" s="3" t="s">
        <v>918</v>
      </c>
      <c r="E79" s="7" t="s">
        <v>62</v>
      </c>
    </row>
    <row r="80" spans="1:5" x14ac:dyDescent="0.3">
      <c r="A80" s="6" t="s">
        <v>915</v>
      </c>
      <c r="B80" s="7">
        <v>2013</v>
      </c>
      <c r="C80" s="15" t="s">
        <v>241</v>
      </c>
      <c r="D80" s="3" t="s">
        <v>204</v>
      </c>
      <c r="E80" s="7" t="s">
        <v>62</v>
      </c>
    </row>
    <row r="81" spans="1:5" x14ac:dyDescent="0.3">
      <c r="A81" s="6" t="s">
        <v>915</v>
      </c>
      <c r="B81" s="7">
        <v>2007</v>
      </c>
      <c r="C81" s="15" t="s">
        <v>241</v>
      </c>
      <c r="D81" s="3" t="s">
        <v>187</v>
      </c>
      <c r="E81" s="7" t="s">
        <v>62</v>
      </c>
    </row>
    <row r="82" spans="1:5" x14ac:dyDescent="0.3">
      <c r="A82" s="3" t="s">
        <v>913</v>
      </c>
      <c r="B82" s="7">
        <v>2010</v>
      </c>
      <c r="C82" s="15" t="s">
        <v>237</v>
      </c>
      <c r="D82" s="3" t="s">
        <v>183</v>
      </c>
      <c r="E82" s="7" t="s">
        <v>62</v>
      </c>
    </row>
    <row r="83" spans="1:5" x14ac:dyDescent="0.3">
      <c r="A83" s="3" t="s">
        <v>913</v>
      </c>
      <c r="B83" s="7">
        <v>2006</v>
      </c>
      <c r="C83" s="15" t="s">
        <v>238</v>
      </c>
      <c r="D83" s="3" t="s">
        <v>223</v>
      </c>
      <c r="E83" s="7" t="s">
        <v>62</v>
      </c>
    </row>
    <row r="84" spans="1:5" x14ac:dyDescent="0.3">
      <c r="A84" s="3" t="s">
        <v>913</v>
      </c>
      <c r="B84" s="7">
        <v>2005</v>
      </c>
      <c r="C84" s="15" t="s">
        <v>239</v>
      </c>
      <c r="D84" s="3" t="s">
        <v>832</v>
      </c>
      <c r="E84" s="7" t="s">
        <v>62</v>
      </c>
    </row>
    <row r="85" spans="1:5" x14ac:dyDescent="0.3">
      <c r="A85" s="3" t="s">
        <v>913</v>
      </c>
      <c r="B85" s="7">
        <v>2004</v>
      </c>
      <c r="C85" s="15" t="s">
        <v>239</v>
      </c>
      <c r="D85" s="3" t="s">
        <v>163</v>
      </c>
      <c r="E85" s="7" t="s">
        <v>62</v>
      </c>
    </row>
    <row r="86" spans="1:5" x14ac:dyDescent="0.3">
      <c r="A86" s="3" t="s">
        <v>913</v>
      </c>
      <c r="B86" s="7">
        <v>2005</v>
      </c>
      <c r="C86" s="15" t="s">
        <v>239</v>
      </c>
      <c r="D86" s="3" t="s">
        <v>164</v>
      </c>
      <c r="E86" s="7" t="s">
        <v>62</v>
      </c>
    </row>
    <row r="87" spans="1:5" x14ac:dyDescent="0.3">
      <c r="A87" s="3" t="s">
        <v>913</v>
      </c>
      <c r="B87" s="7">
        <v>2009</v>
      </c>
      <c r="C87" s="15" t="s">
        <v>238</v>
      </c>
      <c r="D87" s="3" t="s">
        <v>220</v>
      </c>
      <c r="E87" s="7" t="s">
        <v>62</v>
      </c>
    </row>
    <row r="88" spans="1:5" x14ac:dyDescent="0.3">
      <c r="A88" s="6" t="s">
        <v>915</v>
      </c>
      <c r="B88" s="7">
        <v>2011</v>
      </c>
      <c r="C88" s="15" t="s">
        <v>241</v>
      </c>
      <c r="D88" s="3" t="s">
        <v>228</v>
      </c>
      <c r="E88" s="7" t="s">
        <v>62</v>
      </c>
    </row>
    <row r="89" spans="1:5" x14ac:dyDescent="0.3">
      <c r="A89" s="3" t="s">
        <v>913</v>
      </c>
      <c r="B89" s="7">
        <v>2007</v>
      </c>
      <c r="C89" s="15" t="s">
        <v>240</v>
      </c>
      <c r="D89" s="3" t="s">
        <v>193</v>
      </c>
      <c r="E89" s="7" t="s">
        <v>62</v>
      </c>
    </row>
    <row r="90" spans="1:5" x14ac:dyDescent="0.3">
      <c r="A90" s="3" t="s">
        <v>913</v>
      </c>
      <c r="B90" s="7">
        <v>2005</v>
      </c>
      <c r="C90" s="15" t="s">
        <v>239</v>
      </c>
      <c r="D90" s="3" t="s">
        <v>181</v>
      </c>
      <c r="E90" s="7" t="s">
        <v>62</v>
      </c>
    </row>
    <row r="91" spans="1:5" x14ac:dyDescent="0.3">
      <c r="A91" s="3" t="s">
        <v>913</v>
      </c>
      <c r="B91" s="7">
        <v>2005</v>
      </c>
      <c r="C91" s="15" t="s">
        <v>239</v>
      </c>
      <c r="D91" s="3" t="s">
        <v>201</v>
      </c>
      <c r="E91" s="7" t="s">
        <v>62</v>
      </c>
    </row>
    <row r="92" spans="1:5" x14ac:dyDescent="0.3">
      <c r="A92" s="6" t="s">
        <v>915</v>
      </c>
      <c r="B92" s="7">
        <v>2007</v>
      </c>
      <c r="C92" s="15" t="s">
        <v>241</v>
      </c>
      <c r="D92" s="3" t="s">
        <v>185</v>
      </c>
      <c r="E92" s="7" t="s">
        <v>62</v>
      </c>
    </row>
    <row r="93" spans="1:5" x14ac:dyDescent="0.3">
      <c r="A93" s="6" t="s">
        <v>915</v>
      </c>
      <c r="B93" s="7">
        <v>2010</v>
      </c>
      <c r="C93" s="15" t="s">
        <v>241</v>
      </c>
      <c r="D93" s="3" t="s">
        <v>687</v>
      </c>
      <c r="E93" s="7" t="s">
        <v>62</v>
      </c>
    </row>
    <row r="94" spans="1:5" x14ac:dyDescent="0.3">
      <c r="A94" s="6" t="s">
        <v>915</v>
      </c>
      <c r="B94" s="7">
        <v>2008</v>
      </c>
      <c r="C94" s="15" t="s">
        <v>241</v>
      </c>
      <c r="D94" s="3" t="s">
        <v>196</v>
      </c>
      <c r="E94" s="7" t="s">
        <v>62</v>
      </c>
    </row>
    <row r="95" spans="1:5" x14ac:dyDescent="0.3">
      <c r="A95" s="6" t="s">
        <v>915</v>
      </c>
      <c r="B95" s="7">
        <v>2001</v>
      </c>
      <c r="C95" s="15" t="s">
        <v>241</v>
      </c>
      <c r="D95" s="3" t="s">
        <v>192</v>
      </c>
      <c r="E95" s="7" t="s">
        <v>62</v>
      </c>
    </row>
    <row r="96" spans="1:5" x14ac:dyDescent="0.3">
      <c r="A96" s="6" t="s">
        <v>915</v>
      </c>
      <c r="B96" s="7">
        <v>2007</v>
      </c>
      <c r="C96" s="15" t="s">
        <v>241</v>
      </c>
      <c r="D96" s="3" t="s">
        <v>202</v>
      </c>
      <c r="E96" s="7" t="s">
        <v>62</v>
      </c>
    </row>
    <row r="97" spans="1:8" x14ac:dyDescent="0.3">
      <c r="A97" s="3" t="s">
        <v>912</v>
      </c>
      <c r="B97" s="7">
        <v>2008</v>
      </c>
      <c r="C97" s="15" t="s">
        <v>716</v>
      </c>
      <c r="D97" s="44" t="s">
        <v>791</v>
      </c>
      <c r="E97" s="7" t="s">
        <v>62</v>
      </c>
    </row>
    <row r="98" spans="1:8" x14ac:dyDescent="0.3">
      <c r="A98" s="6" t="s">
        <v>915</v>
      </c>
      <c r="B98" s="7">
        <v>2008</v>
      </c>
      <c r="C98" s="15" t="s">
        <v>241</v>
      </c>
      <c r="D98" s="3" t="s">
        <v>165</v>
      </c>
      <c r="E98" s="7" t="s">
        <v>62</v>
      </c>
    </row>
    <row r="99" spans="1:8" x14ac:dyDescent="0.3">
      <c r="A99" s="3" t="s">
        <v>913</v>
      </c>
      <c r="B99" s="7">
        <v>2003</v>
      </c>
      <c r="C99" s="15" t="s">
        <v>235</v>
      </c>
      <c r="D99" s="3" t="s">
        <v>823</v>
      </c>
      <c r="E99" s="7" t="s">
        <v>62</v>
      </c>
    </row>
    <row r="100" spans="1:8" x14ac:dyDescent="0.3">
      <c r="A100" s="3" t="s">
        <v>913</v>
      </c>
      <c r="B100" s="7">
        <v>2009</v>
      </c>
      <c r="C100" s="15" t="s">
        <v>238</v>
      </c>
      <c r="D100" s="6" t="s">
        <v>838</v>
      </c>
      <c r="E100" s="7" t="s">
        <v>62</v>
      </c>
    </row>
    <row r="101" spans="1:8" x14ac:dyDescent="0.3">
      <c r="A101" s="3" t="s">
        <v>913</v>
      </c>
      <c r="B101" s="7">
        <v>2003</v>
      </c>
      <c r="C101" s="15" t="s">
        <v>239</v>
      </c>
      <c r="D101" s="3" t="s">
        <v>826</v>
      </c>
      <c r="E101" s="7" t="s">
        <v>62</v>
      </c>
    </row>
    <row r="102" spans="1:8" x14ac:dyDescent="0.3">
      <c r="A102" s="3" t="s">
        <v>913</v>
      </c>
      <c r="B102" s="7">
        <v>2008</v>
      </c>
      <c r="C102" s="15" t="s">
        <v>237</v>
      </c>
      <c r="D102" s="44" t="s">
        <v>836</v>
      </c>
      <c r="E102" s="7" t="s">
        <v>62</v>
      </c>
    </row>
    <row r="103" spans="1:8" x14ac:dyDescent="0.3">
      <c r="A103" s="3" t="s">
        <v>913</v>
      </c>
      <c r="B103" s="7">
        <v>2008</v>
      </c>
      <c r="C103" s="15" t="s">
        <v>716</v>
      </c>
      <c r="D103" s="3" t="s">
        <v>837</v>
      </c>
      <c r="E103" s="7" t="s">
        <v>62</v>
      </c>
    </row>
    <row r="104" spans="1:8" x14ac:dyDescent="0.3">
      <c r="A104" s="3" t="s">
        <v>805</v>
      </c>
      <c r="B104" s="7">
        <v>2013</v>
      </c>
      <c r="C104" s="15" t="s">
        <v>241</v>
      </c>
      <c r="D104" s="3" t="s">
        <v>804</v>
      </c>
      <c r="E104" s="7" t="s">
        <v>62</v>
      </c>
      <c r="G104" s="3" t="s">
        <v>910</v>
      </c>
    </row>
    <row r="105" spans="1:8" x14ac:dyDescent="0.3">
      <c r="A105" s="6" t="s">
        <v>915</v>
      </c>
      <c r="B105" s="7">
        <v>2000</v>
      </c>
      <c r="C105" s="15" t="s">
        <v>241</v>
      </c>
      <c r="D105" s="3" t="s">
        <v>158</v>
      </c>
      <c r="E105" s="7" t="s">
        <v>62</v>
      </c>
    </row>
    <row r="106" spans="1:8" x14ac:dyDescent="0.3">
      <c r="A106" s="3" t="s">
        <v>805</v>
      </c>
      <c r="B106" s="7">
        <v>2009</v>
      </c>
      <c r="C106" s="15" t="s">
        <v>241</v>
      </c>
      <c r="D106" s="3" t="s">
        <v>911</v>
      </c>
      <c r="E106" s="7" t="s">
        <v>62</v>
      </c>
      <c r="F106" s="3" t="s">
        <v>15</v>
      </c>
    </row>
    <row r="107" spans="1:8" x14ac:dyDescent="0.3">
      <c r="A107" s="6" t="s">
        <v>915</v>
      </c>
      <c r="B107" s="7">
        <v>2008</v>
      </c>
      <c r="C107" s="15" t="s">
        <v>241</v>
      </c>
      <c r="D107" s="3" t="s">
        <v>177</v>
      </c>
      <c r="E107" s="7" t="s">
        <v>62</v>
      </c>
    </row>
    <row r="108" spans="1:8" x14ac:dyDescent="0.3">
      <c r="A108" s="6" t="s">
        <v>915</v>
      </c>
      <c r="B108" s="7">
        <v>2005</v>
      </c>
      <c r="C108" s="15" t="s">
        <v>241</v>
      </c>
      <c r="D108" s="3" t="s">
        <v>176</v>
      </c>
      <c r="E108" s="7" t="s">
        <v>62</v>
      </c>
    </row>
    <row r="109" spans="1:8" ht="15.6" x14ac:dyDescent="0.3">
      <c r="A109" s="6" t="s">
        <v>915</v>
      </c>
      <c r="B109" s="7">
        <v>2002</v>
      </c>
      <c r="C109" s="15" t="s">
        <v>241</v>
      </c>
      <c r="D109" s="3" t="s">
        <v>162</v>
      </c>
      <c r="E109" s="7" t="s">
        <v>62</v>
      </c>
      <c r="H109" s="1"/>
    </row>
    <row r="110" spans="1:8" x14ac:dyDescent="0.3">
      <c r="A110" s="3" t="s">
        <v>805</v>
      </c>
      <c r="B110" s="7">
        <v>2009</v>
      </c>
      <c r="C110" s="15" t="s">
        <v>241</v>
      </c>
      <c r="D110" s="3" t="s">
        <v>816</v>
      </c>
      <c r="E110" s="7" t="s">
        <v>62</v>
      </c>
      <c r="F110" s="3" t="s">
        <v>15</v>
      </c>
    </row>
    <row r="111" spans="1:8" x14ac:dyDescent="0.3">
      <c r="A111" s="3" t="s">
        <v>805</v>
      </c>
      <c r="B111" s="7">
        <v>2001</v>
      </c>
      <c r="C111" s="15" t="s">
        <v>241</v>
      </c>
      <c r="D111" s="3" t="s">
        <v>801</v>
      </c>
      <c r="E111" s="7" t="s">
        <v>62</v>
      </c>
      <c r="G111" s="3" t="s">
        <v>910</v>
      </c>
    </row>
    <row r="112" spans="1:8" ht="15.6" x14ac:dyDescent="0.3">
      <c r="A112" s="3" t="s">
        <v>805</v>
      </c>
      <c r="B112" s="7">
        <v>2002</v>
      </c>
      <c r="C112" s="15" t="s">
        <v>241</v>
      </c>
      <c r="D112" s="3" t="s">
        <v>820</v>
      </c>
      <c r="E112" s="7" t="s">
        <v>62</v>
      </c>
      <c r="G112" s="3" t="s">
        <v>910</v>
      </c>
      <c r="H112" s="1"/>
    </row>
    <row r="113" spans="1:8" x14ac:dyDescent="0.3">
      <c r="A113" s="3" t="s">
        <v>706</v>
      </c>
      <c r="B113" s="7">
        <v>2009</v>
      </c>
      <c r="C113" s="15" t="s">
        <v>241</v>
      </c>
      <c r="D113" s="3" t="s">
        <v>153</v>
      </c>
      <c r="E113" s="7" t="s">
        <v>62</v>
      </c>
    </row>
    <row r="114" spans="1:8" x14ac:dyDescent="0.3">
      <c r="A114" s="3" t="s">
        <v>805</v>
      </c>
      <c r="B114" s="7">
        <v>2012</v>
      </c>
      <c r="C114" s="15" t="s">
        <v>241</v>
      </c>
      <c r="D114" s="3" t="s">
        <v>803</v>
      </c>
      <c r="E114" s="7" t="s">
        <v>62</v>
      </c>
      <c r="G114" s="3" t="s">
        <v>910</v>
      </c>
      <c r="H114" s="22"/>
    </row>
    <row r="115" spans="1:8" x14ac:dyDescent="0.3">
      <c r="A115" s="3" t="s">
        <v>805</v>
      </c>
      <c r="B115" s="7">
        <v>2013</v>
      </c>
      <c r="C115" s="15" t="s">
        <v>241</v>
      </c>
      <c r="D115" s="3" t="s">
        <v>796</v>
      </c>
      <c r="E115" s="7" t="s">
        <v>62</v>
      </c>
      <c r="G115" s="3" t="s">
        <v>910</v>
      </c>
    </row>
    <row r="116" spans="1:8" x14ac:dyDescent="0.3">
      <c r="A116" s="3" t="s">
        <v>711</v>
      </c>
      <c r="B116" s="7">
        <v>2012</v>
      </c>
      <c r="C116" s="15" t="s">
        <v>241</v>
      </c>
      <c r="D116" s="3" t="s">
        <v>698</v>
      </c>
      <c r="E116" s="7" t="s">
        <v>62</v>
      </c>
      <c r="H116" s="22"/>
    </row>
    <row r="117" spans="1:8" x14ac:dyDescent="0.3">
      <c r="A117" s="3" t="s">
        <v>805</v>
      </c>
      <c r="B117" s="7">
        <v>2001</v>
      </c>
      <c r="C117" s="15" t="s">
        <v>241</v>
      </c>
      <c r="D117" s="3" t="s">
        <v>684</v>
      </c>
      <c r="E117" s="7" t="s">
        <v>62</v>
      </c>
      <c r="F117" s="3" t="s">
        <v>15</v>
      </c>
      <c r="G117" s="3" t="s">
        <v>910</v>
      </c>
      <c r="H117" s="3" t="s">
        <v>930</v>
      </c>
    </row>
    <row r="118" spans="1:8" x14ac:dyDescent="0.3">
      <c r="A118" s="3" t="s">
        <v>913</v>
      </c>
      <c r="B118" s="7">
        <v>2013</v>
      </c>
      <c r="C118" s="15" t="s">
        <v>238</v>
      </c>
      <c r="D118" s="3" t="s">
        <v>841</v>
      </c>
      <c r="E118" s="7" t="s">
        <v>62</v>
      </c>
    </row>
    <row r="119" spans="1:8" x14ac:dyDescent="0.3">
      <c r="A119" s="3" t="s">
        <v>711</v>
      </c>
      <c r="B119" s="7">
        <v>2001</v>
      </c>
      <c r="C119" s="15" t="s">
        <v>241</v>
      </c>
      <c r="D119" s="3" t="s">
        <v>691</v>
      </c>
      <c r="E119" s="7" t="s">
        <v>62</v>
      </c>
    </row>
    <row r="120" spans="1:8" x14ac:dyDescent="0.3">
      <c r="A120" s="3" t="s">
        <v>805</v>
      </c>
      <c r="B120" s="7">
        <v>2003</v>
      </c>
      <c r="C120" s="15" t="s">
        <v>241</v>
      </c>
      <c r="D120" s="3" t="s">
        <v>692</v>
      </c>
      <c r="E120" s="7" t="s">
        <v>62</v>
      </c>
      <c r="F120" s="3" t="s">
        <v>15</v>
      </c>
      <c r="G120" s="3" t="s">
        <v>910</v>
      </c>
      <c r="H120" s="3" t="s">
        <v>930</v>
      </c>
    </row>
    <row r="121" spans="1:8" x14ac:dyDescent="0.3">
      <c r="A121" s="3" t="s">
        <v>711</v>
      </c>
      <c r="B121" s="7">
        <v>2010</v>
      </c>
      <c r="C121" s="15" t="s">
        <v>241</v>
      </c>
      <c r="D121" s="3" t="s">
        <v>689</v>
      </c>
      <c r="E121" s="7" t="s">
        <v>62</v>
      </c>
    </row>
    <row r="122" spans="1:8" x14ac:dyDescent="0.3">
      <c r="A122" s="3" t="s">
        <v>805</v>
      </c>
      <c r="B122" s="7">
        <v>2005</v>
      </c>
      <c r="C122" s="15" t="s">
        <v>241</v>
      </c>
      <c r="D122" s="3" t="s">
        <v>694</v>
      </c>
      <c r="E122" s="7" t="s">
        <v>62</v>
      </c>
      <c r="F122" s="3" t="s">
        <v>15</v>
      </c>
    </row>
    <row r="123" spans="1:8" ht="15.6" x14ac:dyDescent="0.3">
      <c r="A123" s="3" t="s">
        <v>805</v>
      </c>
      <c r="B123" s="7">
        <v>2002</v>
      </c>
      <c r="C123" s="15" t="s">
        <v>241</v>
      </c>
      <c r="D123" s="3" t="s">
        <v>800</v>
      </c>
      <c r="E123" s="7" t="s">
        <v>62</v>
      </c>
      <c r="G123" s="3" t="s">
        <v>910</v>
      </c>
      <c r="H123" s="1"/>
    </row>
    <row r="124" spans="1:8" x14ac:dyDescent="0.3">
      <c r="A124" s="3" t="s">
        <v>805</v>
      </c>
      <c r="B124" s="7">
        <v>2011</v>
      </c>
      <c r="C124" s="15" t="s">
        <v>241</v>
      </c>
      <c r="D124" s="3" t="s">
        <v>815</v>
      </c>
      <c r="E124" s="7" t="s">
        <v>62</v>
      </c>
      <c r="F124" s="3" t="s">
        <v>15</v>
      </c>
    </row>
    <row r="125" spans="1:8" x14ac:dyDescent="0.3">
      <c r="A125" s="3" t="s">
        <v>805</v>
      </c>
      <c r="B125" s="7">
        <v>2008</v>
      </c>
      <c r="C125" s="15" t="s">
        <v>241</v>
      </c>
      <c r="D125" s="3" t="s">
        <v>700</v>
      </c>
      <c r="E125" s="7" t="s">
        <v>62</v>
      </c>
      <c r="G125" s="3" t="s">
        <v>910</v>
      </c>
    </row>
    <row r="126" spans="1:8" x14ac:dyDescent="0.3">
      <c r="A126" s="3" t="s">
        <v>805</v>
      </c>
      <c r="B126" s="7">
        <v>2013</v>
      </c>
      <c r="C126" s="15" t="s">
        <v>241</v>
      </c>
      <c r="D126" s="3" t="s">
        <v>809</v>
      </c>
      <c r="E126" s="7" t="s">
        <v>62</v>
      </c>
      <c r="F126" s="3" t="s">
        <v>15</v>
      </c>
    </row>
    <row r="127" spans="1:8" x14ac:dyDescent="0.3">
      <c r="A127" s="3" t="s">
        <v>805</v>
      </c>
      <c r="B127" s="7">
        <v>2008</v>
      </c>
      <c r="C127" s="15" t="s">
        <v>241</v>
      </c>
      <c r="D127" s="3" t="s">
        <v>807</v>
      </c>
      <c r="E127" s="7" t="s">
        <v>62</v>
      </c>
      <c r="F127" s="3" t="s">
        <v>15</v>
      </c>
    </row>
    <row r="128" spans="1:8" x14ac:dyDescent="0.3">
      <c r="A128" s="3" t="s">
        <v>805</v>
      </c>
      <c r="B128" s="7">
        <v>2011</v>
      </c>
      <c r="C128" s="15" t="s">
        <v>241</v>
      </c>
      <c r="D128" s="44" t="s">
        <v>961</v>
      </c>
      <c r="E128" s="7" t="s">
        <v>62</v>
      </c>
      <c r="F128" s="3" t="s">
        <v>15</v>
      </c>
    </row>
    <row r="129" spans="1:8" x14ac:dyDescent="0.3">
      <c r="A129" s="3" t="s">
        <v>805</v>
      </c>
      <c r="B129" s="7">
        <v>2006</v>
      </c>
      <c r="C129" s="15" t="s">
        <v>241</v>
      </c>
      <c r="D129" s="3" t="s">
        <v>813</v>
      </c>
      <c r="E129" s="7" t="s">
        <v>62</v>
      </c>
      <c r="F129" s="3" t="s">
        <v>15</v>
      </c>
    </row>
    <row r="130" spans="1:8" x14ac:dyDescent="0.3">
      <c r="A130" s="3" t="s">
        <v>711</v>
      </c>
      <c r="B130" s="7">
        <v>2014</v>
      </c>
      <c r="C130" s="15" t="s">
        <v>241</v>
      </c>
      <c r="D130" s="3" t="s">
        <v>920</v>
      </c>
      <c r="E130" s="7" t="s">
        <v>62</v>
      </c>
    </row>
    <row r="131" spans="1:8" x14ac:dyDescent="0.3">
      <c r="A131" s="3" t="s">
        <v>805</v>
      </c>
      <c r="B131" s="7">
        <v>2013</v>
      </c>
      <c r="C131" s="15" t="s">
        <v>241</v>
      </c>
      <c r="D131" s="3" t="s">
        <v>693</v>
      </c>
      <c r="E131" s="7" t="s">
        <v>62</v>
      </c>
      <c r="F131" s="3" t="s">
        <v>15</v>
      </c>
    </row>
    <row r="132" spans="1:8" x14ac:dyDescent="0.3">
      <c r="A132" s="3" t="s">
        <v>805</v>
      </c>
      <c r="B132" s="7">
        <v>2009</v>
      </c>
      <c r="C132" s="15" t="s">
        <v>241</v>
      </c>
      <c r="D132" s="3" t="s">
        <v>705</v>
      </c>
      <c r="E132" s="7" t="s">
        <v>62</v>
      </c>
      <c r="G132" s="3" t="s">
        <v>910</v>
      </c>
    </row>
    <row r="133" spans="1:8" x14ac:dyDescent="0.3">
      <c r="A133" s="3" t="s">
        <v>711</v>
      </c>
      <c r="B133" s="7">
        <v>2006</v>
      </c>
      <c r="C133" s="15" t="s">
        <v>241</v>
      </c>
      <c r="D133" s="6" t="s">
        <v>708</v>
      </c>
      <c r="E133" s="7" t="s">
        <v>62</v>
      </c>
    </row>
    <row r="134" spans="1:8" x14ac:dyDescent="0.3">
      <c r="A134" s="3" t="s">
        <v>706</v>
      </c>
      <c r="B134" s="7">
        <v>2011</v>
      </c>
      <c r="C134" s="15" t="s">
        <v>241</v>
      </c>
      <c r="D134" s="3" t="s">
        <v>168</v>
      </c>
      <c r="E134" s="7" t="s">
        <v>62</v>
      </c>
    </row>
    <row r="135" spans="1:8" x14ac:dyDescent="0.3">
      <c r="A135" s="3" t="s">
        <v>711</v>
      </c>
      <c r="B135" s="7">
        <v>2010</v>
      </c>
      <c r="C135" s="15" t="s">
        <v>241</v>
      </c>
      <c r="D135" s="3" t="s">
        <v>199</v>
      </c>
      <c r="E135" s="7" t="s">
        <v>62</v>
      </c>
    </row>
    <row r="136" spans="1:8" x14ac:dyDescent="0.3">
      <c r="A136" s="3" t="s">
        <v>805</v>
      </c>
      <c r="B136" s="7">
        <v>2012</v>
      </c>
      <c r="C136" s="15" t="s">
        <v>241</v>
      </c>
      <c r="D136" s="3" t="s">
        <v>811</v>
      </c>
      <c r="E136" s="7" t="s">
        <v>62</v>
      </c>
      <c r="F136" s="3" t="s">
        <v>15</v>
      </c>
      <c r="H136" s="22"/>
    </row>
    <row r="137" spans="1:8" x14ac:dyDescent="0.3">
      <c r="A137" s="3" t="s">
        <v>805</v>
      </c>
      <c r="B137" s="7">
        <v>2013</v>
      </c>
      <c r="C137" s="15" t="s">
        <v>241</v>
      </c>
      <c r="D137" s="3" t="s">
        <v>808</v>
      </c>
      <c r="E137" s="7" t="s">
        <v>62</v>
      </c>
      <c r="F137" s="3" t="s">
        <v>15</v>
      </c>
    </row>
    <row r="138" spans="1:8" ht="15.6" x14ac:dyDescent="0.3">
      <c r="A138" s="3" t="s">
        <v>711</v>
      </c>
      <c r="B138" s="7">
        <v>2003</v>
      </c>
      <c r="C138" s="15" t="s">
        <v>241</v>
      </c>
      <c r="D138" s="3" t="s">
        <v>178</v>
      </c>
      <c r="E138" s="7" t="s">
        <v>62</v>
      </c>
      <c r="H138" s="1"/>
    </row>
    <row r="139" spans="1:8" x14ac:dyDescent="0.3">
      <c r="A139" s="3" t="s">
        <v>805</v>
      </c>
      <c r="B139" s="7">
        <v>2011</v>
      </c>
      <c r="C139" s="15" t="s">
        <v>241</v>
      </c>
      <c r="D139" s="3" t="s">
        <v>821</v>
      </c>
      <c r="E139" s="7" t="s">
        <v>62</v>
      </c>
      <c r="G139" s="3" t="s">
        <v>910</v>
      </c>
    </row>
    <row r="140" spans="1:8" x14ac:dyDescent="0.3">
      <c r="A140" s="3" t="s">
        <v>805</v>
      </c>
      <c r="B140" s="7">
        <v>2004</v>
      </c>
      <c r="C140" s="15" t="s">
        <v>241</v>
      </c>
      <c r="D140" s="3" t="s">
        <v>799</v>
      </c>
      <c r="E140" s="7" t="s">
        <v>62</v>
      </c>
      <c r="F140" s="3" t="s">
        <v>15</v>
      </c>
      <c r="G140" s="3" t="s">
        <v>910</v>
      </c>
      <c r="H140" s="3" t="s">
        <v>930</v>
      </c>
    </row>
    <row r="141" spans="1:8" x14ac:dyDescent="0.3">
      <c r="A141" s="3" t="s">
        <v>805</v>
      </c>
      <c r="B141" s="7">
        <v>2008</v>
      </c>
      <c r="C141" s="15" t="s">
        <v>241</v>
      </c>
      <c r="D141" s="3" t="s">
        <v>195</v>
      </c>
      <c r="E141" s="7" t="s">
        <v>62</v>
      </c>
      <c r="G141" s="3" t="s">
        <v>910</v>
      </c>
    </row>
    <row r="142" spans="1:8" x14ac:dyDescent="0.3">
      <c r="A142" s="3" t="s">
        <v>805</v>
      </c>
      <c r="B142" s="7">
        <v>2010</v>
      </c>
      <c r="C142" s="15" t="s">
        <v>241</v>
      </c>
      <c r="D142" s="3" t="s">
        <v>695</v>
      </c>
      <c r="E142" s="7" t="s">
        <v>62</v>
      </c>
      <c r="F142" s="3" t="s">
        <v>15</v>
      </c>
      <c r="G142" s="3" t="s">
        <v>910</v>
      </c>
      <c r="H142" s="3" t="s">
        <v>930</v>
      </c>
    </row>
    <row r="143" spans="1:8" x14ac:dyDescent="0.3">
      <c r="A143" s="3" t="s">
        <v>805</v>
      </c>
      <c r="B143" s="7">
        <v>2003</v>
      </c>
      <c r="C143" s="15" t="s">
        <v>241</v>
      </c>
      <c r="D143" s="3" t="s">
        <v>812</v>
      </c>
      <c r="E143" s="7" t="s">
        <v>62</v>
      </c>
      <c r="F143" s="3" t="s">
        <v>15</v>
      </c>
    </row>
    <row r="144" spans="1:8" x14ac:dyDescent="0.3">
      <c r="A144" s="3" t="s">
        <v>914</v>
      </c>
      <c r="B144" s="7">
        <v>2014</v>
      </c>
      <c r="C144" s="15" t="s">
        <v>236</v>
      </c>
      <c r="D144" s="3" t="s">
        <v>923</v>
      </c>
      <c r="E144" s="7" t="s">
        <v>62</v>
      </c>
    </row>
    <row r="145" spans="1:8" x14ac:dyDescent="0.3">
      <c r="A145" s="3" t="s">
        <v>913</v>
      </c>
      <c r="B145" s="7">
        <v>2011</v>
      </c>
      <c r="C145" s="15" t="s">
        <v>238</v>
      </c>
      <c r="D145" s="3" t="s">
        <v>792</v>
      </c>
      <c r="E145" s="7" t="s">
        <v>62</v>
      </c>
    </row>
    <row r="146" spans="1:8" x14ac:dyDescent="0.3">
      <c r="A146" s="3" t="s">
        <v>711</v>
      </c>
      <c r="B146" s="7">
        <v>1999</v>
      </c>
      <c r="C146" s="15" t="s">
        <v>241</v>
      </c>
      <c r="D146" s="3" t="s">
        <v>686</v>
      </c>
      <c r="E146" s="7" t="s">
        <v>62</v>
      </c>
    </row>
    <row r="147" spans="1:8" x14ac:dyDescent="0.3">
      <c r="A147" s="3" t="s">
        <v>913</v>
      </c>
      <c r="B147" s="7">
        <v>2014</v>
      </c>
      <c r="C147" s="15" t="s">
        <v>237</v>
      </c>
      <c r="D147" s="8" t="s">
        <v>793</v>
      </c>
      <c r="E147" s="7" t="s">
        <v>62</v>
      </c>
    </row>
    <row r="148" spans="1:8" x14ac:dyDescent="0.3">
      <c r="A148" s="3" t="s">
        <v>805</v>
      </c>
      <c r="B148" s="7">
        <v>2012</v>
      </c>
      <c r="C148" s="15" t="s">
        <v>241</v>
      </c>
      <c r="D148" s="3" t="s">
        <v>814</v>
      </c>
      <c r="E148" s="7" t="s">
        <v>62</v>
      </c>
      <c r="F148" s="3" t="s">
        <v>15</v>
      </c>
      <c r="G148" s="3" t="s">
        <v>910</v>
      </c>
      <c r="H148" s="3" t="s">
        <v>930</v>
      </c>
    </row>
    <row r="149" spans="1:8" x14ac:dyDescent="0.3">
      <c r="A149" s="3" t="s">
        <v>913</v>
      </c>
      <c r="B149" s="7">
        <v>2013</v>
      </c>
      <c r="C149" s="15" t="s">
        <v>238</v>
      </c>
      <c r="D149" s="3" t="s">
        <v>840</v>
      </c>
      <c r="E149" s="7" t="s">
        <v>62</v>
      </c>
    </row>
    <row r="150" spans="1:8" x14ac:dyDescent="0.3">
      <c r="A150" s="3" t="s">
        <v>913</v>
      </c>
      <c r="B150" s="7">
        <v>2013</v>
      </c>
      <c r="C150" s="15" t="s">
        <v>238</v>
      </c>
      <c r="D150" s="3" t="s">
        <v>843</v>
      </c>
      <c r="E150" s="7" t="s">
        <v>62</v>
      </c>
    </row>
    <row r="151" spans="1:8" x14ac:dyDescent="0.3">
      <c r="A151" s="3" t="s">
        <v>914</v>
      </c>
      <c r="B151" s="7">
        <v>2006</v>
      </c>
      <c r="C151" s="15" t="s">
        <v>240</v>
      </c>
      <c r="D151" s="3" t="s">
        <v>173</v>
      </c>
      <c r="E151" s="7" t="s">
        <v>62</v>
      </c>
    </row>
    <row r="152" spans="1:8" x14ac:dyDescent="0.3">
      <c r="A152" s="3" t="s">
        <v>805</v>
      </c>
      <c r="B152" s="7">
        <v>2010</v>
      </c>
      <c r="C152" s="15" t="s">
        <v>241</v>
      </c>
      <c r="D152" s="3" t="s">
        <v>817</v>
      </c>
      <c r="E152" s="7" t="s">
        <v>62</v>
      </c>
      <c r="F152" s="3" t="s">
        <v>15</v>
      </c>
    </row>
    <row r="153" spans="1:8" x14ac:dyDescent="0.3">
      <c r="A153" s="3" t="s">
        <v>805</v>
      </c>
      <c r="B153" s="7">
        <v>2010</v>
      </c>
      <c r="C153" s="15" t="s">
        <v>241</v>
      </c>
      <c r="D153" s="3" t="s">
        <v>802</v>
      </c>
      <c r="E153" s="7" t="s">
        <v>62</v>
      </c>
      <c r="G153" s="3" t="s">
        <v>910</v>
      </c>
    </row>
    <row r="154" spans="1:8" ht="15.6" x14ac:dyDescent="0.3">
      <c r="A154" s="3" t="s">
        <v>805</v>
      </c>
      <c r="B154" s="7">
        <v>2002</v>
      </c>
      <c r="C154" s="15" t="s">
        <v>241</v>
      </c>
      <c r="D154" s="3" t="s">
        <v>798</v>
      </c>
      <c r="E154" s="7" t="s">
        <v>62</v>
      </c>
      <c r="G154" s="3" t="s">
        <v>910</v>
      </c>
      <c r="H154" s="1"/>
    </row>
    <row r="155" spans="1:8" x14ac:dyDescent="0.3">
      <c r="A155" s="3" t="s">
        <v>805</v>
      </c>
      <c r="B155" s="7">
        <v>2014</v>
      </c>
      <c r="C155" s="15" t="s">
        <v>241</v>
      </c>
      <c r="D155" s="3" t="s">
        <v>946</v>
      </c>
      <c r="E155" s="7" t="s">
        <v>62</v>
      </c>
      <c r="F155" s="3" t="s">
        <v>15</v>
      </c>
      <c r="G155" s="3" t="s">
        <v>910</v>
      </c>
      <c r="H155" s="3" t="s">
        <v>930</v>
      </c>
    </row>
    <row r="156" spans="1:8" x14ac:dyDescent="0.3">
      <c r="A156" s="3" t="s">
        <v>805</v>
      </c>
      <c r="B156" s="7">
        <v>2012</v>
      </c>
      <c r="C156" s="15" t="s">
        <v>241</v>
      </c>
      <c r="D156" s="3" t="s">
        <v>699</v>
      </c>
      <c r="E156" s="7" t="s">
        <v>62</v>
      </c>
      <c r="G156" s="3" t="s">
        <v>910</v>
      </c>
      <c r="H156" s="22"/>
    </row>
    <row r="157" spans="1:8" x14ac:dyDescent="0.3">
      <c r="A157" s="3" t="s">
        <v>711</v>
      </c>
      <c r="B157" s="7">
        <v>2011</v>
      </c>
      <c r="C157" s="15" t="s">
        <v>241</v>
      </c>
      <c r="D157" s="3" t="s">
        <v>697</v>
      </c>
      <c r="E157" s="7" t="s">
        <v>62</v>
      </c>
    </row>
    <row r="158" spans="1:8" x14ac:dyDescent="0.3">
      <c r="A158" s="3" t="s">
        <v>711</v>
      </c>
      <c r="B158" s="7">
        <v>2005</v>
      </c>
      <c r="C158" s="15" t="s">
        <v>241</v>
      </c>
      <c r="D158" s="3" t="s">
        <v>696</v>
      </c>
      <c r="E158" s="7" t="s">
        <v>62</v>
      </c>
    </row>
    <row r="159" spans="1:8" ht="15.6" x14ac:dyDescent="0.3">
      <c r="A159" s="6" t="s">
        <v>915</v>
      </c>
      <c r="B159" s="7">
        <v>2002</v>
      </c>
      <c r="C159" s="15" t="s">
        <v>241</v>
      </c>
      <c r="D159" s="3" t="s">
        <v>157</v>
      </c>
      <c r="E159" s="7" t="s">
        <v>62</v>
      </c>
      <c r="H159" s="1"/>
    </row>
    <row r="160" spans="1:8" ht="15.6" x14ac:dyDescent="0.3">
      <c r="A160" s="3" t="s">
        <v>711</v>
      </c>
      <c r="B160" s="7">
        <v>2003</v>
      </c>
      <c r="C160" s="15" t="s">
        <v>241</v>
      </c>
      <c r="D160" s="3" t="s">
        <v>179</v>
      </c>
      <c r="E160" s="7" t="s">
        <v>62</v>
      </c>
      <c r="H160" s="1"/>
    </row>
    <row r="161" spans="1:8" x14ac:dyDescent="0.3">
      <c r="A161" s="3" t="s">
        <v>711</v>
      </c>
      <c r="B161" s="7">
        <v>2004</v>
      </c>
      <c r="C161" s="15" t="s">
        <v>241</v>
      </c>
      <c r="D161" s="3" t="s">
        <v>180</v>
      </c>
      <c r="E161" s="7" t="s">
        <v>62</v>
      </c>
    </row>
    <row r="162" spans="1:8" x14ac:dyDescent="0.3">
      <c r="A162" s="3" t="s">
        <v>805</v>
      </c>
      <c r="B162" s="7">
        <v>2014</v>
      </c>
      <c r="C162" s="15" t="s">
        <v>241</v>
      </c>
      <c r="D162" s="3" t="s">
        <v>819</v>
      </c>
      <c r="E162" s="7" t="s">
        <v>62</v>
      </c>
      <c r="G162" s="3" t="s">
        <v>910</v>
      </c>
    </row>
    <row r="163" spans="1:8" x14ac:dyDescent="0.3">
      <c r="A163" s="6" t="s">
        <v>915</v>
      </c>
      <c r="B163" s="7">
        <v>2013</v>
      </c>
      <c r="C163" s="15" t="s">
        <v>241</v>
      </c>
      <c r="D163" s="3" t="s">
        <v>226</v>
      </c>
      <c r="E163" s="7" t="s">
        <v>62</v>
      </c>
    </row>
    <row r="164" spans="1:8" x14ac:dyDescent="0.3">
      <c r="A164" s="6" t="s">
        <v>915</v>
      </c>
      <c r="B164" s="7">
        <v>2008</v>
      </c>
      <c r="C164" s="15" t="s">
        <v>240</v>
      </c>
      <c r="D164" s="3" t="s">
        <v>721</v>
      </c>
      <c r="E164" s="7" t="s">
        <v>62</v>
      </c>
    </row>
    <row r="165" spans="1:8" x14ac:dyDescent="0.3">
      <c r="A165" s="3" t="s">
        <v>805</v>
      </c>
      <c r="B165" s="7">
        <v>2001</v>
      </c>
      <c r="C165" s="15" t="s">
        <v>241</v>
      </c>
      <c r="D165" s="3" t="s">
        <v>806</v>
      </c>
      <c r="E165" s="7" t="s">
        <v>62</v>
      </c>
      <c r="F165" s="3" t="s">
        <v>15</v>
      </c>
    </row>
    <row r="166" spans="1:8" ht="15.6" x14ac:dyDescent="0.3">
      <c r="A166" s="3" t="s">
        <v>711</v>
      </c>
      <c r="B166" s="7">
        <v>2002</v>
      </c>
      <c r="C166" s="15" t="s">
        <v>241</v>
      </c>
      <c r="D166" s="3" t="s">
        <v>683</v>
      </c>
      <c r="E166" s="7" t="s">
        <v>62</v>
      </c>
      <c r="H166" s="1"/>
    </row>
    <row r="167" spans="1:8" x14ac:dyDescent="0.3">
      <c r="A167" s="3" t="s">
        <v>711</v>
      </c>
      <c r="B167" s="7">
        <v>2007</v>
      </c>
      <c r="C167" s="15" t="s">
        <v>241</v>
      </c>
      <c r="D167" s="3" t="s">
        <v>190</v>
      </c>
      <c r="E167" s="7" t="s">
        <v>62</v>
      </c>
    </row>
    <row r="168" spans="1:8" x14ac:dyDescent="0.3">
      <c r="A168" s="3" t="s">
        <v>913</v>
      </c>
      <c r="B168" s="7">
        <v>2005</v>
      </c>
      <c r="C168" s="15" t="s">
        <v>241</v>
      </c>
      <c r="D168" s="43" t="s">
        <v>949</v>
      </c>
      <c r="E168" s="7" t="s">
        <v>62</v>
      </c>
    </row>
    <row r="169" spans="1:8" x14ac:dyDescent="0.3">
      <c r="A169" s="3" t="s">
        <v>914</v>
      </c>
      <c r="B169" s="7">
        <v>2009</v>
      </c>
      <c r="C169" s="15" t="s">
        <v>241</v>
      </c>
      <c r="D169" s="43" t="s">
        <v>947</v>
      </c>
      <c r="E169" s="7" t="s">
        <v>62</v>
      </c>
    </row>
    <row r="170" spans="1:8" x14ac:dyDescent="0.3">
      <c r="A170" s="6" t="s">
        <v>915</v>
      </c>
      <c r="B170" s="7">
        <v>2010</v>
      </c>
      <c r="C170" s="15" t="s">
        <v>241</v>
      </c>
      <c r="D170" s="43" t="s">
        <v>950</v>
      </c>
      <c r="E170" s="7" t="s">
        <v>62</v>
      </c>
    </row>
    <row r="171" spans="1:8" x14ac:dyDescent="0.3">
      <c r="A171" s="3" t="s">
        <v>913</v>
      </c>
      <c r="B171" s="7">
        <v>2014</v>
      </c>
      <c r="C171" s="15" t="s">
        <v>241</v>
      </c>
      <c r="D171" s="43" t="s">
        <v>842</v>
      </c>
      <c r="E171" s="7" t="s">
        <v>62</v>
      </c>
    </row>
    <row r="172" spans="1:8" x14ac:dyDescent="0.3">
      <c r="A172" s="3" t="s">
        <v>913</v>
      </c>
      <c r="B172" s="7">
        <v>2013</v>
      </c>
      <c r="C172" s="15" t="s">
        <v>241</v>
      </c>
      <c r="D172" s="43" t="s">
        <v>962</v>
      </c>
      <c r="E172" s="7" t="s">
        <v>62</v>
      </c>
    </row>
    <row r="173" spans="1:8" x14ac:dyDescent="0.3">
      <c r="A173" s="3" t="s">
        <v>913</v>
      </c>
      <c r="B173" s="7">
        <v>2003</v>
      </c>
      <c r="C173" s="15" t="s">
        <v>241</v>
      </c>
      <c r="D173" s="43" t="s">
        <v>825</v>
      </c>
      <c r="E173" s="7" t="s">
        <v>62</v>
      </c>
    </row>
    <row r="174" spans="1:8" x14ac:dyDescent="0.3">
      <c r="A174" s="3" t="s">
        <v>913</v>
      </c>
      <c r="B174" s="7">
        <v>2003</v>
      </c>
      <c r="C174" s="15" t="s">
        <v>241</v>
      </c>
      <c r="D174" s="43" t="s">
        <v>824</v>
      </c>
      <c r="E174" s="7" t="s">
        <v>62</v>
      </c>
    </row>
    <row r="175" spans="1:8" x14ac:dyDescent="0.3">
      <c r="A175" s="3" t="s">
        <v>913</v>
      </c>
      <c r="B175" s="7">
        <v>2008</v>
      </c>
      <c r="C175" s="15" t="s">
        <v>241</v>
      </c>
      <c r="D175" s="43" t="s">
        <v>824</v>
      </c>
      <c r="E175" s="7" t="s">
        <v>62</v>
      </c>
    </row>
    <row r="176" spans="1:8" x14ac:dyDescent="0.3">
      <c r="A176" s="3" t="s">
        <v>913</v>
      </c>
      <c r="B176" s="7">
        <v>2006</v>
      </c>
      <c r="C176" s="15" t="s">
        <v>241</v>
      </c>
      <c r="D176" s="43" t="s">
        <v>833</v>
      </c>
      <c r="E176" s="7" t="s">
        <v>62</v>
      </c>
    </row>
    <row r="177" spans="1:5" x14ac:dyDescent="0.3">
      <c r="A177" s="3" t="s">
        <v>913</v>
      </c>
      <c r="B177" s="7">
        <v>2005</v>
      </c>
      <c r="C177" s="15" t="s">
        <v>241</v>
      </c>
      <c r="D177" s="43" t="s">
        <v>829</v>
      </c>
      <c r="E177" s="7" t="s">
        <v>62</v>
      </c>
    </row>
    <row r="178" spans="1:5" x14ac:dyDescent="0.3">
      <c r="A178" s="3" t="s">
        <v>913</v>
      </c>
      <c r="B178" s="7">
        <v>2005</v>
      </c>
      <c r="C178" s="15" t="s">
        <v>241</v>
      </c>
      <c r="D178" s="43" t="s">
        <v>830</v>
      </c>
      <c r="E178" s="7" t="s">
        <v>62</v>
      </c>
    </row>
    <row r="179" spans="1:5" x14ac:dyDescent="0.3">
      <c r="A179" s="3" t="s">
        <v>913</v>
      </c>
      <c r="B179" s="7">
        <v>2005</v>
      </c>
      <c r="C179" s="15" t="s">
        <v>241</v>
      </c>
      <c r="D179" s="43" t="s">
        <v>951</v>
      </c>
      <c r="E179" s="7" t="s">
        <v>62</v>
      </c>
    </row>
    <row r="180" spans="1:5" x14ac:dyDescent="0.3">
      <c r="A180" s="6" t="s">
        <v>915</v>
      </c>
      <c r="B180" s="7">
        <v>2008</v>
      </c>
      <c r="C180" s="15" t="s">
        <v>241</v>
      </c>
      <c r="D180" s="43" t="s">
        <v>952</v>
      </c>
      <c r="E180" s="7" t="s">
        <v>62</v>
      </c>
    </row>
    <row r="181" spans="1:5" x14ac:dyDescent="0.3">
      <c r="A181" s="6" t="s">
        <v>915</v>
      </c>
      <c r="B181" s="7">
        <v>2013</v>
      </c>
      <c r="C181" s="15" t="s">
        <v>241</v>
      </c>
      <c r="D181" s="43" t="s">
        <v>953</v>
      </c>
      <c r="E181" s="7" t="s">
        <v>62</v>
      </c>
    </row>
    <row r="182" spans="1:5" x14ac:dyDescent="0.3">
      <c r="A182" s="6" t="s">
        <v>915</v>
      </c>
      <c r="B182" s="7">
        <v>2014</v>
      </c>
      <c r="C182" s="15" t="s">
        <v>241</v>
      </c>
      <c r="D182" s="43" t="s">
        <v>954</v>
      </c>
      <c r="E182" s="7" t="s">
        <v>62</v>
      </c>
    </row>
    <row r="183" spans="1:5" x14ac:dyDescent="0.3">
      <c r="A183" s="6" t="s">
        <v>915</v>
      </c>
      <c r="B183" s="7">
        <v>2014</v>
      </c>
      <c r="C183" s="15" t="s">
        <v>241</v>
      </c>
      <c r="D183" s="43" t="s">
        <v>955</v>
      </c>
      <c r="E183" s="7" t="s">
        <v>62</v>
      </c>
    </row>
    <row r="184" spans="1:5" x14ac:dyDescent="0.3">
      <c r="A184" s="6" t="s">
        <v>915</v>
      </c>
      <c r="B184" s="7">
        <v>2014</v>
      </c>
      <c r="C184" s="15" t="s">
        <v>241</v>
      </c>
      <c r="D184" s="43" t="s">
        <v>956</v>
      </c>
      <c r="E184" s="7" t="s">
        <v>62</v>
      </c>
    </row>
    <row r="185" spans="1:5" x14ac:dyDescent="0.3">
      <c r="A185" s="6" t="s">
        <v>915</v>
      </c>
      <c r="B185" s="7">
        <v>2014</v>
      </c>
      <c r="C185" s="15" t="s">
        <v>241</v>
      </c>
      <c r="D185" s="43" t="s">
        <v>957</v>
      </c>
      <c r="E185" s="7" t="s">
        <v>62</v>
      </c>
    </row>
    <row r="186" spans="1:5" x14ac:dyDescent="0.3">
      <c r="A186" s="3" t="s">
        <v>913</v>
      </c>
      <c r="B186" s="7">
        <v>2014</v>
      </c>
      <c r="C186" s="15" t="s">
        <v>241</v>
      </c>
      <c r="D186" s="43" t="s">
        <v>958</v>
      </c>
      <c r="E186" s="7" t="s">
        <v>62</v>
      </c>
    </row>
    <row r="187" spans="1:5" x14ac:dyDescent="0.3">
      <c r="A187" s="6" t="s">
        <v>915</v>
      </c>
      <c r="B187" s="7">
        <v>2015</v>
      </c>
      <c r="C187" s="15" t="s">
        <v>241</v>
      </c>
      <c r="D187" s="43" t="s">
        <v>960</v>
      </c>
      <c r="E187" s="7" t="s">
        <v>62</v>
      </c>
    </row>
    <row r="188" spans="1:5" x14ac:dyDescent="0.3">
      <c r="A188" s="3" t="s">
        <v>913</v>
      </c>
      <c r="B188" s="7">
        <v>2005</v>
      </c>
      <c r="C188" s="15" t="s">
        <v>241</v>
      </c>
      <c r="D188" s="43" t="s">
        <v>827</v>
      </c>
      <c r="E188" s="7" t="s">
        <v>62</v>
      </c>
    </row>
    <row r="189" spans="1:5" x14ac:dyDescent="0.3">
      <c r="A189" s="6" t="s">
        <v>915</v>
      </c>
      <c r="B189" s="7">
        <v>2006</v>
      </c>
      <c r="C189" s="15" t="s">
        <v>241</v>
      </c>
      <c r="D189" s="43" t="s">
        <v>959</v>
      </c>
      <c r="E189" s="7" t="s">
        <v>62</v>
      </c>
    </row>
  </sheetData>
  <autoFilter ref="A1:G189"/>
  <sortState ref="A2:H208">
    <sortCondition ref="D1"/>
  </sortState>
  <hyperlinks>
    <hyperlink ref="D181" r:id="rId1" display="http://www.gavi.org/Library/GAVI-documents/IRC-reports/Final-report-for-IRC-Nov-2013/"/>
    <hyperlink ref="D182" r:id="rId2" display="http://www.gavi.org/Library/GAVI-documents/IRC-reports/Final-report-for-IRC-Feb-March-2014/"/>
    <hyperlink ref="D183" r:id="rId3" display="http://www.gavi.org/Library/GAVI-documents/IRC-reports/Final-report-for-IPV-IRC-April-2014/"/>
    <hyperlink ref="D184" r:id="rId4" display="http://www.gavi.org/Library/GAVI-documents/IRC-reports/Final-Report-for-IRC-July-2014/"/>
    <hyperlink ref="D185" r:id="rId5" display="http://www.gavi.org/Library/GAVI-documents/IRC-reports/Final-Report-for-IRC-Nov-2014/"/>
  </hyperlinks>
  <pageMargins left="0.7" right="0.7" top="0.75" bottom="0.75" header="0.3" footer="0.3"/>
  <pageSetup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
  <sheetViews>
    <sheetView tabSelected="1" zoomScale="85" zoomScaleNormal="85" workbookViewId="0">
      <selection activeCell="B12" sqref="B12:J31"/>
    </sheetView>
  </sheetViews>
  <sheetFormatPr defaultColWidth="9" defaultRowHeight="15.6" x14ac:dyDescent="0.3"/>
  <cols>
    <col min="1" max="1" width="9" style="9"/>
    <col min="2" max="2" width="46.59765625" style="9" bestFit="1" customWidth="1"/>
    <col min="3" max="16384" width="9" style="9"/>
  </cols>
  <sheetData>
    <row r="1" spans="1:4" x14ac:dyDescent="0.3">
      <c r="A1" s="22"/>
      <c r="B1" s="26"/>
      <c r="C1" s="14"/>
      <c r="D1" s="16"/>
    </row>
    <row r="2" spans="1:4" x14ac:dyDescent="0.3">
      <c r="A2" s="2"/>
      <c r="B2" s="10" t="s">
        <v>713</v>
      </c>
      <c r="C2" s="11" t="s">
        <v>230</v>
      </c>
      <c r="D2" s="17" t="s">
        <v>714</v>
      </c>
    </row>
    <row r="3" spans="1:4" x14ac:dyDescent="0.3">
      <c r="A3" s="3"/>
      <c r="B3" s="3" t="s">
        <v>914</v>
      </c>
      <c r="C3" s="7">
        <f>COUNTIF('GAVI papers+reports'!$A$2:$A$189, $B3)</f>
        <v>6</v>
      </c>
      <c r="D3" s="18">
        <f t="shared" ref="D3:D10" si="0">$C3/$C$10</f>
        <v>3.1914893617021274E-2</v>
      </c>
    </row>
    <row r="4" spans="1:4" x14ac:dyDescent="0.3">
      <c r="A4" s="3"/>
      <c r="B4" s="3" t="s">
        <v>706</v>
      </c>
      <c r="C4" s="7">
        <f>COUNTIF('GAVI papers+reports'!$A$2:$A$189, $B4)</f>
        <v>9</v>
      </c>
      <c r="D4" s="18">
        <f t="shared" si="0"/>
        <v>4.7872340425531915E-2</v>
      </c>
    </row>
    <row r="5" spans="1:4" x14ac:dyDescent="0.3">
      <c r="A5" s="3"/>
      <c r="B5" s="6" t="s">
        <v>915</v>
      </c>
      <c r="C5" s="7">
        <f>COUNTIF('GAVI papers+reports'!$A$2:$A$189, $B5)</f>
        <v>35</v>
      </c>
      <c r="D5" s="18">
        <f t="shared" si="0"/>
        <v>0.18617021276595744</v>
      </c>
    </row>
    <row r="6" spans="1:4" x14ac:dyDescent="0.3">
      <c r="A6" s="3"/>
      <c r="B6" s="3" t="s">
        <v>711</v>
      </c>
      <c r="C6" s="7">
        <f>COUNTIF('GAVI papers+reports'!$A$2:$A$189, $B6)</f>
        <v>19</v>
      </c>
      <c r="D6" s="18">
        <f t="shared" si="0"/>
        <v>0.10106382978723404</v>
      </c>
    </row>
    <row r="7" spans="1:4" x14ac:dyDescent="0.3">
      <c r="A7" s="3"/>
      <c r="B7" s="3" t="s">
        <v>912</v>
      </c>
      <c r="C7" s="7">
        <f>COUNTIF('GAVI papers+reports'!$A$2:$A$189, $B7)</f>
        <v>28</v>
      </c>
      <c r="D7" s="18">
        <f t="shared" si="0"/>
        <v>0.14893617021276595</v>
      </c>
    </row>
    <row r="8" spans="1:4" x14ac:dyDescent="0.3">
      <c r="A8" s="3"/>
      <c r="B8" s="3" t="s">
        <v>913</v>
      </c>
      <c r="C8" s="7">
        <f>COUNTIF('GAVI papers+reports'!$A$2:$A$189, $B8)</f>
        <v>50</v>
      </c>
      <c r="D8" s="18">
        <f t="shared" si="0"/>
        <v>0.26595744680851063</v>
      </c>
    </row>
    <row r="9" spans="1:4" x14ac:dyDescent="0.3">
      <c r="A9" s="3"/>
      <c r="B9" s="3" t="s">
        <v>805</v>
      </c>
      <c r="C9" s="7">
        <f>COUNTIF('GAVI papers+reports'!$A$2:$A$189, $B9)</f>
        <v>41</v>
      </c>
      <c r="D9" s="18">
        <f t="shared" si="0"/>
        <v>0.21808510638297873</v>
      </c>
    </row>
    <row r="10" spans="1:4" x14ac:dyDescent="0.3">
      <c r="A10" s="3"/>
      <c r="B10" s="12" t="s">
        <v>712</v>
      </c>
      <c r="C10" s="13">
        <f>SUM(C3:C9)</f>
        <v>188</v>
      </c>
      <c r="D10" s="19">
        <f t="shared" si="0"/>
        <v>1</v>
      </c>
    </row>
  </sheetData>
  <pageMargins left="0.7" right="0.7" top="0.75" bottom="0.75" header="0.3" footer="0.3"/>
  <pageSetup paperSize="9"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PubMed search results</vt:lpstr>
      <vt:lpstr>Google Scholar short list</vt:lpstr>
      <vt:lpstr>GAVI papers+reports</vt:lpstr>
      <vt:lpstr>Figure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 Gandhi</dc:creator>
  <cp:lastModifiedBy>Gian Gandhi</cp:lastModifiedBy>
  <cp:lastPrinted>2015-08-05T22:34:55Z</cp:lastPrinted>
  <dcterms:created xsi:type="dcterms:W3CDTF">2014-01-07T23:14:11Z</dcterms:created>
  <dcterms:modified xsi:type="dcterms:W3CDTF">2015-08-05T22:38:41Z</dcterms:modified>
  <cp:contentStatus/>
</cp:coreProperties>
</file>