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0" windowWidth="25580" windowHeight="13740"/>
  </bookViews>
  <sheets>
    <sheet name="Extraction"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xlnm._FilterDatabase" localSheetId="0" hidden="1">Extraction!$A$1:$BH$25</definedName>
    <definedName name="doc_type_values">#REF!</definedName>
    <definedName name="objective_values">#REF!</definedName>
    <definedName name="rec_methods_values">#REF!</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AN25" i="1" l="1"/>
  <c r="AT25" i="1"/>
  <c r="AR25" i="1"/>
  <c r="AS25" i="1"/>
  <c r="AS24" i="1"/>
  <c r="AX9" i="1"/>
  <c r="AH9" i="1"/>
  <c r="AS18" i="1"/>
  <c r="AO3" i="1"/>
  <c r="AT2" i="1"/>
  <c r="AS2" i="1"/>
  <c r="AP2" i="1"/>
  <c r="AO2" i="1"/>
  <c r="AN2" i="1"/>
</calcChain>
</file>

<file path=xl/sharedStrings.xml><?xml version="1.0" encoding="utf-8"?>
<sst xmlns="http://schemas.openxmlformats.org/spreadsheetml/2006/main" count="527" uniqueCount="305">
  <si>
    <t>COMMENTS</t>
  </si>
  <si>
    <t>age_range</t>
  </si>
  <si>
    <t>mean_age</t>
  </si>
  <si>
    <t>test_type</t>
  </si>
  <si>
    <t>specimen</t>
  </si>
  <si>
    <t>state</t>
  </si>
  <si>
    <t>county_city</t>
  </si>
  <si>
    <t>urbanicity</t>
  </si>
  <si>
    <t>target_pop</t>
  </si>
  <si>
    <t>eligibility</t>
  </si>
  <si>
    <t>author</t>
  </si>
  <si>
    <t>pub_year</t>
  </si>
  <si>
    <t>objective</t>
  </si>
  <si>
    <t>condition</t>
  </si>
  <si>
    <t>study_design</t>
  </si>
  <si>
    <t>start_year</t>
  </si>
  <si>
    <t>end_year</t>
  </si>
  <si>
    <t>rec_method</t>
  </si>
  <si>
    <t>test_site</t>
  </si>
  <si>
    <t>test_read_site</t>
  </si>
  <si>
    <t>other_test_type</t>
  </si>
  <si>
    <t>other_specimen</t>
  </si>
  <si>
    <t>duration</t>
  </si>
  <si>
    <t>strategies</t>
  </si>
  <si>
    <t>barriers</t>
  </si>
  <si>
    <t>demographics</t>
  </si>
  <si>
    <t>reached</t>
  </si>
  <si>
    <t>refused</t>
  </si>
  <si>
    <t>recruited</t>
  </si>
  <si>
    <t>consented</t>
  </si>
  <si>
    <t>tested</t>
  </si>
  <si>
    <t>tst_read</t>
  </si>
  <si>
    <t>given_results</t>
  </si>
  <si>
    <t>Research</t>
  </si>
  <si>
    <t>Evaluation</t>
  </si>
  <si>
    <t>doc_type</t>
  </si>
  <si>
    <t>Peer reviewed article</t>
  </si>
  <si>
    <t>Conference abstract</t>
  </si>
  <si>
    <t>Other</t>
  </si>
  <si>
    <t>other_doc_type</t>
  </si>
  <si>
    <t>other_rec_venue</t>
  </si>
  <si>
    <t>Shelter-based</t>
  </si>
  <si>
    <t>HCF-based</t>
  </si>
  <si>
    <t>Other venue-based</t>
  </si>
  <si>
    <t xml:space="preserve">Other  </t>
  </si>
  <si>
    <t>other_rec_method</t>
  </si>
  <si>
    <t>TST</t>
  </si>
  <si>
    <t>IGRA</t>
  </si>
  <si>
    <t>Tx_ref</t>
  </si>
  <si>
    <t>first_tx_appt</t>
  </si>
  <si>
    <t>CASCADE_COMMENTS</t>
  </si>
  <si>
    <t>active_tb</t>
  </si>
  <si>
    <t>ltbi</t>
  </si>
  <si>
    <t>TB</t>
  </si>
  <si>
    <t>Multiple (specify)</t>
  </si>
  <si>
    <t>Unclear/hybrid</t>
  </si>
  <si>
    <t>pct_homeless</t>
  </si>
  <si>
    <t>Positive</t>
  </si>
  <si>
    <t>Valid_results</t>
  </si>
  <si>
    <t>prov_positive</t>
  </si>
  <si>
    <t>inconclusive</t>
  </si>
  <si>
    <t>other_coin</t>
  </si>
  <si>
    <t>test_name</t>
  </si>
  <si>
    <t>No</t>
  </si>
  <si>
    <t>Yes</t>
  </si>
  <si>
    <t>Aware</t>
  </si>
  <si>
    <t>IDU_subpop</t>
  </si>
  <si>
    <t>C_tests</t>
  </si>
  <si>
    <t>Alexander</t>
  </si>
  <si>
    <t>Indiana</t>
  </si>
  <si>
    <t>blood</t>
  </si>
  <si>
    <t>homeless individuals living in Indiana</t>
  </si>
  <si>
    <t>TB Notes</t>
  </si>
  <si>
    <t>Venue based and street outreach</t>
  </si>
  <si>
    <t>Homeless social, legal, health services event component: Individuals who returned for their results received a monetary incentive. Those who went to get medically examined also received another incentive.</t>
  </si>
  <si>
    <t>homeless shelters, health fairs and another event offering lega, social and health services to the homeless</t>
  </si>
  <si>
    <t>Additional cascade info: 158 (85%) of the 185 individuals with positive TB tests were fully evaluated with chest x-rays; and 132 (71%) individuals started treatment for LTBI. Of those who started LTBI treatment, 84 (64%) have completed and 33 (25%) currently remain on LTBI treatment.</t>
  </si>
  <si>
    <t>single arm cohort</t>
  </si>
  <si>
    <t>Lashley</t>
  </si>
  <si>
    <t>Baltimore</t>
  </si>
  <si>
    <t>Maryland</t>
  </si>
  <si>
    <t>18 months</t>
  </si>
  <si>
    <t>urban</t>
  </si>
  <si>
    <t>21-65</t>
  </si>
  <si>
    <t>100% Male | 79% African American; 20% White; &lt;1% other | 30% IDU | 7% HIV positive.</t>
  </si>
  <si>
    <t>14 years</t>
  </si>
  <si>
    <t>New York</t>
  </si>
  <si>
    <t>Urban</t>
  </si>
  <si>
    <t>Individuals with no previous TST, prior negative tests or unclear prior test results were offered a TB evaluation. TST was not offered to those with a convincing past history of TB or a documented or convincing history of a previous positive TST.</t>
  </si>
  <si>
    <t>Single-arm cohort</t>
  </si>
  <si>
    <t>Multiple venue types: shelters and drop-in centers</t>
  </si>
  <si>
    <t>Shelters and drop in centers</t>
  </si>
  <si>
    <t>Retrospective single-arm cohort</t>
  </si>
  <si>
    <t>Kong</t>
  </si>
  <si>
    <t>Colorado</t>
  </si>
  <si>
    <t>Denver</t>
  </si>
  <si>
    <t xml:space="preserve">They provide tuberculin skin testing at some overnight shelters and at a day
shelter and a clinic for the homeless. </t>
  </si>
  <si>
    <t xml:space="preserve"> After completion of screening, homeless persons were given a card from the clinic that allowed them to remain in one of the shelters for up to 6 months.</t>
  </si>
  <si>
    <t>77 completed LTBI treatement</t>
  </si>
  <si>
    <t>Single arm cohort</t>
  </si>
  <si>
    <t>Residents of communal shelters and residential drug and alcohol treatment programs</t>
  </si>
  <si>
    <t>"Identified as homeless or in the residential drug/alcohol treatment programsbetween January 1995 and December 1998." Unclear what "identified as homeless means, or whether residential treatment programs also treated stably housed persons.</t>
  </si>
  <si>
    <t>Shelters and alcohol/drug residential treament programs</t>
  </si>
  <si>
    <t>Shelters and a clinic</t>
  </si>
  <si>
    <t>48 months</t>
  </si>
  <si>
    <t>Individuals who want to stay at the shelters longer than 5 days are required to undergoe TB screening. After completion of screening, homeless persons were given a card from the clinic that allowed them to remain in one of the shelters for up to 6 months.</t>
  </si>
  <si>
    <t xml:space="preserve">Incentive gift cards to a local drug store ($10 and $20 amounts) were given out throughout the program to encourage residents to receive PPD screenings and return for follow-up readings, to encourage residents to keep clinic appointments, and to reward residents with LTBI who adhered to treatment goals. </t>
  </si>
  <si>
    <t>A resident at the mission. No other criteria provided.</t>
  </si>
  <si>
    <t>Cheung</t>
  </si>
  <si>
    <t>California</t>
  </si>
  <si>
    <t>Homeless veterans admitted into the VA Domicilary Care residential treatment program</t>
  </si>
  <si>
    <t>18-64</t>
  </si>
  <si>
    <t>43.5 yrs</t>
  </si>
  <si>
    <t>40.5 yrs</t>
  </si>
  <si>
    <t>A residential patient at the VA Domiciliary care residential treatment program</t>
  </si>
  <si>
    <t>Barry</t>
  </si>
  <si>
    <t>Boston</t>
  </si>
  <si>
    <t>Massachusettes</t>
  </si>
  <si>
    <t>Saez</t>
  </si>
  <si>
    <t>New York City</t>
  </si>
  <si>
    <t>2 years</t>
  </si>
  <si>
    <t>men discharged to community living by a shelther's the on-site mental health program</t>
  </si>
  <si>
    <t>96% Male |42.4% African American;42.4% White; 10.1% Hispanic; 4.5% other</t>
  </si>
  <si>
    <t>100% Male | 77% African American; 16% Latino| 65.6% schizophrenic</t>
  </si>
  <si>
    <t>Mentally ill homeless men in New York city</t>
  </si>
  <si>
    <t>At the shelter</t>
  </si>
  <si>
    <t>88% Male</t>
  </si>
  <si>
    <t>4 nights</t>
  </si>
  <si>
    <t>Homeless guests at the three largest shelters in Boston</t>
  </si>
  <si>
    <t>No incentives offered</t>
  </si>
  <si>
    <t>&lt;19 yrs- &gt;70 yrs</t>
  </si>
  <si>
    <t>Gelberg</t>
  </si>
  <si>
    <t>Los Angeles</t>
  </si>
  <si>
    <t>Paul</t>
  </si>
  <si>
    <t>Homeless men staying at a shelter</t>
  </si>
  <si>
    <t>one night</t>
  </si>
  <si>
    <t>Participants received $5 for completing the health examination and $5 for returning to have their test results read. If they were positive, they were given an additional $10 if they returned with a letter from the doctor showing that they had followed up with a medical evaluation and xray</t>
  </si>
  <si>
    <t>78.9% Male | 56.7% African American; 16.6% White; 17.7% Hispanic; 9% Other | 82.7% bornin the US</t>
  </si>
  <si>
    <t>A stratified sub-sample of the RAND study (a purposive sample of homeless individuals) was selected for longitudinal follow up. This study sample is those in that sub-sample that were locatable and available to participate 1 year later.</t>
  </si>
  <si>
    <t>100% male | 78% African American; 22% Hispanic</t>
  </si>
  <si>
    <t>Cross-sectional</t>
  </si>
  <si>
    <t>Sakai</t>
  </si>
  <si>
    <t>3 months</t>
  </si>
  <si>
    <t>Louisiana</t>
  </si>
  <si>
    <t>New Orleans</t>
  </si>
  <si>
    <t>Those who returned to have their test results read received $5.</t>
  </si>
  <si>
    <t>100% Male | 58% African American; 39% White; 3% Hispanic | 22.7% have psychotic symptoms (based on clinical interview for the DSM-III-R phychotic screening section</t>
  </si>
  <si>
    <t>homeless men at a downtown shelter</t>
  </si>
  <si>
    <t>Willing to participate in an interview and be screened for alcohol use and psychotic symptoms</t>
  </si>
  <si>
    <t>Neims</t>
  </si>
  <si>
    <t>individuals who spent at least one night in a homeless shelter in the previous year.</t>
  </si>
  <si>
    <t xml:space="preserve">Screening was performed
on four separate occasions at a night shelter, and a day shelter,Christopher's Place. In addition, all persons who presented to Baltimore's
Health Care for the Homeless Clinic during July 1991, and were identified as
having spent a night in a shelter, were screened. </t>
  </si>
  <si>
    <t>Must have spent at least one night in the past year in a homeless shelter, have no history of a positive test and not have been tested in the last six months</t>
  </si>
  <si>
    <t>When possible, cookies were provided at time of testing. Subjects received a pair of socks if they returned for their test results. Persons with positive PPDs were referred to the Baltimore City Health Department, Health Care for the Homeless Clinic, or their usual source of medical care. Bus tokens were provided to encourage compliance.</t>
  </si>
  <si>
    <t>One of the two shelters or the clinic</t>
  </si>
  <si>
    <t>The same shelters or the clinic the test was placed</t>
  </si>
  <si>
    <t xml:space="preserve">Preventive isoniazid (INH) therapy was indicated for two of the seven persons with inactive tuberculosis. The other persons did not require therapy because they were over 35 years of age. One person was compliant with therapy and the other person had acute hepatitis, so therapy was delayed. </t>
  </si>
  <si>
    <t>Forman</t>
  </si>
  <si>
    <t>Alaska</t>
  </si>
  <si>
    <t>Anchorage</t>
  </si>
  <si>
    <t>A café that is attached to a homeless shelter</t>
  </si>
  <si>
    <t>homeless individuals in Anchorage</t>
  </si>
  <si>
    <t>All interested in participating were eligble for screening. Only individuals with no previous positive test or history of TB were tested. Informed consent was required</t>
  </si>
  <si>
    <t>$3 to a local grocery store was given upon return for results.</t>
  </si>
  <si>
    <t>78.1% Male | 54.1% Alaskan native; 11.5% American Indian; 6.6% African American; 21.3% White; 3.3% Islander; 3.3% Latino13% White; 2% Other</t>
  </si>
  <si>
    <t>Follow up for PPD readings was limited by the necessity of an individual to reside in the homeless shelter or seek meals at Bean's Café. During certain periods of the month, individuals may receive payments that allow for the reidence outside of the shelter and the ability to purchase food.</t>
  </si>
  <si>
    <t>Homeless persons attending shelters and drop-in facilities</t>
  </si>
  <si>
    <t>Homeless persons at a shelter</t>
  </si>
  <si>
    <t>No history of a reactive TST</t>
  </si>
  <si>
    <t>18-79</t>
  </si>
  <si>
    <t>100% Male | 68.3% African American; 19.5% Hispanic; 10.6% White; .4% Asian; 1.1% other</t>
  </si>
  <si>
    <t>Bock</t>
  </si>
  <si>
    <t>Atlanta</t>
  </si>
  <si>
    <t>Georgia</t>
  </si>
  <si>
    <t xml:space="preserve">(Parke-Davis, Morris Plains, NJ) </t>
  </si>
  <si>
    <t xml:space="preserve">The major limitations of this community- based tuberculin screening and preventive therapy project were the low proportion of infected indi- viduals who were eligible for isoniazid preventive therapy and the poor adherence with a complete regimen among those we intended to treat. </t>
  </si>
  <si>
    <t>Mobile clinic</t>
  </si>
  <si>
    <t>High risk inner city residents in Atlanta</t>
  </si>
  <si>
    <t>Morrow</t>
  </si>
  <si>
    <t>Yonkers</t>
  </si>
  <si>
    <t xml:space="preserve">New York </t>
  </si>
  <si>
    <t>In the clinic at the homeless shelter</t>
  </si>
  <si>
    <t>underserved men and women using the shelter's services (food, clinic, sleeping there)</t>
  </si>
  <si>
    <t>People with history of positive PPD or tuberculosis disease were excluded.</t>
  </si>
  <si>
    <t>$5 if they returned to get their TST read</t>
  </si>
  <si>
    <t>Incentive_cat</t>
  </si>
  <si>
    <t>Any monetary</t>
  </si>
  <si>
    <t>Non-monetary</t>
  </si>
  <si>
    <t>None</t>
  </si>
  <si>
    <t>Cash_incentives</t>
  </si>
  <si>
    <t xml:space="preserve">A computer line listing of all data was generated and distributed to participating shelters before screening on each successive evening to avoid unnecessary repetition of tests. Incentives such as food vouchers and lottery tickets reported to be beneficial in other screening efforts were not utilized. Instead, shelter staff members familiar with the population and public health nurses were relied on heavily to obtain cooperation </t>
  </si>
  <si>
    <t>38 yrs</t>
  </si>
  <si>
    <t>5 were anergic. I have counted them in TST read, but not valid results. These individuals were HIV positive.</t>
  </si>
  <si>
    <t>The authors attribute the high rate of return for test reading to the convenient testing location (inside of a homeless shelter) and incentive.</t>
  </si>
  <si>
    <t>cross sectional</t>
  </si>
  <si>
    <t xml:space="preserve">duration: not reported, but this is a consecutive convenience sample so the duration was however long it took to get 105 people to consent. Therefore, short term (a matter or days) pct_homeless:  The participants were either currently homeless, living in a shelter, or formerly homeless and using the soup kitchen located at the shelter. </t>
  </si>
  <si>
    <t>Dewan</t>
  </si>
  <si>
    <t>San Francisco</t>
  </si>
  <si>
    <r>
      <t>Quantiferon</t>
    </r>
    <r>
      <rPr>
        <sz val="7"/>
        <color theme="1"/>
        <rFont val="Giovanni"/>
      </rPr>
      <t>®</t>
    </r>
    <r>
      <rPr>
        <sz val="10"/>
        <color theme="1"/>
        <rFont val="Giovanni"/>
      </rPr>
      <t xml:space="preserve">-TB (Cellestis International, Carnegie, Australia) </t>
    </r>
  </si>
  <si>
    <t>15 months</t>
  </si>
  <si>
    <t xml:space="preserve">Several operational challenges were noted during IGRA implementation. Same-day processing for specimens necessitated early and often inconvenient cut-off times for specimen collection, as well as use of a courier service. Patients attending afternoon or evening clinics were forced to return another morning for IGRA testing or to have a TST. </t>
  </si>
  <si>
    <t>none</t>
  </si>
  <si>
    <t>Homeless clinic</t>
  </si>
  <si>
    <t>Falchook</t>
  </si>
  <si>
    <t xml:space="preserve">New Orleans </t>
  </si>
  <si>
    <t>homeless persons residing at a shelter in the inner city.</t>
  </si>
  <si>
    <t>shelter-based</t>
  </si>
  <si>
    <t>At New Orleans Mission Shelter</t>
  </si>
  <si>
    <t>6 months</t>
  </si>
  <si>
    <t>No prior positive TST</t>
  </si>
  <si>
    <t>Griffin</t>
  </si>
  <si>
    <t>Kansasa City</t>
  </si>
  <si>
    <t>Missouri</t>
  </si>
  <si>
    <t xml:space="preserve">homeless individuals at five shelters </t>
  </si>
  <si>
    <t>A mobile clinic with radiographic equipment was available on site so individuals who came back to have their TST and had a positive result could immediately get a chest xray.</t>
  </si>
  <si>
    <t>At the shelters</t>
  </si>
  <si>
    <t>Kimerling</t>
  </si>
  <si>
    <t>Torres</t>
  </si>
  <si>
    <t>Alabama</t>
  </si>
  <si>
    <t>Birmingham</t>
  </si>
  <si>
    <t>5-9 months</t>
  </si>
  <si>
    <t>clients at two homeless shelters</t>
  </si>
  <si>
    <t>84.7% Male |  46.2% White; 47.5% Black; 4.9% Hispanic; 1.2% Asian; &lt;1% unknown</t>
  </si>
  <si>
    <t>30-31 months</t>
  </si>
  <si>
    <t>individuals staying at a "Gay Mens" Shelter on Ward Island</t>
  </si>
  <si>
    <t>20-61</t>
  </si>
  <si>
    <t>34 yrs</t>
  </si>
  <si>
    <t>100% Male | 70% Black; 20% Hispanic; 10% White | 41.4% IDU</t>
  </si>
  <si>
    <t>Demograhics: the IDU % is out of those tested. The rest of the demographics is for the overall shelter during the time of the study</t>
  </si>
  <si>
    <t>Nolan</t>
  </si>
  <si>
    <t>Washington</t>
  </si>
  <si>
    <t>Seattle</t>
  </si>
  <si>
    <t>100% Male</t>
  </si>
  <si>
    <t>individuals staying at a shelter for men.</t>
  </si>
  <si>
    <t>1 month</t>
  </si>
  <si>
    <t>Valencia</t>
  </si>
  <si>
    <t>conference abstract</t>
  </si>
  <si>
    <t>5 years</t>
  </si>
  <si>
    <t>100% Male | 69% African American; 25% Latino| 61% schizophrenic</t>
  </si>
  <si>
    <t>Higashi</t>
  </si>
  <si>
    <t>rec_method: Difficult to classify, is borderline between shelter based, HCF based, and multiple. Testing was done at a mobile clinic at the shelters. Decision to classify as shelter based is based on the fact that it appears that they atttempted to recruit from the shelter population in general, rather than patients who attended the clinic for other reasons.</t>
  </si>
  <si>
    <t>first_tx_appt: Number who agreed to initiate therapy, although it is not entirely clear if this occurred at the time of the test reading/chest x-ray. Not clear if any were deemed poor candidates for therapy.</t>
  </si>
  <si>
    <t>Homeless shelter</t>
  </si>
  <si>
    <t>All screenings were done during the evening hours before the assignment of beds to registered clients, which was the only time that their movements could be controlled.</t>
  </si>
  <si>
    <t>active_tb: Four cases of active TB were detected via sputum smear/culture, but the article implies that only persons who had never had a TST were given TSTs. Three of the active cases had a Hx of TST results, so it seems that one active case was detected among the persons who received TST.</t>
  </si>
  <si>
    <t>HCF and shelter based. Sti. Vincent's hospital and clinics provide medical care for shelter residents. Unclear if care is provided onsite.</t>
  </si>
  <si>
    <t>Unclear</t>
  </si>
  <si>
    <t>active_tb: 30 men had active TB, but unclear if this may include persons with a Hx of active TB or PPD+, who were not tested. ltbi: Given for HIV+ PPD+, but not overall PPD+</t>
  </si>
  <si>
    <t>San Francsico</t>
  </si>
  <si>
    <t>homeless individuals</t>
  </si>
  <si>
    <t>CASCADE: there are inconsistencies in the numbers reported in these slides. We may need to contact the author. I went with the data in slide nine. The homeless column doesn't add up to the N provided at the top. Maybe some people were tested more than once?</t>
  </si>
  <si>
    <t>Lack of knowledge about TB epidemiology, employment that did not offer time off for clinic appointments</t>
  </si>
  <si>
    <t>tx_ref, 1st_tx_appontment: Assuming that the 46 LTBI are all of the positives, it is implied that all were referred to and attended follow-up care, as follow-up care was likely needed to evaluate patients for possible active disease.</t>
  </si>
  <si>
    <t>IGRA and TST</t>
  </si>
  <si>
    <t>Multiple tests used, including Quantiferon and T-Spot</t>
  </si>
  <si>
    <t>Getting people their results. They switched to IGRA at the beginning so they could at least determine the prevalence.  plus low follow-up rate for evaluation, social and medical barriers to treatment adherence.</t>
  </si>
  <si>
    <t>Homeless social, legal, health services event component: individuals who returned for their results received an incentive, and transportation was immediately provided for those with positive results so that they could receive chest x-rays, get medically examined, and start treatment.  Plus, second incentive for medical evaluation, use of IGRA, and placing site for results receipt in a location with other services</t>
  </si>
  <si>
    <t>Test type: they specifically say they used IGRA for all testing except street outreach, which they didn't specify the test type for. However, the results they report that "There have been 185 (13%) individuals with positive TB test results (+QFN, TSPOT.TB, or TST)". Although in the article they keep using the term IGRA. The above implies that some TST were placed as well so we listed both test types.</t>
  </si>
  <si>
    <t>As part of this program, student nurses developed and implemented a Mission-wide TB education program to educate residents on risk factors, methods of transmission, and ways of preventing and controlling the spread of TB. This intervention addressed a need to provide accessible and culturally sensitive health information. In addition, plus "coaching" to encourage clinic attendance and medication adherence, accompanying patients to clinic appontments, van transport to the cinic in inclement weather, appointment reminder letters, and phone calles for appointment no-shows.</t>
  </si>
  <si>
    <t>Patients were provided written reminders to return for TST reading plus education to encourage return for skin test readings, drop-in policy for referral clinic.</t>
  </si>
  <si>
    <t>1-2  montha</t>
  </si>
  <si>
    <t>excluded if they had a history of active TB, a previously positive skin test or history of BCG vaccine. They also had to consent to an HIV test in order to be included.</t>
  </si>
  <si>
    <t>homeless residents and recent graduates of a residential addictions recovery program in a faith-based, inner-city mission</t>
  </si>
  <si>
    <t>82% male | 62% Black; 27% White; 11% Hispanic | 26% IDU ? 10% HIV positive</t>
  </si>
  <si>
    <t>clients at a homeless clinic</t>
  </si>
  <si>
    <t>Per guidelines, we excluded patients who were &lt;17 years old, HIV-infected, immunocompromised, or pregnant and  people with "TB risk factors" were screened</t>
  </si>
  <si>
    <t>9 days</t>
  </si>
  <si>
    <t>McAdam</t>
  </si>
  <si>
    <t>73 months</t>
  </si>
  <si>
    <t>The category "noncompliant with testing" is a mix of people who did not return for test reading, and those who had an inconclusive test and did not return for retesting, so we there were some inconclusive results, but not that we can extract. Text also reports that 59 of the active cases had been previously diagnosed, which should mean the other 41 are included in the "no history of postivie test" group that we extracted"</t>
  </si>
  <si>
    <t>27 months</t>
  </si>
  <si>
    <t>Individuals with positive TST at the homeless clinic were provided with bus tokens and directions to receive a CXR at the hospital. In addition to attempting to improve physical access to tuberculosis prevention services, we reduced financial barriers to services by providing screening, including chest radiography and follow-up treatment, free of charge</t>
  </si>
  <si>
    <t>Demographics: not available for homeless clinic sub pop</t>
  </si>
  <si>
    <t>LTBI treatment was not offered because of "potential difficulties with follow-up."</t>
  </si>
  <si>
    <t>tx_ref, first_tx_appt, active_tb, ltbi: Chest X-rays and sputum smears were done at the time of the skin test placement. 38 of 42 TST+ received CXR, none of these were Dx with ATB, fair to say they are LTBI. However, there was not post-screening evaluation or treatment for TST+.</t>
  </si>
  <si>
    <t>57-58 months</t>
  </si>
  <si>
    <t>consented: Unclear if consent was given, testing may have been a requirement of progrma admission</t>
  </si>
  <si>
    <t>HCV/TB, HCV/HIV/TB, HIV/HCV/HBV/TB</t>
  </si>
  <si>
    <t>no history of TB or positive skin test</t>
  </si>
  <si>
    <t>Notices were posted through out the shelter several days before the screening, and caseworkers who were in frequent contact with the men were encouraged to refer them to the screening. Coffee and a snack were also offered as an incentive for participation.</t>
  </si>
  <si>
    <t>92.9% Male | 84.5% Black; 13.1% White; 2.4% Other</t>
  </si>
  <si>
    <t xml:space="preserve">Screening was performed on four separate occasions at a night shelter, and a day shelter,Christopher's Place. In addition, all persons who presented to Baltimore's Health Care for the Homeless Clinic during July 1991, and were identified as having spent a night in a shelter, were screened. </t>
  </si>
  <si>
    <t>100% IDU</t>
  </si>
  <si>
    <t>Homeless persons in Los Angeles</t>
  </si>
  <si>
    <t xml:space="preserve">"outdoor areas" </t>
  </si>
  <si>
    <t>Mentally ill and living in a "large NYC shelter"</t>
  </si>
  <si>
    <t>Integration of testing into a short-term case-management program</t>
  </si>
  <si>
    <t>tx_ref and tx_appt: These fields can nt be larger than the number positive. active_tb: Abstract states that "Six active TB cases were identified in HIV positive men." Unclear if this means that six total cases were diagnosed, all of which were in HIV positive men, or more that six cases total were diagnosed.</t>
  </si>
  <si>
    <t>HIV positive and active TB</t>
  </si>
  <si>
    <t>Menlo Park</t>
  </si>
  <si>
    <t xml:space="preserve"> objective: The state purpose of the "study" is to determin prevalence and risk factors, however, it is unclear if the testing itself was done for research purposes or to benefit the patients or public health.</t>
  </si>
  <si>
    <t>1991 or 1992</t>
  </si>
  <si>
    <t>Participant in the RAND study. Participation in the RAND study was limited to persons who age 18+ and were homeless, defined as having spent one night in the last 30 days in a setting defined as a temporary shelter, not designed to be a shelter, or a temporary arrangement for which they did not pay, or in a program for homeless individuals that defined stays as temporary.</t>
  </si>
  <si>
    <t>18+</t>
  </si>
  <si>
    <t>Demographics: these are weighted.pct_homeless: 100% were homeless by RAND's definition at the time of enrollment into the panel, but may not have met RANDS definition at the time of the test. 22.6% had a "modal" shelter (type of shelter where they spend the most time in the past 30 days) or "housed." Some of these 22.6% may have still met RAND's definition of homelessness.</t>
  </si>
  <si>
    <t>46-47 months</t>
  </si>
  <si>
    <t>Quantiferon Gold, and Quantiferon Gold-In-Tube</t>
  </si>
  <si>
    <t>rec_method: Slide 8, where information on numbers tested and positive are found, is titled "TB Infection Prevalence by Test and Clinic Type," implying that the data comes from health care clinics.</t>
  </si>
  <si>
    <t>Testing through on-site mental health progrma in shelter, HCF AND shelter-based</t>
  </si>
  <si>
    <t>patients were accompanied to chest X-ray appointment.</t>
  </si>
  <si>
    <t>start_year, end_year: Taken from Saez 1996, Tuberculosis and HIV among mentally ill men in a New York City shelter, letter to the editor in AJPH 86(9).</t>
  </si>
  <si>
    <t>Guest at the men's shelter</t>
  </si>
  <si>
    <t xml:space="preserve">CASCADE:This is the data from May 1985. </t>
  </si>
  <si>
    <t>indeterminate: 1996 letter to AJPH editor states 10 indeterminate. 2002 abstract states 12. Believe that 2002 abstract number is a mistake, as they state that of 90 offered TST, 5 refused, 42 were negative, 33 positive, and 12 indeterminate. This adds to 92.  tx_ref, first_tx_appt: 77 persons had a follow-up X-ray, but not all were TST+. All TST+ got a follow-up X-ray.  First_tx_appt and tx_ref: this number came from the 1996 letter, not the 2002 abstract. active_tb: the paper reports 6 active tb cases. However, one of these was from an indeterminate PPD so we are only reporting the number of active cases that also had a positive PPD. LTBI: since 5 of the PPD positive were active cases and all PPD positive received a chest x-ray we can assume the other 28 were LTBI.</t>
  </si>
  <si>
    <t>ltbi: The papaer refers to all 12 PPD+ as LTBI, but it appears that 7 of them did not receive any follow-up care and they did not seem to be equipped to perform onsite evaluation of TST+, so it may not be appropriate to label all 12 as LTBI diagnoses.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</si>
</sst>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9">
    <font>
      <sz val="11"/>
      <color theme="1"/>
      <name val="Arial"/>
      <family val="2"/>
    </font>
    <font>
      <sz val="11"/>
      <color theme="1"/>
      <name val="Calibri"/>
      <family val="2"/>
      <scheme val="minor"/>
    </font>
    <font>
      <sz val="12"/>
      <color theme="1"/>
      <name val="Calibri"/>
      <family val="2"/>
      <scheme val="minor"/>
    </font>
    <font>
      <b/>
      <sz val="11"/>
      <color theme="3"/>
      <name val="Calibri"/>
      <family val="2"/>
      <scheme val="minor"/>
    </font>
    <font>
      <sz val="11"/>
      <color rgb="FF006100"/>
      <name val="Calibri"/>
      <family val="2"/>
      <scheme val="minor"/>
    </font>
    <font>
      <sz val="11"/>
      <color rgb="FF9C6500"/>
      <name val="Calibri"/>
      <family val="2"/>
      <scheme val="minor"/>
    </font>
    <font>
      <sz val="12"/>
      <color rgb="FF9C0006"/>
      <name val="Calibri"/>
      <family val="2"/>
      <scheme val="minor"/>
    </font>
    <font>
      <b/>
      <sz val="15"/>
      <color theme="3"/>
      <name val="Calibri"/>
      <family val="2"/>
      <scheme val="minor"/>
    </font>
    <font>
      <b/>
      <sz val="11"/>
      <name val="Calibri"/>
      <family val="2"/>
      <scheme val="minor"/>
    </font>
    <font>
      <sz val="11"/>
      <name val="Arial"/>
      <family val="2"/>
    </font>
    <font>
      <u/>
      <sz val="11"/>
      <color theme="10"/>
      <name val="Arial"/>
      <family val="2"/>
    </font>
    <font>
      <u/>
      <sz val="11"/>
      <color theme="11"/>
      <name val="Arial"/>
      <family val="2"/>
    </font>
    <font>
      <sz val="11"/>
      <color rgb="FF000000"/>
      <name val="Arial"/>
      <family val="2"/>
    </font>
    <font>
      <b/>
      <sz val="11"/>
      <name val="Calibri"/>
      <family val="2"/>
    </font>
    <font>
      <sz val="11"/>
      <color theme="1"/>
      <name val="Arial"/>
      <family val="2"/>
    </font>
    <font>
      <b/>
      <sz val="11"/>
      <name val="Arial"/>
    </font>
    <font>
      <sz val="8"/>
      <name val="Arial"/>
      <family val="2"/>
    </font>
    <font>
      <sz val="10"/>
      <color theme="1"/>
      <name val="AdvPTimes"/>
    </font>
    <font>
      <sz val="10"/>
      <color theme="1"/>
      <name val="NewBaskervilleStd"/>
    </font>
    <font>
      <sz val="11"/>
      <color theme="1"/>
      <name val="MinionPro"/>
    </font>
    <font>
      <b/>
      <sz val="13"/>
      <color rgb="FF4F81BD"/>
      <name val="Calibri"/>
    </font>
    <font>
      <sz val="12"/>
      <color theme="1"/>
      <name val="Symbol"/>
    </font>
    <font>
      <sz val="12"/>
      <color theme="1"/>
      <name val="Calibri"/>
    </font>
    <font>
      <sz val="12"/>
      <color rgb="FF4F81BD"/>
      <name val="Symbol"/>
    </font>
    <font>
      <sz val="12"/>
      <color theme="1"/>
      <name val="Courier New"/>
    </font>
    <font>
      <sz val="13"/>
      <color theme="1"/>
      <name val="Calibri"/>
    </font>
    <font>
      <sz val="10"/>
      <color theme="1"/>
      <name val="Giovanni"/>
    </font>
    <font>
      <sz val="7"/>
      <color theme="1"/>
      <name val="Giovanni"/>
    </font>
    <font>
      <sz val="11"/>
      <color rgb="FF000000"/>
      <name val="Calibri"/>
      <family val="2"/>
    </font>
    <font>
      <sz val="11"/>
      <color rgb="FFFF0000"/>
      <name val="Arial"/>
      <family val="2"/>
    </font>
    <font>
      <sz val="12"/>
      <name val="Calibri"/>
      <family val="2"/>
    </font>
    <font>
      <sz val="12"/>
      <name val="Calibri"/>
      <family val="2"/>
      <scheme val="minor"/>
    </font>
    <font>
      <sz val="12"/>
      <color theme="1"/>
      <name val="Cambria"/>
      <family val="1"/>
    </font>
    <font>
      <sz val="11"/>
      <color rgb="FF211E1E"/>
      <name val="Arial"/>
      <family val="2"/>
    </font>
    <font>
      <sz val="12"/>
      <name val="Symbol"/>
      <family val="1"/>
      <charset val="2"/>
    </font>
    <font>
      <sz val="13"/>
      <color rgb="FF4F81BD"/>
      <name val="Calibri"/>
      <family val="2"/>
    </font>
    <font>
      <sz val="16"/>
      <color rgb="FF345A8A"/>
      <name val="Calibri"/>
      <family val="2"/>
    </font>
    <font>
      <sz val="12"/>
      <color rgb="FF4F81BD"/>
      <name val="Symbol"/>
      <family val="1"/>
      <charset val="2"/>
    </font>
    <font>
      <sz val="12"/>
      <color theme="1"/>
      <name val="Courier New"/>
      <family val="3"/>
    </font>
  </fonts>
  <fills count="1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4" tint="0.59999389629810485"/>
        <bgColor indexed="65"/>
      </patternFill>
    </fill>
    <fill>
      <patternFill patternType="solid">
        <fgColor theme="5"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0"/>
        <bgColor indexed="64"/>
      </patternFill>
    </fill>
    <fill>
      <patternFill patternType="solid">
        <fgColor theme="0"/>
        <bgColor rgb="FF000000"/>
      </patternFill>
    </fill>
  </fills>
  <borders count="4">
    <border>
      <left/>
      <right/>
      <top/>
      <bottom/>
      <diagonal/>
    </border>
    <border>
      <left/>
      <right/>
      <top/>
      <bottom style="thick">
        <color theme="4"/>
      </bottom>
      <diagonal/>
    </border>
    <border>
      <left/>
      <right/>
      <top/>
      <bottom style="medium">
        <color theme="4" tint="0.39997558519241921"/>
      </bottom>
      <diagonal/>
    </border>
    <border>
      <left/>
      <right/>
      <top/>
      <bottom style="medium">
        <color rgb="FF95B3D7"/>
      </bottom>
      <diagonal/>
    </border>
  </borders>
  <cellStyleXfs count="2231">
    <xf numFmtId="0" fontId="0" fillId="0" borderId="0"/>
    <xf numFmtId="0" fontId="1" fillId="0" borderId="0"/>
    <xf numFmtId="0" fontId="3" fillId="0" borderId="2" applyNumberFormat="0" applyFill="0" applyAlignment="0" applyProtection="0"/>
    <xf numFmtId="0" fontId="4" fillId="2" borderId="0" applyNumberFormat="0" applyBorder="0" applyAlignment="0" applyProtection="0"/>
    <xf numFmtId="0" fontId="5" fillId="4" borderId="0" applyNumberFormat="0" applyBorder="0" applyAlignment="0" applyProtection="0"/>
    <xf numFmtId="0" fontId="6" fillId="3" borderId="0" applyNumberFormat="0" applyBorder="0" applyAlignment="0" applyProtection="0"/>
    <xf numFmtId="0" fontId="2" fillId="8" borderId="0" applyNumberFormat="0" applyBorder="0" applyAlignment="0" applyProtection="0"/>
    <xf numFmtId="0" fontId="2" fillId="5" borderId="0" applyNumberFormat="0" applyBorder="0" applyAlignment="0" applyProtection="0"/>
    <xf numFmtId="0" fontId="7" fillId="0" borderId="1" applyNumberFormat="0" applyFill="0" applyAlignment="0" applyProtection="0"/>
    <xf numFmtId="0" fontId="2" fillId="7" borderId="0" applyNumberFormat="0" applyBorder="0" applyAlignment="0" applyProtection="0"/>
    <xf numFmtId="0" fontId="2" fillId="6" borderId="0" applyNumberFormat="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4" fillId="0" borderId="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9" fontId="14"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68">
    <xf numFmtId="0" fontId="0" fillId="0" borderId="0" xfId="0"/>
    <xf numFmtId="0" fontId="8" fillId="9" borderId="2" xfId="2" applyFont="1" applyFill="1" applyAlignment="1">
      <alignment horizontal="center" vertical="center" wrapText="1"/>
    </xf>
    <xf numFmtId="0" fontId="8" fillId="9" borderId="2" xfId="2" applyFont="1" applyFill="1" applyAlignment="1">
      <alignment horizontal="right" vertical="center" wrapText="1"/>
    </xf>
    <xf numFmtId="0" fontId="8" fillId="9" borderId="2" xfId="2" applyFont="1" applyFill="1" applyAlignment="1">
      <alignment horizontal="center" vertical="center"/>
    </xf>
    <xf numFmtId="0" fontId="13" fillId="9" borderId="3" xfId="0" applyFont="1" applyFill="1" applyBorder="1" applyAlignment="1">
      <alignment horizontal="center" vertical="center" wrapText="1"/>
    </xf>
    <xf numFmtId="0" fontId="15" fillId="9" borderId="0" xfId="0" applyFont="1" applyFill="1" applyAlignment="1">
      <alignment horizontal="center" vertical="center"/>
    </xf>
    <xf numFmtId="0" fontId="9" fillId="9" borderId="0" xfId="0" applyFont="1" applyFill="1" applyAlignment="1">
      <alignment horizontal="center" vertical="center"/>
    </xf>
    <xf numFmtId="0" fontId="0" fillId="9" borderId="0" xfId="0" applyFill="1" applyAlignment="1">
      <alignment horizontal="center" vertical="center"/>
    </xf>
    <xf numFmtId="0" fontId="0" fillId="9" borderId="0" xfId="0" applyFill="1" applyAlignment="1">
      <alignment horizontal="center" vertical="center" wrapText="1"/>
    </xf>
    <xf numFmtId="0" fontId="0" fillId="9" borderId="0" xfId="0" applyFill="1" applyBorder="1"/>
    <xf numFmtId="0" fontId="24" fillId="9" borderId="0" xfId="0" applyFont="1" applyFill="1" applyBorder="1" applyAlignment="1">
      <alignment horizontal="left" vertical="center" indent="6"/>
    </xf>
    <xf numFmtId="0" fontId="24" fillId="9" borderId="0" xfId="0" applyFont="1" applyFill="1" applyAlignment="1">
      <alignment horizontal="left" vertical="center" indent="6"/>
    </xf>
    <xf numFmtId="0" fontId="0" fillId="9" borderId="0" xfId="0" applyFill="1"/>
    <xf numFmtId="0" fontId="23" fillId="9" borderId="0" xfId="0" applyFont="1" applyFill="1" applyAlignment="1">
      <alignment horizontal="left" vertical="center" indent="3"/>
    </xf>
    <xf numFmtId="0" fontId="20" fillId="9" borderId="0" xfId="0" applyFont="1" applyFill="1" applyAlignment="1">
      <alignment vertical="center"/>
    </xf>
    <xf numFmtId="0" fontId="21" fillId="9" borderId="0" xfId="0" applyFont="1" applyFill="1" applyAlignment="1">
      <alignment horizontal="left" vertical="center" indent="3"/>
    </xf>
    <xf numFmtId="0" fontId="22" fillId="9" borderId="0" xfId="0" applyFont="1" applyFill="1" applyAlignment="1">
      <alignment vertical="center"/>
    </xf>
    <xf numFmtId="0" fontId="25" fillId="9" borderId="0" xfId="0" applyFont="1" applyFill="1" applyAlignment="1">
      <alignment vertical="center"/>
    </xf>
    <xf numFmtId="0" fontId="0" fillId="9" borderId="0" xfId="0" applyFill="1" applyAlignment="1">
      <alignment horizontal="right" vertical="center" wrapText="1"/>
    </xf>
    <xf numFmtId="0" fontId="0" fillId="9" borderId="0" xfId="0" applyFont="1" applyFill="1" applyAlignment="1">
      <alignment horizontal="center" vertical="center" wrapText="1"/>
    </xf>
    <xf numFmtId="0" fontId="0" fillId="9" borderId="0" xfId="0" applyFont="1" applyFill="1" applyAlignment="1">
      <alignment horizontal="center" vertical="center"/>
    </xf>
    <xf numFmtId="9" fontId="0" fillId="9" borderId="0" xfId="0" applyNumberFormat="1" applyFont="1" applyFill="1" applyAlignment="1">
      <alignment horizontal="center" vertical="center"/>
    </xf>
    <xf numFmtId="0" fontId="0" fillId="9" borderId="0" xfId="0" applyFont="1" applyFill="1" applyBorder="1" applyAlignment="1">
      <alignment horizontal="center" vertical="center" wrapText="1"/>
    </xf>
    <xf numFmtId="0" fontId="9" fillId="9" borderId="0" xfId="0" applyFont="1" applyFill="1" applyAlignment="1">
      <alignment horizontal="center" vertical="center" wrapText="1"/>
    </xf>
    <xf numFmtId="0" fontId="12" fillId="9" borderId="0" xfId="0" applyFont="1" applyFill="1" applyAlignment="1">
      <alignment horizontal="center" vertical="center"/>
    </xf>
    <xf numFmtId="0" fontId="30" fillId="9" borderId="0" xfId="0" applyFont="1" applyFill="1" applyBorder="1" applyAlignment="1">
      <alignment vertical="center" wrapText="1"/>
    </xf>
    <xf numFmtId="0" fontId="30" fillId="9" borderId="0" xfId="0" applyFont="1" applyFill="1" applyBorder="1" applyAlignment="1">
      <alignment horizontal="center" vertical="center" wrapText="1"/>
    </xf>
    <xf numFmtId="0" fontId="12" fillId="9" borderId="0" xfId="0" applyFont="1" applyFill="1" applyAlignment="1">
      <alignment horizontal="center" vertical="center" wrapText="1"/>
    </xf>
    <xf numFmtId="9" fontId="0" fillId="9" borderId="0" xfId="0" applyNumberFormat="1" applyFont="1" applyFill="1" applyAlignment="1">
      <alignment horizontal="center" vertical="center" wrapText="1"/>
    </xf>
    <xf numFmtId="0" fontId="0" fillId="9" borderId="0" xfId="0" applyFont="1" applyFill="1" applyBorder="1" applyAlignment="1">
      <alignment horizontal="center" vertical="center"/>
    </xf>
    <xf numFmtId="9" fontId="9" fillId="9" borderId="0" xfId="0" applyNumberFormat="1" applyFont="1" applyFill="1" applyAlignment="1">
      <alignment horizontal="center" vertical="center" wrapText="1"/>
    </xf>
    <xf numFmtId="1" fontId="9" fillId="9" borderId="0" xfId="0" applyNumberFormat="1" applyFont="1" applyFill="1" applyAlignment="1">
      <alignment horizontal="center" vertical="center"/>
    </xf>
    <xf numFmtId="0" fontId="9" fillId="10" borderId="0" xfId="0" applyFont="1" applyFill="1" applyAlignment="1">
      <alignment horizontal="center" vertical="center" wrapText="1"/>
    </xf>
    <xf numFmtId="0" fontId="9" fillId="10" borderId="0" xfId="0" applyFont="1" applyFill="1" applyAlignment="1">
      <alignment horizontal="center" vertical="center"/>
    </xf>
    <xf numFmtId="9" fontId="9" fillId="10" borderId="0" xfId="0" applyNumberFormat="1" applyFont="1" applyFill="1" applyAlignment="1">
      <alignment horizontal="center" vertical="center" wrapText="1"/>
    </xf>
    <xf numFmtId="0" fontId="9" fillId="9" borderId="0" xfId="0" applyFont="1" applyFill="1" applyBorder="1" applyAlignment="1">
      <alignment horizontal="center" vertical="center" wrapText="1"/>
    </xf>
    <xf numFmtId="165" fontId="9" fillId="9" borderId="0" xfId="0" applyNumberFormat="1" applyFont="1" applyFill="1" applyBorder="1" applyAlignment="1">
      <alignment horizontal="center" vertical="center" wrapText="1"/>
    </xf>
    <xf numFmtId="1" fontId="9" fillId="9" borderId="0" xfId="0" applyNumberFormat="1" applyFont="1" applyFill="1" applyBorder="1" applyAlignment="1">
      <alignment horizontal="center" vertical="center" wrapText="1"/>
    </xf>
    <xf numFmtId="9" fontId="12" fillId="9" borderId="0" xfId="0" applyNumberFormat="1" applyFont="1" applyFill="1" applyAlignment="1">
      <alignment horizontal="center" vertical="center"/>
    </xf>
    <xf numFmtId="0" fontId="17" fillId="9" borderId="0" xfId="0" applyFont="1" applyFill="1" applyAlignment="1">
      <alignment vertical="center" wrapText="1"/>
    </xf>
    <xf numFmtId="0" fontId="17" fillId="9" borderId="0" xfId="0" applyFont="1" applyFill="1" applyAlignment="1">
      <alignment horizontal="center" vertical="center" wrapText="1"/>
    </xf>
    <xf numFmtId="164" fontId="0" fillId="9" borderId="0" xfId="0" applyNumberFormat="1" applyFont="1" applyFill="1" applyAlignment="1">
      <alignment horizontal="center" vertical="center" wrapText="1"/>
    </xf>
    <xf numFmtId="1" fontId="0" fillId="9" borderId="0" xfId="0" applyNumberFormat="1" applyFont="1" applyFill="1" applyAlignment="1">
      <alignment horizontal="center" vertical="center"/>
    </xf>
    <xf numFmtId="0" fontId="12" fillId="9" borderId="0" xfId="0" applyFont="1" applyFill="1" applyBorder="1" applyAlignment="1">
      <alignment horizontal="center" vertical="center" wrapText="1"/>
    </xf>
    <xf numFmtId="0" fontId="12" fillId="10" borderId="0" xfId="0" applyFont="1" applyFill="1" applyAlignment="1">
      <alignment horizontal="center" vertical="center"/>
    </xf>
    <xf numFmtId="0" fontId="12" fillId="10" borderId="0" xfId="0" applyFont="1" applyFill="1" applyAlignment="1">
      <alignment horizontal="center" vertical="center" wrapText="1"/>
    </xf>
    <xf numFmtId="9" fontId="12" fillId="10" borderId="0" xfId="0" applyNumberFormat="1" applyFont="1" applyFill="1" applyAlignment="1">
      <alignment horizontal="center" vertical="center" wrapText="1"/>
    </xf>
    <xf numFmtId="1" fontId="12" fillId="10" borderId="0" xfId="0" applyNumberFormat="1" applyFont="1" applyFill="1" applyAlignment="1">
      <alignment horizontal="center" vertical="center" wrapText="1"/>
    </xf>
    <xf numFmtId="0" fontId="28" fillId="10" borderId="0" xfId="0" applyFont="1" applyFill="1" applyAlignment="1">
      <alignment horizontal="center" vertical="center" wrapText="1"/>
    </xf>
    <xf numFmtId="0" fontId="18" fillId="9" borderId="0" xfId="0" applyFont="1" applyFill="1" applyAlignment="1">
      <alignment horizontal="center" vertical="center" wrapText="1"/>
    </xf>
    <xf numFmtId="0" fontId="26" fillId="9" borderId="0" xfId="0" applyFont="1" applyFill="1" applyAlignment="1">
      <alignment horizontal="center" vertical="center" wrapText="1"/>
    </xf>
    <xf numFmtId="0" fontId="31" fillId="9" borderId="0" xfId="0" applyFont="1" applyFill="1" applyAlignment="1">
      <alignment horizontal="center" vertical="center" wrapText="1"/>
    </xf>
    <xf numFmtId="0" fontId="19" fillId="9" borderId="0" xfId="0" applyFont="1" applyFill="1" applyAlignment="1">
      <alignment horizontal="center" vertical="center" wrapText="1"/>
    </xf>
    <xf numFmtId="0" fontId="32" fillId="9" borderId="0" xfId="0" applyFont="1" applyFill="1" applyBorder="1" applyAlignment="1">
      <alignment horizontal="center" vertical="center" wrapText="1"/>
    </xf>
    <xf numFmtId="9" fontId="14" fillId="9" borderId="0" xfId="1956" applyFont="1" applyFill="1" applyAlignment="1">
      <alignment horizontal="center" vertical="center" wrapText="1"/>
    </xf>
    <xf numFmtId="1" fontId="0" fillId="9" borderId="0" xfId="0" applyNumberFormat="1" applyFont="1" applyFill="1" applyAlignment="1">
      <alignment horizontal="center" vertical="center" wrapText="1"/>
    </xf>
    <xf numFmtId="0" fontId="0" fillId="9" borderId="0" xfId="0" applyFont="1" applyFill="1" applyAlignment="1">
      <alignment vertical="center" wrapText="1"/>
    </xf>
    <xf numFmtId="0" fontId="33" fillId="9" borderId="0" xfId="0" applyFont="1" applyFill="1" applyAlignment="1">
      <alignment horizontal="center" vertical="center"/>
    </xf>
    <xf numFmtId="0" fontId="33" fillId="9" borderId="0" xfId="0" applyFont="1" applyFill="1" applyAlignment="1">
      <alignment horizontal="center" vertical="center" wrapText="1"/>
    </xf>
    <xf numFmtId="0" fontId="34" fillId="9" borderId="0" xfId="0" applyFont="1" applyFill="1" applyBorder="1" applyAlignment="1">
      <alignment horizontal="center" vertical="center" wrapText="1"/>
    </xf>
    <xf numFmtId="0" fontId="29" fillId="9" borderId="0" xfId="0" applyFont="1" applyFill="1" applyAlignment="1">
      <alignment horizontal="center" vertical="center" wrapText="1"/>
    </xf>
    <xf numFmtId="0" fontId="0" fillId="9" borderId="0" xfId="0" applyFont="1" applyFill="1" applyBorder="1"/>
    <xf numFmtId="0" fontId="30" fillId="9" borderId="0" xfId="0" applyFont="1" applyFill="1" applyBorder="1" applyAlignment="1">
      <alignment vertical="center" wrapText="1"/>
    </xf>
    <xf numFmtId="0" fontId="35" fillId="9" borderId="0" xfId="0" applyFont="1" applyFill="1" applyBorder="1" applyAlignment="1">
      <alignment vertical="center"/>
    </xf>
    <xf numFmtId="0" fontId="34" fillId="9" borderId="0" xfId="0" applyFont="1" applyFill="1" applyBorder="1" applyAlignment="1">
      <alignment horizontal="left" vertical="center" indent="3"/>
    </xf>
    <xf numFmtId="0" fontId="36" fillId="9" borderId="0" xfId="0" applyFont="1" applyFill="1" applyBorder="1" applyAlignment="1">
      <alignment vertical="center"/>
    </xf>
    <xf numFmtId="0" fontId="37" fillId="9" borderId="0" xfId="0" applyFont="1" applyFill="1" applyBorder="1" applyAlignment="1">
      <alignment horizontal="left" vertical="center" indent="3"/>
    </xf>
    <xf numFmtId="0" fontId="38" fillId="9" borderId="0" xfId="0" applyFont="1" applyFill="1" applyBorder="1" applyAlignment="1">
      <alignment horizontal="left" vertical="center" indent="6"/>
    </xf>
  </cellXfs>
  <cellStyles count="2231">
    <cellStyle name="20% - Accent2 2" xfId="10"/>
    <cellStyle name="20% - Accent6 2" xfId="6"/>
    <cellStyle name="40% - Accent1 2" xfId="7"/>
    <cellStyle name="40% - Accent5 2" xfId="9"/>
    <cellStyle name="Bad 2" xfId="5"/>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70" builtinId="9" hidden="1"/>
    <cellStyle name="Followed Hyperlink" xfId="972" builtinId="9" hidden="1"/>
    <cellStyle name="Followed Hyperlink" xfId="974" builtinId="9" hidden="1"/>
    <cellStyle name="Followed Hyperlink" xfId="976" builtinId="9" hidden="1"/>
    <cellStyle name="Followed Hyperlink" xfId="978" builtinId="9" hidden="1"/>
    <cellStyle name="Followed Hyperlink" xfId="980" builtinId="9" hidden="1"/>
    <cellStyle name="Followed Hyperlink" xfId="982" builtinId="9" hidden="1"/>
    <cellStyle name="Followed Hyperlink" xfId="984" builtinId="9" hidden="1"/>
    <cellStyle name="Followed Hyperlink" xfId="986" builtinId="9" hidden="1"/>
    <cellStyle name="Followed Hyperlink" xfId="988" builtinId="9" hidden="1"/>
    <cellStyle name="Followed Hyperlink" xfId="990" builtinId="9" hidden="1"/>
    <cellStyle name="Followed Hyperlink" xfId="992" builtinId="9" hidden="1"/>
    <cellStyle name="Followed Hyperlink" xfId="994" builtinId="9" hidden="1"/>
    <cellStyle name="Followed Hyperlink" xfId="996" builtinId="9" hidden="1"/>
    <cellStyle name="Followed Hyperlink" xfId="998" builtinId="9" hidden="1"/>
    <cellStyle name="Followed Hyperlink" xfId="1000" builtinId="9" hidden="1"/>
    <cellStyle name="Followed Hyperlink" xfId="1002" builtinId="9" hidden="1"/>
    <cellStyle name="Followed Hyperlink" xfId="1004" builtinId="9" hidden="1"/>
    <cellStyle name="Followed Hyperlink" xfId="1006" builtinId="9" hidden="1"/>
    <cellStyle name="Followed Hyperlink" xfId="1008" builtinId="9" hidden="1"/>
    <cellStyle name="Followed Hyperlink" xfId="1010" builtinId="9" hidden="1"/>
    <cellStyle name="Followed Hyperlink" xfId="1012" builtinId="9" hidden="1"/>
    <cellStyle name="Followed Hyperlink" xfId="1014" builtinId="9" hidden="1"/>
    <cellStyle name="Followed Hyperlink" xfId="1016" builtinId="9" hidden="1"/>
    <cellStyle name="Followed Hyperlink" xfId="1018" builtinId="9" hidden="1"/>
    <cellStyle name="Followed Hyperlink" xfId="1020" builtinId="9" hidden="1"/>
    <cellStyle name="Followed Hyperlink" xfId="1022" builtinId="9" hidden="1"/>
    <cellStyle name="Followed Hyperlink" xfId="1024" builtinId="9" hidden="1"/>
    <cellStyle name="Followed Hyperlink" xfId="1026" builtinId="9" hidden="1"/>
    <cellStyle name="Followed Hyperlink" xfId="1028" builtinId="9" hidden="1"/>
    <cellStyle name="Followed Hyperlink" xfId="1030" builtinId="9" hidden="1"/>
    <cellStyle name="Followed Hyperlink" xfId="1032" builtinId="9" hidden="1"/>
    <cellStyle name="Followed Hyperlink" xfId="1034" builtinId="9" hidden="1"/>
    <cellStyle name="Followed Hyperlink" xfId="1036" builtinId="9" hidden="1"/>
    <cellStyle name="Followed Hyperlink" xfId="1038" builtinId="9" hidden="1"/>
    <cellStyle name="Followed Hyperlink" xfId="1040" builtinId="9" hidden="1"/>
    <cellStyle name="Followed Hyperlink" xfId="1042" builtinId="9" hidden="1"/>
    <cellStyle name="Followed Hyperlink" xfId="1044" builtinId="9" hidden="1"/>
    <cellStyle name="Followed Hyperlink" xfId="1046" builtinId="9" hidden="1"/>
    <cellStyle name="Followed Hyperlink" xfId="1048" builtinId="9" hidden="1"/>
    <cellStyle name="Followed Hyperlink" xfId="1050" builtinId="9" hidden="1"/>
    <cellStyle name="Followed Hyperlink" xfId="1052" builtinId="9" hidden="1"/>
    <cellStyle name="Followed Hyperlink" xfId="1054" builtinId="9" hidden="1"/>
    <cellStyle name="Followed Hyperlink" xfId="1056" builtinId="9" hidden="1"/>
    <cellStyle name="Followed Hyperlink" xfId="1058" builtinId="9" hidden="1"/>
    <cellStyle name="Followed Hyperlink" xfId="1060" builtinId="9" hidden="1"/>
    <cellStyle name="Followed Hyperlink" xfId="1062" builtinId="9" hidden="1"/>
    <cellStyle name="Followed Hyperlink" xfId="1064" builtinId="9" hidden="1"/>
    <cellStyle name="Followed Hyperlink" xfId="1066" builtinId="9" hidden="1"/>
    <cellStyle name="Followed Hyperlink" xfId="1068" builtinId="9" hidden="1"/>
    <cellStyle name="Followed Hyperlink" xfId="1070" builtinId="9" hidden="1"/>
    <cellStyle name="Followed Hyperlink" xfId="1072" builtinId="9" hidden="1"/>
    <cellStyle name="Followed Hyperlink" xfId="1074" builtinId="9" hidden="1"/>
    <cellStyle name="Followed Hyperlink" xfId="1076" builtinId="9" hidden="1"/>
    <cellStyle name="Followed Hyperlink" xfId="1078" builtinId="9" hidden="1"/>
    <cellStyle name="Followed Hyperlink" xfId="1080" builtinId="9" hidden="1"/>
    <cellStyle name="Followed Hyperlink" xfId="1082" builtinId="9" hidden="1"/>
    <cellStyle name="Followed Hyperlink" xfId="1084" builtinId="9" hidden="1"/>
    <cellStyle name="Followed Hyperlink" xfId="1086" builtinId="9" hidden="1"/>
    <cellStyle name="Followed Hyperlink" xfId="1088" builtinId="9" hidden="1"/>
    <cellStyle name="Followed Hyperlink" xfId="1090" builtinId="9" hidden="1"/>
    <cellStyle name="Followed Hyperlink" xfId="1092" builtinId="9" hidden="1"/>
    <cellStyle name="Followed Hyperlink" xfId="1094" builtinId="9" hidden="1"/>
    <cellStyle name="Followed Hyperlink" xfId="1096" builtinId="9" hidden="1"/>
    <cellStyle name="Followed Hyperlink" xfId="1098" builtinId="9" hidden="1"/>
    <cellStyle name="Followed Hyperlink" xfId="1100" builtinId="9" hidden="1"/>
    <cellStyle name="Followed Hyperlink" xfId="1102" builtinId="9" hidden="1"/>
    <cellStyle name="Followed Hyperlink" xfId="1104" builtinId="9" hidden="1"/>
    <cellStyle name="Followed Hyperlink" xfId="1106" builtinId="9" hidden="1"/>
    <cellStyle name="Followed Hyperlink" xfId="1108" builtinId="9" hidden="1"/>
    <cellStyle name="Followed Hyperlink" xfId="1110" builtinId="9" hidden="1"/>
    <cellStyle name="Followed Hyperlink" xfId="1112" builtinId="9" hidden="1"/>
    <cellStyle name="Followed Hyperlink" xfId="1114" builtinId="9" hidden="1"/>
    <cellStyle name="Followed Hyperlink" xfId="1116" builtinId="9" hidden="1"/>
    <cellStyle name="Followed Hyperlink" xfId="1118" builtinId="9" hidden="1"/>
    <cellStyle name="Followed Hyperlink" xfId="1121" builtinId="9" hidden="1"/>
    <cellStyle name="Followed Hyperlink" xfId="1123" builtinId="9" hidden="1"/>
    <cellStyle name="Followed Hyperlink" xfId="1125" builtinId="9" hidden="1"/>
    <cellStyle name="Followed Hyperlink" xfId="1127" builtinId="9" hidden="1"/>
    <cellStyle name="Followed Hyperlink" xfId="1129" builtinId="9" hidden="1"/>
    <cellStyle name="Followed Hyperlink" xfId="1131" builtinId="9" hidden="1"/>
    <cellStyle name="Followed Hyperlink" xfId="1133" builtinId="9" hidden="1"/>
    <cellStyle name="Followed Hyperlink" xfId="1135" builtinId="9" hidden="1"/>
    <cellStyle name="Followed Hyperlink" xfId="1137" builtinId="9" hidden="1"/>
    <cellStyle name="Followed Hyperlink" xfId="1139" builtinId="9" hidden="1"/>
    <cellStyle name="Followed Hyperlink" xfId="1141" builtinId="9" hidden="1"/>
    <cellStyle name="Followed Hyperlink" xfId="1143" builtinId="9" hidden="1"/>
    <cellStyle name="Followed Hyperlink" xfId="1145" builtinId="9" hidden="1"/>
    <cellStyle name="Followed Hyperlink" xfId="1147" builtinId="9" hidden="1"/>
    <cellStyle name="Followed Hyperlink" xfId="1149" builtinId="9" hidden="1"/>
    <cellStyle name="Followed Hyperlink" xfId="1151" builtinId="9" hidden="1"/>
    <cellStyle name="Followed Hyperlink" xfId="1153" builtinId="9" hidden="1"/>
    <cellStyle name="Followed Hyperlink" xfId="1155" builtinId="9" hidden="1"/>
    <cellStyle name="Followed Hyperlink" xfId="1157" builtinId="9" hidden="1"/>
    <cellStyle name="Followed Hyperlink" xfId="1159" builtinId="9" hidden="1"/>
    <cellStyle name="Followed Hyperlink" xfId="1161" builtinId="9" hidden="1"/>
    <cellStyle name="Followed Hyperlink" xfId="1163" builtinId="9" hidden="1"/>
    <cellStyle name="Followed Hyperlink" xfId="1165" builtinId="9" hidden="1"/>
    <cellStyle name="Followed Hyperlink" xfId="1167" builtinId="9" hidden="1"/>
    <cellStyle name="Followed Hyperlink" xfId="1169" builtinId="9" hidden="1"/>
    <cellStyle name="Followed Hyperlink" xfId="1171" builtinId="9" hidden="1"/>
    <cellStyle name="Followed Hyperlink" xfId="1173" builtinId="9" hidden="1"/>
    <cellStyle name="Followed Hyperlink" xfId="1175" builtinId="9" hidden="1"/>
    <cellStyle name="Followed Hyperlink" xfId="1177" builtinId="9" hidden="1"/>
    <cellStyle name="Followed Hyperlink" xfId="1179" builtinId="9" hidden="1"/>
    <cellStyle name="Followed Hyperlink" xfId="1181" builtinId="9" hidden="1"/>
    <cellStyle name="Followed Hyperlink" xfId="1183" builtinId="9" hidden="1"/>
    <cellStyle name="Followed Hyperlink" xfId="1185" builtinId="9" hidden="1"/>
    <cellStyle name="Followed Hyperlink" xfId="1187" builtinId="9" hidden="1"/>
    <cellStyle name="Followed Hyperlink" xfId="1189" builtinId="9" hidden="1"/>
    <cellStyle name="Followed Hyperlink" xfId="1191" builtinId="9" hidden="1"/>
    <cellStyle name="Followed Hyperlink" xfId="1193" builtinId="9" hidden="1"/>
    <cellStyle name="Followed Hyperlink" xfId="1195" builtinId="9" hidden="1"/>
    <cellStyle name="Followed Hyperlink" xfId="1197" builtinId="9" hidden="1"/>
    <cellStyle name="Followed Hyperlink" xfId="1199" builtinId="9" hidden="1"/>
    <cellStyle name="Followed Hyperlink" xfId="1201" builtinId="9" hidden="1"/>
    <cellStyle name="Followed Hyperlink" xfId="1203" builtinId="9" hidden="1"/>
    <cellStyle name="Followed Hyperlink" xfId="1205" builtinId="9" hidden="1"/>
    <cellStyle name="Followed Hyperlink" xfId="1207" builtinId="9" hidden="1"/>
    <cellStyle name="Followed Hyperlink" xfId="1209" builtinId="9" hidden="1"/>
    <cellStyle name="Followed Hyperlink" xfId="1211" builtinId="9" hidden="1"/>
    <cellStyle name="Followed Hyperlink" xfId="1213" builtinId="9" hidden="1"/>
    <cellStyle name="Followed Hyperlink" xfId="1215" builtinId="9" hidden="1"/>
    <cellStyle name="Followed Hyperlink" xfId="1217" builtinId="9" hidden="1"/>
    <cellStyle name="Followed Hyperlink" xfId="1219" builtinId="9" hidden="1"/>
    <cellStyle name="Followed Hyperlink" xfId="1221" builtinId="9" hidden="1"/>
    <cellStyle name="Followed Hyperlink" xfId="1223" builtinId="9" hidden="1"/>
    <cellStyle name="Followed Hyperlink" xfId="1225" builtinId="9" hidden="1"/>
    <cellStyle name="Followed Hyperlink" xfId="1227" builtinId="9" hidden="1"/>
    <cellStyle name="Followed Hyperlink" xfId="1229" builtinId="9" hidden="1"/>
    <cellStyle name="Followed Hyperlink" xfId="1231" builtinId="9" hidden="1"/>
    <cellStyle name="Followed Hyperlink" xfId="1233" builtinId="9" hidden="1"/>
    <cellStyle name="Followed Hyperlink" xfId="1235" builtinId="9" hidden="1"/>
    <cellStyle name="Followed Hyperlink" xfId="1237" builtinId="9" hidden="1"/>
    <cellStyle name="Followed Hyperlink" xfId="1239" builtinId="9" hidden="1"/>
    <cellStyle name="Followed Hyperlink" xfId="1241" builtinId="9" hidden="1"/>
    <cellStyle name="Followed Hyperlink" xfId="1243" builtinId="9" hidden="1"/>
    <cellStyle name="Followed Hyperlink" xfId="1245" builtinId="9" hidden="1"/>
    <cellStyle name="Followed Hyperlink" xfId="1247" builtinId="9" hidden="1"/>
    <cellStyle name="Followed Hyperlink" xfId="1249" builtinId="9" hidden="1"/>
    <cellStyle name="Followed Hyperlink" xfId="1251" builtinId="9" hidden="1"/>
    <cellStyle name="Followed Hyperlink" xfId="1253" builtinId="9" hidden="1"/>
    <cellStyle name="Followed Hyperlink" xfId="1255" builtinId="9" hidden="1"/>
    <cellStyle name="Followed Hyperlink" xfId="1257" builtinId="9" hidden="1"/>
    <cellStyle name="Followed Hyperlink" xfId="1259" builtinId="9" hidden="1"/>
    <cellStyle name="Followed Hyperlink" xfId="1261" builtinId="9" hidden="1"/>
    <cellStyle name="Followed Hyperlink" xfId="1263" builtinId="9" hidden="1"/>
    <cellStyle name="Followed Hyperlink" xfId="1265" builtinId="9" hidden="1"/>
    <cellStyle name="Followed Hyperlink" xfId="1267" builtinId="9" hidden="1"/>
    <cellStyle name="Followed Hyperlink" xfId="1269" builtinId="9" hidden="1"/>
    <cellStyle name="Followed Hyperlink" xfId="1271" builtinId="9" hidden="1"/>
    <cellStyle name="Followed Hyperlink" xfId="1273" builtinId="9" hidden="1"/>
    <cellStyle name="Followed Hyperlink" xfId="1275" builtinId="9" hidden="1"/>
    <cellStyle name="Followed Hyperlink" xfId="1277" builtinId="9" hidden="1"/>
    <cellStyle name="Followed Hyperlink" xfId="1279" builtinId="9" hidden="1"/>
    <cellStyle name="Followed Hyperlink" xfId="1281" builtinId="9" hidden="1"/>
    <cellStyle name="Followed Hyperlink" xfId="1283" builtinId="9" hidden="1"/>
    <cellStyle name="Followed Hyperlink" xfId="1285" builtinId="9" hidden="1"/>
    <cellStyle name="Followed Hyperlink" xfId="1287" builtinId="9" hidden="1"/>
    <cellStyle name="Followed Hyperlink" xfId="1289" builtinId="9" hidden="1"/>
    <cellStyle name="Followed Hyperlink" xfId="1291" builtinId="9" hidden="1"/>
    <cellStyle name="Followed Hyperlink" xfId="1293" builtinId="9" hidden="1"/>
    <cellStyle name="Followed Hyperlink" xfId="1295" builtinId="9" hidden="1"/>
    <cellStyle name="Followed Hyperlink" xfId="1297" builtinId="9" hidden="1"/>
    <cellStyle name="Followed Hyperlink" xfId="1299" builtinId="9" hidden="1"/>
    <cellStyle name="Followed Hyperlink" xfId="1301" builtinId="9" hidden="1"/>
    <cellStyle name="Followed Hyperlink" xfId="1303" builtinId="9" hidden="1"/>
    <cellStyle name="Followed Hyperlink" xfId="1305" builtinId="9" hidden="1"/>
    <cellStyle name="Followed Hyperlink" xfId="1307" builtinId="9" hidden="1"/>
    <cellStyle name="Followed Hyperlink" xfId="1309" builtinId="9" hidden="1"/>
    <cellStyle name="Followed Hyperlink" xfId="1311" builtinId="9" hidden="1"/>
    <cellStyle name="Followed Hyperlink" xfId="1313" builtinId="9" hidden="1"/>
    <cellStyle name="Followed Hyperlink" xfId="1315" builtinId="9" hidden="1"/>
    <cellStyle name="Followed Hyperlink" xfId="1317" builtinId="9" hidden="1"/>
    <cellStyle name="Followed Hyperlink" xfId="1319" builtinId="9" hidden="1"/>
    <cellStyle name="Followed Hyperlink" xfId="1321" builtinId="9" hidden="1"/>
    <cellStyle name="Followed Hyperlink" xfId="1323" builtinId="9" hidden="1"/>
    <cellStyle name="Followed Hyperlink" xfId="1325" builtinId="9" hidden="1"/>
    <cellStyle name="Followed Hyperlink" xfId="1327" builtinId="9" hidden="1"/>
    <cellStyle name="Followed Hyperlink" xfId="1329" builtinId="9" hidden="1"/>
    <cellStyle name="Followed Hyperlink" xfId="1331" builtinId="9" hidden="1"/>
    <cellStyle name="Followed Hyperlink" xfId="1333" builtinId="9" hidden="1"/>
    <cellStyle name="Followed Hyperlink" xfId="1335" builtinId="9" hidden="1"/>
    <cellStyle name="Followed Hyperlink" xfId="1337" builtinId="9" hidden="1"/>
    <cellStyle name="Followed Hyperlink" xfId="1339" builtinId="9" hidden="1"/>
    <cellStyle name="Followed Hyperlink" xfId="1341" builtinId="9" hidden="1"/>
    <cellStyle name="Followed Hyperlink" xfId="1343" builtinId="9" hidden="1"/>
    <cellStyle name="Followed Hyperlink" xfId="1345" builtinId="9" hidden="1"/>
    <cellStyle name="Followed Hyperlink" xfId="1347" builtinId="9" hidden="1"/>
    <cellStyle name="Followed Hyperlink" xfId="1349" builtinId="9" hidden="1"/>
    <cellStyle name="Followed Hyperlink" xfId="1351" builtinId="9" hidden="1"/>
    <cellStyle name="Followed Hyperlink" xfId="1353" builtinId="9" hidden="1"/>
    <cellStyle name="Followed Hyperlink" xfId="1355" builtinId="9" hidden="1"/>
    <cellStyle name="Followed Hyperlink" xfId="1357" builtinId="9" hidden="1"/>
    <cellStyle name="Followed Hyperlink" xfId="1359" builtinId="9" hidden="1"/>
    <cellStyle name="Followed Hyperlink" xfId="1361" builtinId="9" hidden="1"/>
    <cellStyle name="Followed Hyperlink" xfId="1363" builtinId="9" hidden="1"/>
    <cellStyle name="Followed Hyperlink" xfId="1365" builtinId="9" hidden="1"/>
    <cellStyle name="Followed Hyperlink" xfId="1367" builtinId="9" hidden="1"/>
    <cellStyle name="Followed Hyperlink" xfId="1369" builtinId="9" hidden="1"/>
    <cellStyle name="Followed Hyperlink" xfId="1371" builtinId="9" hidden="1"/>
    <cellStyle name="Followed Hyperlink" xfId="1373" builtinId="9" hidden="1"/>
    <cellStyle name="Followed Hyperlink" xfId="1375" builtinId="9" hidden="1"/>
    <cellStyle name="Followed Hyperlink" xfId="1377" builtinId="9" hidden="1"/>
    <cellStyle name="Followed Hyperlink" xfId="1379" builtinId="9" hidden="1"/>
    <cellStyle name="Followed Hyperlink" xfId="1381" builtinId="9" hidden="1"/>
    <cellStyle name="Followed Hyperlink" xfId="1383" builtinId="9" hidden="1"/>
    <cellStyle name="Followed Hyperlink" xfId="1385" builtinId="9" hidden="1"/>
    <cellStyle name="Followed Hyperlink" xfId="1387" builtinId="9" hidden="1"/>
    <cellStyle name="Followed Hyperlink" xfId="1389" builtinId="9" hidden="1"/>
    <cellStyle name="Followed Hyperlink" xfId="1391" builtinId="9" hidden="1"/>
    <cellStyle name="Followed Hyperlink" xfId="1393" builtinId="9" hidden="1"/>
    <cellStyle name="Followed Hyperlink" xfId="1395" builtinId="9" hidden="1"/>
    <cellStyle name="Followed Hyperlink" xfId="1397" builtinId="9" hidden="1"/>
    <cellStyle name="Followed Hyperlink" xfId="1399" builtinId="9" hidden="1"/>
    <cellStyle name="Followed Hyperlink" xfId="1401" builtinId="9" hidden="1"/>
    <cellStyle name="Followed Hyperlink" xfId="1403" builtinId="9" hidden="1"/>
    <cellStyle name="Followed Hyperlink" xfId="1405" builtinId="9" hidden="1"/>
    <cellStyle name="Followed Hyperlink" xfId="1407" builtinId="9" hidden="1"/>
    <cellStyle name="Followed Hyperlink" xfId="1409" builtinId="9" hidden="1"/>
    <cellStyle name="Followed Hyperlink" xfId="1411" builtinId="9" hidden="1"/>
    <cellStyle name="Followed Hyperlink" xfId="1413" builtinId="9" hidden="1"/>
    <cellStyle name="Followed Hyperlink" xfId="1415" builtinId="9" hidden="1"/>
    <cellStyle name="Followed Hyperlink" xfId="1417" builtinId="9" hidden="1"/>
    <cellStyle name="Followed Hyperlink" xfId="1419" builtinId="9" hidden="1"/>
    <cellStyle name="Followed Hyperlink" xfId="1421" builtinId="9" hidden="1"/>
    <cellStyle name="Followed Hyperlink" xfId="1423" builtinId="9" hidden="1"/>
    <cellStyle name="Followed Hyperlink" xfId="1425" builtinId="9" hidden="1"/>
    <cellStyle name="Followed Hyperlink" xfId="1427" builtinId="9" hidden="1"/>
    <cellStyle name="Followed Hyperlink" xfId="1429" builtinId="9" hidden="1"/>
    <cellStyle name="Followed Hyperlink" xfId="1431" builtinId="9" hidden="1"/>
    <cellStyle name="Followed Hyperlink" xfId="1433" builtinId="9" hidden="1"/>
    <cellStyle name="Followed Hyperlink" xfId="1435" builtinId="9" hidden="1"/>
    <cellStyle name="Followed Hyperlink" xfId="1437" builtinId="9" hidden="1"/>
    <cellStyle name="Followed Hyperlink" xfId="1439" builtinId="9" hidden="1"/>
    <cellStyle name="Followed Hyperlink" xfId="1441" builtinId="9" hidden="1"/>
    <cellStyle name="Followed Hyperlink" xfId="1443" builtinId="9" hidden="1"/>
    <cellStyle name="Followed Hyperlink" xfId="1445" builtinId="9" hidden="1"/>
    <cellStyle name="Followed Hyperlink" xfId="1447" builtinId="9" hidden="1"/>
    <cellStyle name="Followed Hyperlink" xfId="1449" builtinId="9" hidden="1"/>
    <cellStyle name="Followed Hyperlink" xfId="1451" builtinId="9" hidden="1"/>
    <cellStyle name="Followed Hyperlink" xfId="1453" builtinId="9" hidden="1"/>
    <cellStyle name="Followed Hyperlink" xfId="1455" builtinId="9" hidden="1"/>
    <cellStyle name="Followed Hyperlink" xfId="1457" builtinId="9" hidden="1"/>
    <cellStyle name="Followed Hyperlink" xfId="1459" builtinId="9" hidden="1"/>
    <cellStyle name="Followed Hyperlink" xfId="1461" builtinId="9" hidden="1"/>
    <cellStyle name="Followed Hyperlink" xfId="1463" builtinId="9" hidden="1"/>
    <cellStyle name="Followed Hyperlink" xfId="1465" builtinId="9" hidden="1"/>
    <cellStyle name="Followed Hyperlink" xfId="1467" builtinId="9" hidden="1"/>
    <cellStyle name="Followed Hyperlink" xfId="1469" builtinId="9" hidden="1"/>
    <cellStyle name="Followed Hyperlink" xfId="1471" builtinId="9" hidden="1"/>
    <cellStyle name="Followed Hyperlink" xfId="1473" builtinId="9" hidden="1"/>
    <cellStyle name="Followed Hyperlink" xfId="1475" builtinId="9" hidden="1"/>
    <cellStyle name="Followed Hyperlink" xfId="1477" builtinId="9" hidden="1"/>
    <cellStyle name="Followed Hyperlink" xfId="1479" builtinId="9" hidden="1"/>
    <cellStyle name="Followed Hyperlink" xfId="1481" builtinId="9" hidden="1"/>
    <cellStyle name="Followed Hyperlink" xfId="1483" builtinId="9" hidden="1"/>
    <cellStyle name="Followed Hyperlink" xfId="1485" builtinId="9" hidden="1"/>
    <cellStyle name="Followed Hyperlink" xfId="1487" builtinId="9" hidden="1"/>
    <cellStyle name="Followed Hyperlink" xfId="1489" builtinId="9" hidden="1"/>
    <cellStyle name="Followed Hyperlink" xfId="1491" builtinId="9" hidden="1"/>
    <cellStyle name="Followed Hyperlink" xfId="1493" builtinId="9" hidden="1"/>
    <cellStyle name="Followed Hyperlink" xfId="1495" builtinId="9" hidden="1"/>
    <cellStyle name="Followed Hyperlink" xfId="1497" builtinId="9" hidden="1"/>
    <cellStyle name="Followed Hyperlink" xfId="1499" builtinId="9" hidden="1"/>
    <cellStyle name="Followed Hyperlink" xfId="1501" builtinId="9" hidden="1"/>
    <cellStyle name="Followed Hyperlink" xfId="1503" builtinId="9" hidden="1"/>
    <cellStyle name="Followed Hyperlink" xfId="1505" builtinId="9" hidden="1"/>
    <cellStyle name="Followed Hyperlink" xfId="1507" builtinId="9" hidden="1"/>
    <cellStyle name="Followed Hyperlink" xfId="1509" builtinId="9" hidden="1"/>
    <cellStyle name="Followed Hyperlink" xfId="1511" builtinId="9" hidden="1"/>
    <cellStyle name="Followed Hyperlink" xfId="1513" builtinId="9" hidden="1"/>
    <cellStyle name="Followed Hyperlink" xfId="1515" builtinId="9" hidden="1"/>
    <cellStyle name="Followed Hyperlink" xfId="1517" builtinId="9" hidden="1"/>
    <cellStyle name="Followed Hyperlink" xfId="1519" builtinId="9" hidden="1"/>
    <cellStyle name="Followed Hyperlink" xfId="1521" builtinId="9" hidden="1"/>
    <cellStyle name="Followed Hyperlink" xfId="1523" builtinId="9" hidden="1"/>
    <cellStyle name="Followed Hyperlink" xfId="1525" builtinId="9" hidden="1"/>
    <cellStyle name="Followed Hyperlink" xfId="1527" builtinId="9" hidden="1"/>
    <cellStyle name="Followed Hyperlink" xfId="1529" builtinId="9" hidden="1"/>
    <cellStyle name="Followed Hyperlink" xfId="1531" builtinId="9" hidden="1"/>
    <cellStyle name="Followed Hyperlink" xfId="1533" builtinId="9" hidden="1"/>
    <cellStyle name="Followed Hyperlink" xfId="1535" builtinId="9" hidden="1"/>
    <cellStyle name="Followed Hyperlink" xfId="1537" builtinId="9" hidden="1"/>
    <cellStyle name="Followed Hyperlink" xfId="1539" builtinId="9" hidden="1"/>
    <cellStyle name="Followed Hyperlink" xfId="1541" builtinId="9" hidden="1"/>
    <cellStyle name="Followed Hyperlink" xfId="1543" builtinId="9" hidden="1"/>
    <cellStyle name="Followed Hyperlink" xfId="1545" builtinId="9" hidden="1"/>
    <cellStyle name="Followed Hyperlink" xfId="1547" builtinId="9" hidden="1"/>
    <cellStyle name="Followed Hyperlink" xfId="1549" builtinId="9" hidden="1"/>
    <cellStyle name="Followed Hyperlink" xfId="1551" builtinId="9" hidden="1"/>
    <cellStyle name="Followed Hyperlink" xfId="1553" builtinId="9" hidden="1"/>
    <cellStyle name="Followed Hyperlink" xfId="1555" builtinId="9" hidden="1"/>
    <cellStyle name="Followed Hyperlink" xfId="1557" builtinId="9" hidden="1"/>
    <cellStyle name="Followed Hyperlink" xfId="1559" builtinId="9" hidden="1"/>
    <cellStyle name="Followed Hyperlink" xfId="1561" builtinId="9" hidden="1"/>
    <cellStyle name="Followed Hyperlink" xfId="1563" builtinId="9" hidden="1"/>
    <cellStyle name="Followed Hyperlink" xfId="1565" builtinId="9" hidden="1"/>
    <cellStyle name="Followed Hyperlink" xfId="1567" builtinId="9" hidden="1"/>
    <cellStyle name="Followed Hyperlink" xfId="1569" builtinId="9" hidden="1"/>
    <cellStyle name="Followed Hyperlink" xfId="1571" builtinId="9" hidden="1"/>
    <cellStyle name="Followed Hyperlink" xfId="1573" builtinId="9" hidden="1"/>
    <cellStyle name="Followed Hyperlink" xfId="1575" builtinId="9" hidden="1"/>
    <cellStyle name="Followed Hyperlink" xfId="1577" builtinId="9" hidden="1"/>
    <cellStyle name="Followed Hyperlink" xfId="1579" builtinId="9" hidden="1"/>
    <cellStyle name="Followed Hyperlink" xfId="1581" builtinId="9" hidden="1"/>
    <cellStyle name="Followed Hyperlink" xfId="1583" builtinId="9" hidden="1"/>
    <cellStyle name="Followed Hyperlink" xfId="1585" builtinId="9" hidden="1"/>
    <cellStyle name="Followed Hyperlink" xfId="1587" builtinId="9" hidden="1"/>
    <cellStyle name="Followed Hyperlink" xfId="1589" builtinId="9" hidden="1"/>
    <cellStyle name="Followed Hyperlink" xfId="1591" builtinId="9" hidden="1"/>
    <cellStyle name="Followed Hyperlink" xfId="1593" builtinId="9" hidden="1"/>
    <cellStyle name="Followed Hyperlink" xfId="1595" builtinId="9" hidden="1"/>
    <cellStyle name="Followed Hyperlink" xfId="1597" builtinId="9" hidden="1"/>
    <cellStyle name="Followed Hyperlink" xfId="1599" builtinId="9" hidden="1"/>
    <cellStyle name="Followed Hyperlink" xfId="1601" builtinId="9" hidden="1"/>
    <cellStyle name="Followed Hyperlink" xfId="1603" builtinId="9" hidden="1"/>
    <cellStyle name="Followed Hyperlink" xfId="1605" builtinId="9" hidden="1"/>
    <cellStyle name="Followed Hyperlink" xfId="1607" builtinId="9" hidden="1"/>
    <cellStyle name="Followed Hyperlink" xfId="1609" builtinId="9" hidden="1"/>
    <cellStyle name="Followed Hyperlink" xfId="1611" builtinId="9" hidden="1"/>
    <cellStyle name="Followed Hyperlink" xfId="1613" builtinId="9" hidden="1"/>
    <cellStyle name="Followed Hyperlink" xfId="1615" builtinId="9" hidden="1"/>
    <cellStyle name="Followed Hyperlink" xfId="1617" builtinId="9" hidden="1"/>
    <cellStyle name="Followed Hyperlink" xfId="1619" builtinId="9" hidden="1"/>
    <cellStyle name="Followed Hyperlink" xfId="1621" builtinId="9" hidden="1"/>
    <cellStyle name="Followed Hyperlink" xfId="1623" builtinId="9" hidden="1"/>
    <cellStyle name="Followed Hyperlink" xfId="1625" builtinId="9" hidden="1"/>
    <cellStyle name="Followed Hyperlink" xfId="1627" builtinId="9" hidden="1"/>
    <cellStyle name="Followed Hyperlink" xfId="1629" builtinId="9" hidden="1"/>
    <cellStyle name="Followed Hyperlink" xfId="1631" builtinId="9" hidden="1"/>
    <cellStyle name="Followed Hyperlink" xfId="1633" builtinId="9" hidden="1"/>
    <cellStyle name="Followed Hyperlink" xfId="1635" builtinId="9" hidden="1"/>
    <cellStyle name="Followed Hyperlink" xfId="1637" builtinId="9" hidden="1"/>
    <cellStyle name="Followed Hyperlink" xfId="1639" builtinId="9" hidden="1"/>
    <cellStyle name="Followed Hyperlink" xfId="1641" builtinId="9" hidden="1"/>
    <cellStyle name="Followed Hyperlink" xfId="1643" builtinId="9" hidden="1"/>
    <cellStyle name="Followed Hyperlink" xfId="1645" builtinId="9" hidden="1"/>
    <cellStyle name="Followed Hyperlink" xfId="1647" builtinId="9" hidden="1"/>
    <cellStyle name="Followed Hyperlink" xfId="1649" builtinId="9" hidden="1"/>
    <cellStyle name="Followed Hyperlink" xfId="1651" builtinId="9" hidden="1"/>
    <cellStyle name="Followed Hyperlink" xfId="1653" builtinId="9" hidden="1"/>
    <cellStyle name="Followed Hyperlink" xfId="1655" builtinId="9" hidden="1"/>
    <cellStyle name="Followed Hyperlink" xfId="1657" builtinId="9" hidden="1"/>
    <cellStyle name="Followed Hyperlink" xfId="1659" builtinId="9" hidden="1"/>
    <cellStyle name="Followed Hyperlink" xfId="1661" builtinId="9" hidden="1"/>
    <cellStyle name="Followed Hyperlink" xfId="1663" builtinId="9" hidden="1"/>
    <cellStyle name="Followed Hyperlink" xfId="1665" builtinId="9" hidden="1"/>
    <cellStyle name="Followed Hyperlink" xfId="1667" builtinId="9" hidden="1"/>
    <cellStyle name="Followed Hyperlink" xfId="1669" builtinId="9" hidden="1"/>
    <cellStyle name="Followed Hyperlink" xfId="1671" builtinId="9" hidden="1"/>
    <cellStyle name="Followed Hyperlink" xfId="1673" builtinId="9" hidden="1"/>
    <cellStyle name="Followed Hyperlink" xfId="1675" builtinId="9" hidden="1"/>
    <cellStyle name="Followed Hyperlink" xfId="1677" builtinId="9" hidden="1"/>
    <cellStyle name="Followed Hyperlink" xfId="1679" builtinId="9" hidden="1"/>
    <cellStyle name="Followed Hyperlink" xfId="1681" builtinId="9" hidden="1"/>
    <cellStyle name="Followed Hyperlink" xfId="1683" builtinId="9" hidden="1"/>
    <cellStyle name="Followed Hyperlink" xfId="1685" builtinId="9" hidden="1"/>
    <cellStyle name="Followed Hyperlink" xfId="1687" builtinId="9" hidden="1"/>
    <cellStyle name="Followed Hyperlink" xfId="1689" builtinId="9" hidden="1"/>
    <cellStyle name="Followed Hyperlink" xfId="1691" builtinId="9" hidden="1"/>
    <cellStyle name="Followed Hyperlink" xfId="1693" builtinId="9" hidden="1"/>
    <cellStyle name="Followed Hyperlink" xfId="1695" builtinId="9" hidden="1"/>
    <cellStyle name="Followed Hyperlink" xfId="1697" builtinId="9" hidden="1"/>
    <cellStyle name="Followed Hyperlink" xfId="1699" builtinId="9" hidden="1"/>
    <cellStyle name="Followed Hyperlink" xfId="1701" builtinId="9" hidden="1"/>
    <cellStyle name="Followed Hyperlink" xfId="1703" builtinId="9" hidden="1"/>
    <cellStyle name="Followed Hyperlink" xfId="1705" builtinId="9" hidden="1"/>
    <cellStyle name="Followed Hyperlink" xfId="1707" builtinId="9" hidden="1"/>
    <cellStyle name="Followed Hyperlink" xfId="1709" builtinId="9" hidden="1"/>
    <cellStyle name="Followed Hyperlink" xfId="1711" builtinId="9" hidden="1"/>
    <cellStyle name="Followed Hyperlink" xfId="1713" builtinId="9" hidden="1"/>
    <cellStyle name="Followed Hyperlink" xfId="1715" builtinId="9" hidden="1"/>
    <cellStyle name="Followed Hyperlink" xfId="1717" builtinId="9" hidden="1"/>
    <cellStyle name="Followed Hyperlink" xfId="1719" builtinId="9" hidden="1"/>
    <cellStyle name="Followed Hyperlink" xfId="1721" builtinId="9" hidden="1"/>
    <cellStyle name="Followed Hyperlink" xfId="1723" builtinId="9" hidden="1"/>
    <cellStyle name="Followed Hyperlink" xfId="1725" builtinId="9" hidden="1"/>
    <cellStyle name="Followed Hyperlink" xfId="1727" builtinId="9" hidden="1"/>
    <cellStyle name="Followed Hyperlink" xfId="1729" builtinId="9" hidden="1"/>
    <cellStyle name="Followed Hyperlink" xfId="1731" builtinId="9" hidden="1"/>
    <cellStyle name="Followed Hyperlink" xfId="1733" builtinId="9" hidden="1"/>
    <cellStyle name="Followed Hyperlink" xfId="1735" builtinId="9" hidden="1"/>
    <cellStyle name="Followed Hyperlink" xfId="1737" builtinId="9" hidden="1"/>
    <cellStyle name="Followed Hyperlink" xfId="1739" builtinId="9" hidden="1"/>
    <cellStyle name="Followed Hyperlink" xfId="1741" builtinId="9" hidden="1"/>
    <cellStyle name="Followed Hyperlink" xfId="1743" builtinId="9" hidden="1"/>
    <cellStyle name="Followed Hyperlink" xfId="1745" builtinId="9" hidden="1"/>
    <cellStyle name="Followed Hyperlink" xfId="1747" builtinId="9" hidden="1"/>
    <cellStyle name="Followed Hyperlink" xfId="1749" builtinId="9" hidden="1"/>
    <cellStyle name="Followed Hyperlink" xfId="1751" builtinId="9" hidden="1"/>
    <cellStyle name="Followed Hyperlink" xfId="1753" builtinId="9" hidden="1"/>
    <cellStyle name="Followed Hyperlink" xfId="1755" builtinId="9" hidden="1"/>
    <cellStyle name="Followed Hyperlink" xfId="1757" builtinId="9" hidden="1"/>
    <cellStyle name="Followed Hyperlink" xfId="1759" builtinId="9" hidden="1"/>
    <cellStyle name="Followed Hyperlink" xfId="1761" builtinId="9" hidden="1"/>
    <cellStyle name="Followed Hyperlink" xfId="1763" builtinId="9" hidden="1"/>
    <cellStyle name="Followed Hyperlink" xfId="1765" builtinId="9" hidden="1"/>
    <cellStyle name="Followed Hyperlink" xfId="1767" builtinId="9" hidden="1"/>
    <cellStyle name="Followed Hyperlink" xfId="1769" builtinId="9" hidden="1"/>
    <cellStyle name="Followed Hyperlink" xfId="1771" builtinId="9" hidden="1"/>
    <cellStyle name="Followed Hyperlink" xfId="1773" builtinId="9" hidden="1"/>
    <cellStyle name="Followed Hyperlink" xfId="1775" builtinId="9" hidden="1"/>
    <cellStyle name="Followed Hyperlink" xfId="1777" builtinId="9" hidden="1"/>
    <cellStyle name="Followed Hyperlink" xfId="1779" builtinId="9" hidden="1"/>
    <cellStyle name="Followed Hyperlink" xfId="1781" builtinId="9" hidden="1"/>
    <cellStyle name="Followed Hyperlink" xfId="1783" builtinId="9" hidden="1"/>
    <cellStyle name="Followed Hyperlink" xfId="1785" builtinId="9" hidden="1"/>
    <cellStyle name="Followed Hyperlink" xfId="1787" builtinId="9" hidden="1"/>
    <cellStyle name="Followed Hyperlink" xfId="1789" builtinId="9" hidden="1"/>
    <cellStyle name="Followed Hyperlink" xfId="1791" builtinId="9" hidden="1"/>
    <cellStyle name="Followed Hyperlink" xfId="1793" builtinId="9" hidden="1"/>
    <cellStyle name="Followed Hyperlink" xfId="1795" builtinId="9" hidden="1"/>
    <cellStyle name="Followed Hyperlink" xfId="1797" builtinId="9" hidden="1"/>
    <cellStyle name="Followed Hyperlink" xfId="1799" builtinId="9" hidden="1"/>
    <cellStyle name="Followed Hyperlink" xfId="1801" builtinId="9" hidden="1"/>
    <cellStyle name="Followed Hyperlink" xfId="1803" builtinId="9" hidden="1"/>
    <cellStyle name="Followed Hyperlink" xfId="1805" builtinId="9" hidden="1"/>
    <cellStyle name="Followed Hyperlink" xfId="1807" builtinId="9" hidden="1"/>
    <cellStyle name="Followed Hyperlink" xfId="1809" builtinId="9" hidden="1"/>
    <cellStyle name="Followed Hyperlink" xfId="1811" builtinId="9" hidden="1"/>
    <cellStyle name="Followed Hyperlink" xfId="1813" builtinId="9" hidden="1"/>
    <cellStyle name="Followed Hyperlink" xfId="1815" builtinId="9" hidden="1"/>
    <cellStyle name="Followed Hyperlink" xfId="1817" builtinId="9" hidden="1"/>
    <cellStyle name="Followed Hyperlink" xfId="1819" builtinId="9" hidden="1"/>
    <cellStyle name="Followed Hyperlink" xfId="1821" builtinId="9" hidden="1"/>
    <cellStyle name="Followed Hyperlink" xfId="1823" builtinId="9" hidden="1"/>
    <cellStyle name="Followed Hyperlink" xfId="1825" builtinId="9" hidden="1"/>
    <cellStyle name="Followed Hyperlink" xfId="1827" builtinId="9" hidden="1"/>
    <cellStyle name="Followed Hyperlink" xfId="1829" builtinId="9" hidden="1"/>
    <cellStyle name="Followed Hyperlink" xfId="1831" builtinId="9" hidden="1"/>
    <cellStyle name="Followed Hyperlink" xfId="1833" builtinId="9" hidden="1"/>
    <cellStyle name="Followed Hyperlink" xfId="1835" builtinId="9" hidden="1"/>
    <cellStyle name="Followed Hyperlink" xfId="1837" builtinId="9" hidden="1"/>
    <cellStyle name="Followed Hyperlink" xfId="1839" builtinId="9" hidden="1"/>
    <cellStyle name="Followed Hyperlink" xfId="1841" builtinId="9" hidden="1"/>
    <cellStyle name="Followed Hyperlink" xfId="1843" builtinId="9" hidden="1"/>
    <cellStyle name="Followed Hyperlink" xfId="1845" builtinId="9" hidden="1"/>
    <cellStyle name="Followed Hyperlink" xfId="1847" builtinId="9" hidden="1"/>
    <cellStyle name="Followed Hyperlink" xfId="1849" builtinId="9" hidden="1"/>
    <cellStyle name="Followed Hyperlink" xfId="1851" builtinId="9" hidden="1"/>
    <cellStyle name="Followed Hyperlink" xfId="1853" builtinId="9" hidden="1"/>
    <cellStyle name="Followed Hyperlink" xfId="1855" builtinId="9" hidden="1"/>
    <cellStyle name="Followed Hyperlink" xfId="1857" builtinId="9" hidden="1"/>
    <cellStyle name="Followed Hyperlink" xfId="1859" builtinId="9" hidden="1"/>
    <cellStyle name="Followed Hyperlink" xfId="1861" builtinId="9" hidden="1"/>
    <cellStyle name="Followed Hyperlink" xfId="1863" builtinId="9" hidden="1"/>
    <cellStyle name="Followed Hyperlink" xfId="1865" builtinId="9" hidden="1"/>
    <cellStyle name="Followed Hyperlink" xfId="1867" builtinId="9" hidden="1"/>
    <cellStyle name="Followed Hyperlink" xfId="1869" builtinId="9" hidden="1"/>
    <cellStyle name="Followed Hyperlink" xfId="1871" builtinId="9" hidden="1"/>
    <cellStyle name="Followed Hyperlink" xfId="1873" builtinId="9" hidden="1"/>
    <cellStyle name="Followed Hyperlink" xfId="1875" builtinId="9" hidden="1"/>
    <cellStyle name="Followed Hyperlink" xfId="1877" builtinId="9" hidden="1"/>
    <cellStyle name="Followed Hyperlink" xfId="1879" builtinId="9" hidden="1"/>
    <cellStyle name="Followed Hyperlink" xfId="1881" builtinId="9" hidden="1"/>
    <cellStyle name="Followed Hyperlink" xfId="1883" builtinId="9" hidden="1"/>
    <cellStyle name="Followed Hyperlink" xfId="1885" builtinId="9" hidden="1"/>
    <cellStyle name="Followed Hyperlink" xfId="1887" builtinId="9" hidden="1"/>
    <cellStyle name="Followed Hyperlink" xfId="1889" builtinId="9" hidden="1"/>
    <cellStyle name="Followed Hyperlink" xfId="1891" builtinId="9" hidden="1"/>
    <cellStyle name="Followed Hyperlink" xfId="1893" builtinId="9" hidden="1"/>
    <cellStyle name="Followed Hyperlink" xfId="1895" builtinId="9" hidden="1"/>
    <cellStyle name="Followed Hyperlink" xfId="1897" builtinId="9" hidden="1"/>
    <cellStyle name="Followed Hyperlink" xfId="1899" builtinId="9" hidden="1"/>
    <cellStyle name="Followed Hyperlink" xfId="1901" builtinId="9" hidden="1"/>
    <cellStyle name="Followed Hyperlink" xfId="1903" builtinId="9" hidden="1"/>
    <cellStyle name="Followed Hyperlink" xfId="1905" builtinId="9" hidden="1"/>
    <cellStyle name="Followed Hyperlink" xfId="1907" builtinId="9" hidden="1"/>
    <cellStyle name="Followed Hyperlink" xfId="1909" builtinId="9" hidden="1"/>
    <cellStyle name="Followed Hyperlink" xfId="1911" builtinId="9" hidden="1"/>
    <cellStyle name="Followed Hyperlink" xfId="1913" builtinId="9" hidden="1"/>
    <cellStyle name="Followed Hyperlink" xfId="1915" builtinId="9" hidden="1"/>
    <cellStyle name="Followed Hyperlink" xfId="1917" builtinId="9" hidden="1"/>
    <cellStyle name="Followed Hyperlink" xfId="1919" builtinId="9" hidden="1"/>
    <cellStyle name="Followed Hyperlink" xfId="1921" builtinId="9" hidden="1"/>
    <cellStyle name="Followed Hyperlink" xfId="1923" builtinId="9" hidden="1"/>
    <cellStyle name="Followed Hyperlink" xfId="1925" builtinId="9" hidden="1"/>
    <cellStyle name="Followed Hyperlink" xfId="1927" builtinId="9" hidden="1"/>
    <cellStyle name="Followed Hyperlink" xfId="1929" builtinId="9" hidden="1"/>
    <cellStyle name="Followed Hyperlink" xfId="1931" builtinId="9" hidden="1"/>
    <cellStyle name="Followed Hyperlink" xfId="1933" builtinId="9" hidden="1"/>
    <cellStyle name="Followed Hyperlink" xfId="1935" builtinId="9" hidden="1"/>
    <cellStyle name="Followed Hyperlink" xfId="1937" builtinId="9" hidden="1"/>
    <cellStyle name="Followed Hyperlink" xfId="1939" builtinId="9" hidden="1"/>
    <cellStyle name="Followed Hyperlink" xfId="1941" builtinId="9" hidden="1"/>
    <cellStyle name="Followed Hyperlink" xfId="1943" builtinId="9" hidden="1"/>
    <cellStyle name="Followed Hyperlink" xfId="1945" builtinId="9" hidden="1"/>
    <cellStyle name="Followed Hyperlink" xfId="1947" builtinId="9" hidden="1"/>
    <cellStyle name="Followed Hyperlink" xfId="1949" builtinId="9" hidden="1"/>
    <cellStyle name="Followed Hyperlink" xfId="1951" builtinId="9" hidden="1"/>
    <cellStyle name="Followed Hyperlink" xfId="1953" builtinId="9" hidden="1"/>
    <cellStyle name="Followed Hyperlink" xfId="1955" builtinId="9" hidden="1"/>
    <cellStyle name="Followed Hyperlink" xfId="1958" builtinId="9" hidden="1"/>
    <cellStyle name="Followed Hyperlink" xfId="1960" builtinId="9" hidden="1"/>
    <cellStyle name="Followed Hyperlink" xfId="1962" builtinId="9" hidden="1"/>
    <cellStyle name="Followed Hyperlink" xfId="1964" builtinId="9" hidden="1"/>
    <cellStyle name="Followed Hyperlink" xfId="1966" builtinId="9" hidden="1"/>
    <cellStyle name="Followed Hyperlink" xfId="1968" builtinId="9" hidden="1"/>
    <cellStyle name="Followed Hyperlink" xfId="1970" builtinId="9" hidden="1"/>
    <cellStyle name="Followed Hyperlink" xfId="1972" builtinId="9" hidden="1"/>
    <cellStyle name="Followed Hyperlink" xfId="1974" builtinId="9" hidden="1"/>
    <cellStyle name="Followed Hyperlink" xfId="1976" builtinId="9" hidden="1"/>
    <cellStyle name="Followed Hyperlink" xfId="1978" builtinId="9" hidden="1"/>
    <cellStyle name="Followed Hyperlink" xfId="1980" builtinId="9" hidden="1"/>
    <cellStyle name="Followed Hyperlink" xfId="1982" builtinId="9" hidden="1"/>
    <cellStyle name="Followed Hyperlink" xfId="1984" builtinId="9" hidden="1"/>
    <cellStyle name="Followed Hyperlink" xfId="1986" builtinId="9" hidden="1"/>
    <cellStyle name="Followed Hyperlink" xfId="1988" builtinId="9" hidden="1"/>
    <cellStyle name="Followed Hyperlink" xfId="1990" builtinId="9" hidden="1"/>
    <cellStyle name="Followed Hyperlink" xfId="1992" builtinId="9" hidden="1"/>
    <cellStyle name="Followed Hyperlink" xfId="1994" builtinId="9" hidden="1"/>
    <cellStyle name="Followed Hyperlink" xfId="1996" builtinId="9" hidden="1"/>
    <cellStyle name="Followed Hyperlink" xfId="1998" builtinId="9" hidden="1"/>
    <cellStyle name="Followed Hyperlink" xfId="2000" builtinId="9" hidden="1"/>
    <cellStyle name="Followed Hyperlink" xfId="2002" builtinId="9" hidden="1"/>
    <cellStyle name="Followed Hyperlink" xfId="2004" builtinId="9" hidden="1"/>
    <cellStyle name="Followed Hyperlink" xfId="2006" builtinId="9" hidden="1"/>
    <cellStyle name="Followed Hyperlink" xfId="2008" builtinId="9" hidden="1"/>
    <cellStyle name="Followed Hyperlink" xfId="2010" builtinId="9" hidden="1"/>
    <cellStyle name="Followed Hyperlink" xfId="2012" builtinId="9" hidden="1"/>
    <cellStyle name="Followed Hyperlink" xfId="2014" builtinId="9" hidden="1"/>
    <cellStyle name="Followed Hyperlink" xfId="2016" builtinId="9" hidden="1"/>
    <cellStyle name="Followed Hyperlink" xfId="2018" builtinId="9" hidden="1"/>
    <cellStyle name="Followed Hyperlink" xfId="2020" builtinId="9" hidden="1"/>
    <cellStyle name="Followed Hyperlink" xfId="2022" builtinId="9" hidden="1"/>
    <cellStyle name="Followed Hyperlink" xfId="2024" builtinId="9" hidden="1"/>
    <cellStyle name="Followed Hyperlink" xfId="2026" builtinId="9" hidden="1"/>
    <cellStyle name="Followed Hyperlink" xfId="2028" builtinId="9" hidden="1"/>
    <cellStyle name="Followed Hyperlink" xfId="2030" builtinId="9" hidden="1"/>
    <cellStyle name="Followed Hyperlink" xfId="2032" builtinId="9" hidden="1"/>
    <cellStyle name="Followed Hyperlink" xfId="2034" builtinId="9" hidden="1"/>
    <cellStyle name="Followed Hyperlink" xfId="2036" builtinId="9" hidden="1"/>
    <cellStyle name="Followed Hyperlink" xfId="2038" builtinId="9" hidden="1"/>
    <cellStyle name="Followed Hyperlink" xfId="2040" builtinId="9" hidden="1"/>
    <cellStyle name="Followed Hyperlink" xfId="2042" builtinId="9" hidden="1"/>
    <cellStyle name="Followed Hyperlink" xfId="2044" builtinId="9" hidden="1"/>
    <cellStyle name="Followed Hyperlink" xfId="2046" builtinId="9" hidden="1"/>
    <cellStyle name="Followed Hyperlink" xfId="2048" builtinId="9" hidden="1"/>
    <cellStyle name="Followed Hyperlink" xfId="2050" builtinId="9" hidden="1"/>
    <cellStyle name="Followed Hyperlink" xfId="2052" builtinId="9" hidden="1"/>
    <cellStyle name="Followed Hyperlink" xfId="2054" builtinId="9" hidden="1"/>
    <cellStyle name="Followed Hyperlink" xfId="2056" builtinId="9" hidden="1"/>
    <cellStyle name="Followed Hyperlink" xfId="2058" builtinId="9" hidden="1"/>
    <cellStyle name="Followed Hyperlink" xfId="2060" builtinId="9" hidden="1"/>
    <cellStyle name="Followed Hyperlink" xfId="2062" builtinId="9" hidden="1"/>
    <cellStyle name="Followed Hyperlink" xfId="2064" builtinId="9" hidden="1"/>
    <cellStyle name="Followed Hyperlink" xfId="2066" builtinId="9" hidden="1"/>
    <cellStyle name="Followed Hyperlink" xfId="2068" builtinId="9" hidden="1"/>
    <cellStyle name="Followed Hyperlink" xfId="2070" builtinId="9" hidden="1"/>
    <cellStyle name="Followed Hyperlink" xfId="2072" builtinId="9" hidden="1"/>
    <cellStyle name="Followed Hyperlink" xfId="2074" builtinId="9" hidden="1"/>
    <cellStyle name="Followed Hyperlink" xfId="2076" builtinId="9" hidden="1"/>
    <cellStyle name="Followed Hyperlink" xfId="2078" builtinId="9" hidden="1"/>
    <cellStyle name="Followed Hyperlink" xfId="2080" builtinId="9" hidden="1"/>
    <cellStyle name="Followed Hyperlink" xfId="2082" builtinId="9" hidden="1"/>
    <cellStyle name="Followed Hyperlink" xfId="2084" builtinId="9" hidden="1"/>
    <cellStyle name="Followed Hyperlink" xfId="2086" builtinId="9" hidden="1"/>
    <cellStyle name="Followed Hyperlink" xfId="2088" builtinId="9" hidden="1"/>
    <cellStyle name="Followed Hyperlink" xfId="2090" builtinId="9" hidden="1"/>
    <cellStyle name="Followed Hyperlink" xfId="2092" builtinId="9" hidden="1"/>
    <cellStyle name="Followed Hyperlink" xfId="2094" builtinId="9" hidden="1"/>
    <cellStyle name="Followed Hyperlink" xfId="2096" builtinId="9" hidden="1"/>
    <cellStyle name="Followed Hyperlink" xfId="2098" builtinId="9" hidden="1"/>
    <cellStyle name="Followed Hyperlink" xfId="2100" builtinId="9" hidden="1"/>
    <cellStyle name="Followed Hyperlink" xfId="2102" builtinId="9" hidden="1"/>
    <cellStyle name="Followed Hyperlink" xfId="2104" builtinId="9" hidden="1"/>
    <cellStyle name="Followed Hyperlink" xfId="2106" builtinId="9" hidden="1"/>
    <cellStyle name="Followed Hyperlink" xfId="2108" builtinId="9" hidden="1"/>
    <cellStyle name="Followed Hyperlink" xfId="2110" builtinId="9" hidden="1"/>
    <cellStyle name="Followed Hyperlink" xfId="2112" builtinId="9" hidden="1"/>
    <cellStyle name="Followed Hyperlink" xfId="2114" builtinId="9" hidden="1"/>
    <cellStyle name="Followed Hyperlink" xfId="2116" builtinId="9" hidden="1"/>
    <cellStyle name="Followed Hyperlink" xfId="2118" builtinId="9" hidden="1"/>
    <cellStyle name="Followed Hyperlink" xfId="2120" builtinId="9" hidden="1"/>
    <cellStyle name="Followed Hyperlink" xfId="2122" builtinId="9" hidden="1"/>
    <cellStyle name="Followed Hyperlink" xfId="2124" builtinId="9" hidden="1"/>
    <cellStyle name="Followed Hyperlink" xfId="2126" builtinId="9" hidden="1"/>
    <cellStyle name="Followed Hyperlink" xfId="2128" builtinId="9" hidden="1"/>
    <cellStyle name="Followed Hyperlink" xfId="2130" builtinId="9" hidden="1"/>
    <cellStyle name="Followed Hyperlink" xfId="2132" builtinId="9" hidden="1"/>
    <cellStyle name="Followed Hyperlink" xfId="2134" builtinId="9" hidden="1"/>
    <cellStyle name="Followed Hyperlink" xfId="2136" builtinId="9" hidden="1"/>
    <cellStyle name="Followed Hyperlink" xfId="2138" builtinId="9" hidden="1"/>
    <cellStyle name="Followed Hyperlink" xfId="2140" builtinId="9" hidden="1"/>
    <cellStyle name="Followed Hyperlink" xfId="2142" builtinId="9" hidden="1"/>
    <cellStyle name="Followed Hyperlink" xfId="2144" builtinId="9" hidden="1"/>
    <cellStyle name="Followed Hyperlink" xfId="2146" builtinId="9" hidden="1"/>
    <cellStyle name="Followed Hyperlink" xfId="2148" builtinId="9" hidden="1"/>
    <cellStyle name="Followed Hyperlink" xfId="2150" builtinId="9" hidden="1"/>
    <cellStyle name="Followed Hyperlink" xfId="2152" builtinId="9" hidden="1"/>
    <cellStyle name="Followed Hyperlink" xfId="2154" builtinId="9" hidden="1"/>
    <cellStyle name="Followed Hyperlink" xfId="2156" builtinId="9" hidden="1"/>
    <cellStyle name="Followed Hyperlink" xfId="2158" builtinId="9" hidden="1"/>
    <cellStyle name="Followed Hyperlink" xfId="2160" builtinId="9" hidden="1"/>
    <cellStyle name="Followed Hyperlink" xfId="2162" builtinId="9" hidden="1"/>
    <cellStyle name="Followed Hyperlink" xfId="2164" builtinId="9" hidden="1"/>
    <cellStyle name="Followed Hyperlink" xfId="2166" builtinId="9" hidden="1"/>
    <cellStyle name="Followed Hyperlink" xfId="2168" builtinId="9" hidden="1"/>
    <cellStyle name="Followed Hyperlink" xfId="2170" builtinId="9" hidden="1"/>
    <cellStyle name="Followed Hyperlink" xfId="2172" builtinId="9" hidden="1"/>
    <cellStyle name="Followed Hyperlink" xfId="2174" builtinId="9" hidden="1"/>
    <cellStyle name="Followed Hyperlink" xfId="2176" builtinId="9" hidden="1"/>
    <cellStyle name="Followed Hyperlink" xfId="2178" builtinId="9" hidden="1"/>
    <cellStyle name="Followed Hyperlink" xfId="2180" builtinId="9" hidden="1"/>
    <cellStyle name="Followed Hyperlink" xfId="2182" builtinId="9" hidden="1"/>
    <cellStyle name="Followed Hyperlink" xfId="2184" builtinId="9" hidden="1"/>
    <cellStyle name="Followed Hyperlink" xfId="2186" builtinId="9" hidden="1"/>
    <cellStyle name="Followed Hyperlink" xfId="2188" builtinId="9" hidden="1"/>
    <cellStyle name="Followed Hyperlink" xfId="2190" builtinId="9" hidden="1"/>
    <cellStyle name="Followed Hyperlink" xfId="2192" builtinId="9" hidden="1"/>
    <cellStyle name="Followed Hyperlink" xfId="2194" builtinId="9" hidden="1"/>
    <cellStyle name="Followed Hyperlink" xfId="2196" builtinId="9" hidden="1"/>
    <cellStyle name="Followed Hyperlink" xfId="2198" builtinId="9" hidden="1"/>
    <cellStyle name="Followed Hyperlink" xfId="2200" builtinId="9" hidden="1"/>
    <cellStyle name="Followed Hyperlink" xfId="2202" builtinId="9" hidden="1"/>
    <cellStyle name="Followed Hyperlink" xfId="2204" builtinId="9" hidden="1"/>
    <cellStyle name="Followed Hyperlink" xfId="2206" builtinId="9" hidden="1"/>
    <cellStyle name="Followed Hyperlink" xfId="2208" builtinId="9" hidden="1"/>
    <cellStyle name="Followed Hyperlink" xfId="2210" builtinId="9" hidden="1"/>
    <cellStyle name="Followed Hyperlink" xfId="2212" builtinId="9" hidden="1"/>
    <cellStyle name="Followed Hyperlink" xfId="2214" builtinId="9" hidden="1"/>
    <cellStyle name="Followed Hyperlink" xfId="2216" builtinId="9" hidden="1"/>
    <cellStyle name="Followed Hyperlink" xfId="2218" builtinId="9" hidden="1"/>
    <cellStyle name="Followed Hyperlink" xfId="2220" builtinId="9" hidden="1"/>
    <cellStyle name="Followed Hyperlink" xfId="2222" builtinId="9" hidden="1"/>
    <cellStyle name="Followed Hyperlink" xfId="2224" builtinId="9" hidden="1"/>
    <cellStyle name="Followed Hyperlink" xfId="2226" builtinId="9" hidden="1"/>
    <cellStyle name="Followed Hyperlink" xfId="2228" builtinId="9" hidden="1"/>
    <cellStyle name="Followed Hyperlink" xfId="2230" builtinId="9" hidden="1"/>
    <cellStyle name="Good 2" xfId="3"/>
    <cellStyle name="Heading 1 2" xfId="8"/>
    <cellStyle name="Heading 3 2" xfId="2"/>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69" builtinId="8" hidden="1"/>
    <cellStyle name="Hyperlink" xfId="971" builtinId="8" hidden="1"/>
    <cellStyle name="Hyperlink" xfId="973" builtinId="8" hidden="1"/>
    <cellStyle name="Hyperlink" xfId="975" builtinId="8" hidden="1"/>
    <cellStyle name="Hyperlink" xfId="977" builtinId="8" hidden="1"/>
    <cellStyle name="Hyperlink" xfId="979" builtinId="8" hidden="1"/>
    <cellStyle name="Hyperlink" xfId="981" builtinId="8" hidden="1"/>
    <cellStyle name="Hyperlink" xfId="983" builtinId="8" hidden="1"/>
    <cellStyle name="Hyperlink" xfId="985" builtinId="8" hidden="1"/>
    <cellStyle name="Hyperlink" xfId="987" builtinId="8" hidden="1"/>
    <cellStyle name="Hyperlink" xfId="989" builtinId="8" hidden="1"/>
    <cellStyle name="Hyperlink" xfId="991" builtinId="8" hidden="1"/>
    <cellStyle name="Hyperlink" xfId="993" builtinId="8" hidden="1"/>
    <cellStyle name="Hyperlink" xfId="995" builtinId="8" hidden="1"/>
    <cellStyle name="Hyperlink" xfId="997" builtinId="8" hidden="1"/>
    <cellStyle name="Hyperlink" xfId="999" builtinId="8" hidden="1"/>
    <cellStyle name="Hyperlink" xfId="1001" builtinId="8" hidden="1"/>
    <cellStyle name="Hyperlink" xfId="1003" builtinId="8" hidden="1"/>
    <cellStyle name="Hyperlink" xfId="1005" builtinId="8" hidden="1"/>
    <cellStyle name="Hyperlink" xfId="1007" builtinId="8" hidden="1"/>
    <cellStyle name="Hyperlink" xfId="1009" builtinId="8" hidden="1"/>
    <cellStyle name="Hyperlink" xfId="1011" builtinId="8" hidden="1"/>
    <cellStyle name="Hyperlink" xfId="1013" builtinId="8" hidden="1"/>
    <cellStyle name="Hyperlink" xfId="1015" builtinId="8" hidden="1"/>
    <cellStyle name="Hyperlink" xfId="1017" builtinId="8" hidden="1"/>
    <cellStyle name="Hyperlink" xfId="1019" builtinId="8" hidden="1"/>
    <cellStyle name="Hyperlink" xfId="1021" builtinId="8" hidden="1"/>
    <cellStyle name="Hyperlink" xfId="1023" builtinId="8" hidden="1"/>
    <cellStyle name="Hyperlink" xfId="1025" builtinId="8" hidden="1"/>
    <cellStyle name="Hyperlink" xfId="1027" builtinId="8" hidden="1"/>
    <cellStyle name="Hyperlink" xfId="1029" builtinId="8" hidden="1"/>
    <cellStyle name="Hyperlink" xfId="1031" builtinId="8" hidden="1"/>
    <cellStyle name="Hyperlink" xfId="1033" builtinId="8" hidden="1"/>
    <cellStyle name="Hyperlink" xfId="1035" builtinId="8" hidden="1"/>
    <cellStyle name="Hyperlink" xfId="1037" builtinId="8" hidden="1"/>
    <cellStyle name="Hyperlink" xfId="1039" builtinId="8" hidden="1"/>
    <cellStyle name="Hyperlink" xfId="1041" builtinId="8" hidden="1"/>
    <cellStyle name="Hyperlink" xfId="1043" builtinId="8" hidden="1"/>
    <cellStyle name="Hyperlink" xfId="1045" builtinId="8" hidden="1"/>
    <cellStyle name="Hyperlink" xfId="1047" builtinId="8" hidden="1"/>
    <cellStyle name="Hyperlink" xfId="1049" builtinId="8" hidden="1"/>
    <cellStyle name="Hyperlink" xfId="1051" builtinId="8" hidden="1"/>
    <cellStyle name="Hyperlink" xfId="1053" builtinId="8" hidden="1"/>
    <cellStyle name="Hyperlink" xfId="1055" builtinId="8" hidden="1"/>
    <cellStyle name="Hyperlink" xfId="1057" builtinId="8" hidden="1"/>
    <cellStyle name="Hyperlink" xfId="1059" builtinId="8" hidden="1"/>
    <cellStyle name="Hyperlink" xfId="1061" builtinId="8" hidden="1"/>
    <cellStyle name="Hyperlink" xfId="1063" builtinId="8" hidden="1"/>
    <cellStyle name="Hyperlink" xfId="1065" builtinId="8" hidden="1"/>
    <cellStyle name="Hyperlink" xfId="1067" builtinId="8" hidden="1"/>
    <cellStyle name="Hyperlink" xfId="1069" builtinId="8" hidden="1"/>
    <cellStyle name="Hyperlink" xfId="1071" builtinId="8" hidden="1"/>
    <cellStyle name="Hyperlink" xfId="1073" builtinId="8" hidden="1"/>
    <cellStyle name="Hyperlink" xfId="1075" builtinId="8" hidden="1"/>
    <cellStyle name="Hyperlink" xfId="1077" builtinId="8" hidden="1"/>
    <cellStyle name="Hyperlink" xfId="1079" builtinId="8" hidden="1"/>
    <cellStyle name="Hyperlink" xfId="1081" builtinId="8" hidden="1"/>
    <cellStyle name="Hyperlink" xfId="1083" builtinId="8" hidden="1"/>
    <cellStyle name="Hyperlink" xfId="1085" builtinId="8" hidden="1"/>
    <cellStyle name="Hyperlink" xfId="1087" builtinId="8" hidden="1"/>
    <cellStyle name="Hyperlink" xfId="1089" builtinId="8" hidden="1"/>
    <cellStyle name="Hyperlink" xfId="1091" builtinId="8" hidden="1"/>
    <cellStyle name="Hyperlink" xfId="1093" builtinId="8" hidden="1"/>
    <cellStyle name="Hyperlink" xfId="1095" builtinId="8" hidden="1"/>
    <cellStyle name="Hyperlink" xfId="1097" builtinId="8" hidden="1"/>
    <cellStyle name="Hyperlink" xfId="1099" builtinId="8" hidden="1"/>
    <cellStyle name="Hyperlink" xfId="1101" builtinId="8" hidden="1"/>
    <cellStyle name="Hyperlink" xfId="1103" builtinId="8" hidden="1"/>
    <cellStyle name="Hyperlink" xfId="1105" builtinId="8" hidden="1"/>
    <cellStyle name="Hyperlink" xfId="1107" builtinId="8" hidden="1"/>
    <cellStyle name="Hyperlink" xfId="1109" builtinId="8" hidden="1"/>
    <cellStyle name="Hyperlink" xfId="1111" builtinId="8" hidden="1"/>
    <cellStyle name="Hyperlink" xfId="1113" builtinId="8" hidden="1"/>
    <cellStyle name="Hyperlink" xfId="1115" builtinId="8" hidden="1"/>
    <cellStyle name="Hyperlink" xfId="1117" builtinId="8" hidden="1"/>
    <cellStyle name="Hyperlink" xfId="1120" builtinId="8" hidden="1"/>
    <cellStyle name="Hyperlink" xfId="1122" builtinId="8" hidden="1"/>
    <cellStyle name="Hyperlink" xfId="1124" builtinId="8" hidden="1"/>
    <cellStyle name="Hyperlink" xfId="1126" builtinId="8" hidden="1"/>
    <cellStyle name="Hyperlink" xfId="1128" builtinId="8" hidden="1"/>
    <cellStyle name="Hyperlink" xfId="1130" builtinId="8" hidden="1"/>
    <cellStyle name="Hyperlink" xfId="1132" builtinId="8" hidden="1"/>
    <cellStyle name="Hyperlink" xfId="1134" builtinId="8" hidden="1"/>
    <cellStyle name="Hyperlink" xfId="1136" builtinId="8" hidden="1"/>
    <cellStyle name="Hyperlink" xfId="1138" builtinId="8" hidden="1"/>
    <cellStyle name="Hyperlink" xfId="1140" builtinId="8" hidden="1"/>
    <cellStyle name="Hyperlink" xfId="1142" builtinId="8" hidden="1"/>
    <cellStyle name="Hyperlink" xfId="1144" builtinId="8" hidden="1"/>
    <cellStyle name="Hyperlink" xfId="1146" builtinId="8" hidden="1"/>
    <cellStyle name="Hyperlink" xfId="1148" builtinId="8" hidden="1"/>
    <cellStyle name="Hyperlink" xfId="1150" builtinId="8" hidden="1"/>
    <cellStyle name="Hyperlink" xfId="1152" builtinId="8" hidden="1"/>
    <cellStyle name="Hyperlink" xfId="1154" builtinId="8" hidden="1"/>
    <cellStyle name="Hyperlink" xfId="1156" builtinId="8" hidden="1"/>
    <cellStyle name="Hyperlink" xfId="1158" builtinId="8" hidden="1"/>
    <cellStyle name="Hyperlink" xfId="1160" builtinId="8" hidden="1"/>
    <cellStyle name="Hyperlink" xfId="1162" builtinId="8" hidden="1"/>
    <cellStyle name="Hyperlink" xfId="1164" builtinId="8" hidden="1"/>
    <cellStyle name="Hyperlink" xfId="1166" builtinId="8" hidden="1"/>
    <cellStyle name="Hyperlink" xfId="1168" builtinId="8" hidden="1"/>
    <cellStyle name="Hyperlink" xfId="1170" builtinId="8" hidden="1"/>
    <cellStyle name="Hyperlink" xfId="1172" builtinId="8" hidden="1"/>
    <cellStyle name="Hyperlink" xfId="1174" builtinId="8" hidden="1"/>
    <cellStyle name="Hyperlink" xfId="1176" builtinId="8" hidden="1"/>
    <cellStyle name="Hyperlink" xfId="1178" builtinId="8" hidden="1"/>
    <cellStyle name="Hyperlink" xfId="1180" builtinId="8" hidden="1"/>
    <cellStyle name="Hyperlink" xfId="1182" builtinId="8" hidden="1"/>
    <cellStyle name="Hyperlink" xfId="1184" builtinId="8" hidden="1"/>
    <cellStyle name="Hyperlink" xfId="1186" builtinId="8" hidden="1"/>
    <cellStyle name="Hyperlink" xfId="1188" builtinId="8" hidden="1"/>
    <cellStyle name="Hyperlink" xfId="1190" builtinId="8" hidden="1"/>
    <cellStyle name="Hyperlink" xfId="1192" builtinId="8" hidden="1"/>
    <cellStyle name="Hyperlink" xfId="1194" builtinId="8" hidden="1"/>
    <cellStyle name="Hyperlink" xfId="1196" builtinId="8" hidden="1"/>
    <cellStyle name="Hyperlink" xfId="1198" builtinId="8" hidden="1"/>
    <cellStyle name="Hyperlink" xfId="1200" builtinId="8" hidden="1"/>
    <cellStyle name="Hyperlink" xfId="1202" builtinId="8" hidden="1"/>
    <cellStyle name="Hyperlink" xfId="1204" builtinId="8" hidden="1"/>
    <cellStyle name="Hyperlink" xfId="1206" builtinId="8" hidden="1"/>
    <cellStyle name="Hyperlink" xfId="1208" builtinId="8" hidden="1"/>
    <cellStyle name="Hyperlink" xfId="1210" builtinId="8" hidden="1"/>
    <cellStyle name="Hyperlink" xfId="1212" builtinId="8" hidden="1"/>
    <cellStyle name="Hyperlink" xfId="1214" builtinId="8" hidden="1"/>
    <cellStyle name="Hyperlink" xfId="1216" builtinId="8" hidden="1"/>
    <cellStyle name="Hyperlink" xfId="1218" builtinId="8" hidden="1"/>
    <cellStyle name="Hyperlink" xfId="1220" builtinId="8" hidden="1"/>
    <cellStyle name="Hyperlink" xfId="1222" builtinId="8" hidden="1"/>
    <cellStyle name="Hyperlink" xfId="1224" builtinId="8" hidden="1"/>
    <cellStyle name="Hyperlink" xfId="1226" builtinId="8" hidden="1"/>
    <cellStyle name="Hyperlink" xfId="1228" builtinId="8" hidden="1"/>
    <cellStyle name="Hyperlink" xfId="1230" builtinId="8" hidden="1"/>
    <cellStyle name="Hyperlink" xfId="1232" builtinId="8" hidden="1"/>
    <cellStyle name="Hyperlink" xfId="1234" builtinId="8" hidden="1"/>
    <cellStyle name="Hyperlink" xfId="1236" builtinId="8" hidden="1"/>
    <cellStyle name="Hyperlink" xfId="1238" builtinId="8" hidden="1"/>
    <cellStyle name="Hyperlink" xfId="1240" builtinId="8" hidden="1"/>
    <cellStyle name="Hyperlink" xfId="1242" builtinId="8" hidden="1"/>
    <cellStyle name="Hyperlink" xfId="1244" builtinId="8" hidden="1"/>
    <cellStyle name="Hyperlink" xfId="1246" builtinId="8" hidden="1"/>
    <cellStyle name="Hyperlink" xfId="1248" builtinId="8" hidden="1"/>
    <cellStyle name="Hyperlink" xfId="1250" builtinId="8" hidden="1"/>
    <cellStyle name="Hyperlink" xfId="1252" builtinId="8" hidden="1"/>
    <cellStyle name="Hyperlink" xfId="1254" builtinId="8" hidden="1"/>
    <cellStyle name="Hyperlink" xfId="1256" builtinId="8" hidden="1"/>
    <cellStyle name="Hyperlink" xfId="1258" builtinId="8" hidden="1"/>
    <cellStyle name="Hyperlink" xfId="1260" builtinId="8" hidden="1"/>
    <cellStyle name="Hyperlink" xfId="1262" builtinId="8" hidden="1"/>
    <cellStyle name="Hyperlink" xfId="1264" builtinId="8" hidden="1"/>
    <cellStyle name="Hyperlink" xfId="1266" builtinId="8" hidden="1"/>
    <cellStyle name="Hyperlink" xfId="1268" builtinId="8" hidden="1"/>
    <cellStyle name="Hyperlink" xfId="1270" builtinId="8" hidden="1"/>
    <cellStyle name="Hyperlink" xfId="1272" builtinId="8" hidden="1"/>
    <cellStyle name="Hyperlink" xfId="1274" builtinId="8" hidden="1"/>
    <cellStyle name="Hyperlink" xfId="1276" builtinId="8" hidden="1"/>
    <cellStyle name="Hyperlink" xfId="1278" builtinId="8" hidden="1"/>
    <cellStyle name="Hyperlink" xfId="1280" builtinId="8" hidden="1"/>
    <cellStyle name="Hyperlink" xfId="1282" builtinId="8" hidden="1"/>
    <cellStyle name="Hyperlink" xfId="1284" builtinId="8" hidden="1"/>
    <cellStyle name="Hyperlink" xfId="1286" builtinId="8" hidden="1"/>
    <cellStyle name="Hyperlink" xfId="1288" builtinId="8" hidden="1"/>
    <cellStyle name="Hyperlink" xfId="1290" builtinId="8" hidden="1"/>
    <cellStyle name="Hyperlink" xfId="1292" builtinId="8" hidden="1"/>
    <cellStyle name="Hyperlink" xfId="1294" builtinId="8" hidden="1"/>
    <cellStyle name="Hyperlink" xfId="1296" builtinId="8" hidden="1"/>
    <cellStyle name="Hyperlink" xfId="1298" builtinId="8" hidden="1"/>
    <cellStyle name="Hyperlink" xfId="1300" builtinId="8" hidden="1"/>
    <cellStyle name="Hyperlink" xfId="1302" builtinId="8" hidden="1"/>
    <cellStyle name="Hyperlink" xfId="1304" builtinId="8" hidden="1"/>
    <cellStyle name="Hyperlink" xfId="1306" builtinId="8" hidden="1"/>
    <cellStyle name="Hyperlink" xfId="1308" builtinId="8" hidden="1"/>
    <cellStyle name="Hyperlink" xfId="1310" builtinId="8" hidden="1"/>
    <cellStyle name="Hyperlink" xfId="1312" builtinId="8" hidden="1"/>
    <cellStyle name="Hyperlink" xfId="1314" builtinId="8" hidden="1"/>
    <cellStyle name="Hyperlink" xfId="1316" builtinId="8" hidden="1"/>
    <cellStyle name="Hyperlink" xfId="1318" builtinId="8" hidden="1"/>
    <cellStyle name="Hyperlink" xfId="1320" builtinId="8" hidden="1"/>
    <cellStyle name="Hyperlink" xfId="1322" builtinId="8" hidden="1"/>
    <cellStyle name="Hyperlink" xfId="1324" builtinId="8" hidden="1"/>
    <cellStyle name="Hyperlink" xfId="1326" builtinId="8" hidden="1"/>
    <cellStyle name="Hyperlink" xfId="1328" builtinId="8" hidden="1"/>
    <cellStyle name="Hyperlink" xfId="1330" builtinId="8" hidden="1"/>
    <cellStyle name="Hyperlink" xfId="1332" builtinId="8" hidden="1"/>
    <cellStyle name="Hyperlink" xfId="1334" builtinId="8" hidden="1"/>
    <cellStyle name="Hyperlink" xfId="1336" builtinId="8" hidden="1"/>
    <cellStyle name="Hyperlink" xfId="1338" builtinId="8" hidden="1"/>
    <cellStyle name="Hyperlink" xfId="1340" builtinId="8" hidden="1"/>
    <cellStyle name="Hyperlink" xfId="1342" builtinId="8" hidden="1"/>
    <cellStyle name="Hyperlink" xfId="1344" builtinId="8" hidden="1"/>
    <cellStyle name="Hyperlink" xfId="1346" builtinId="8" hidden="1"/>
    <cellStyle name="Hyperlink" xfId="1348" builtinId="8" hidden="1"/>
    <cellStyle name="Hyperlink" xfId="1350" builtinId="8" hidden="1"/>
    <cellStyle name="Hyperlink" xfId="1352" builtinId="8" hidden="1"/>
    <cellStyle name="Hyperlink" xfId="1354" builtinId="8" hidden="1"/>
    <cellStyle name="Hyperlink" xfId="1356" builtinId="8" hidden="1"/>
    <cellStyle name="Hyperlink" xfId="1358" builtinId="8" hidden="1"/>
    <cellStyle name="Hyperlink" xfId="1360" builtinId="8" hidden="1"/>
    <cellStyle name="Hyperlink" xfId="1362" builtinId="8" hidden="1"/>
    <cellStyle name="Hyperlink" xfId="1364" builtinId="8" hidden="1"/>
    <cellStyle name="Hyperlink" xfId="1366" builtinId="8" hidden="1"/>
    <cellStyle name="Hyperlink" xfId="1368" builtinId="8" hidden="1"/>
    <cellStyle name="Hyperlink" xfId="1370" builtinId="8" hidden="1"/>
    <cellStyle name="Hyperlink" xfId="1372" builtinId="8" hidden="1"/>
    <cellStyle name="Hyperlink" xfId="1374" builtinId="8" hidden="1"/>
    <cellStyle name="Hyperlink" xfId="1376" builtinId="8" hidden="1"/>
    <cellStyle name="Hyperlink" xfId="1378" builtinId="8" hidden="1"/>
    <cellStyle name="Hyperlink" xfId="1380" builtinId="8" hidden="1"/>
    <cellStyle name="Hyperlink" xfId="1382" builtinId="8" hidden="1"/>
    <cellStyle name="Hyperlink" xfId="1384" builtinId="8" hidden="1"/>
    <cellStyle name="Hyperlink" xfId="1386" builtinId="8" hidden="1"/>
    <cellStyle name="Hyperlink" xfId="1388" builtinId="8" hidden="1"/>
    <cellStyle name="Hyperlink" xfId="1390" builtinId="8" hidden="1"/>
    <cellStyle name="Hyperlink" xfId="1392" builtinId="8" hidden="1"/>
    <cellStyle name="Hyperlink" xfId="1394" builtinId="8" hidden="1"/>
    <cellStyle name="Hyperlink" xfId="1396" builtinId="8" hidden="1"/>
    <cellStyle name="Hyperlink" xfId="1398" builtinId="8" hidden="1"/>
    <cellStyle name="Hyperlink" xfId="1400" builtinId="8" hidden="1"/>
    <cellStyle name="Hyperlink" xfId="1402" builtinId="8" hidden="1"/>
    <cellStyle name="Hyperlink" xfId="1404" builtinId="8" hidden="1"/>
    <cellStyle name="Hyperlink" xfId="1406" builtinId="8" hidden="1"/>
    <cellStyle name="Hyperlink" xfId="1408" builtinId="8" hidden="1"/>
    <cellStyle name="Hyperlink" xfId="1410" builtinId="8" hidden="1"/>
    <cellStyle name="Hyperlink" xfId="1412" builtinId="8" hidden="1"/>
    <cellStyle name="Hyperlink" xfId="1414" builtinId="8" hidden="1"/>
    <cellStyle name="Hyperlink" xfId="1416" builtinId="8" hidden="1"/>
    <cellStyle name="Hyperlink" xfId="1418" builtinId="8" hidden="1"/>
    <cellStyle name="Hyperlink" xfId="1420" builtinId="8" hidden="1"/>
    <cellStyle name="Hyperlink" xfId="1422" builtinId="8" hidden="1"/>
    <cellStyle name="Hyperlink" xfId="1424" builtinId="8" hidden="1"/>
    <cellStyle name="Hyperlink" xfId="1426" builtinId="8" hidden="1"/>
    <cellStyle name="Hyperlink" xfId="1428" builtinId="8" hidden="1"/>
    <cellStyle name="Hyperlink" xfId="1430" builtinId="8" hidden="1"/>
    <cellStyle name="Hyperlink" xfId="1432" builtinId="8" hidden="1"/>
    <cellStyle name="Hyperlink" xfId="1434" builtinId="8" hidden="1"/>
    <cellStyle name="Hyperlink" xfId="1436" builtinId="8" hidden="1"/>
    <cellStyle name="Hyperlink" xfId="1438" builtinId="8" hidden="1"/>
    <cellStyle name="Hyperlink" xfId="1440" builtinId="8" hidden="1"/>
    <cellStyle name="Hyperlink" xfId="1442" builtinId="8" hidden="1"/>
    <cellStyle name="Hyperlink" xfId="1444" builtinId="8" hidden="1"/>
    <cellStyle name="Hyperlink" xfId="1446" builtinId="8" hidden="1"/>
    <cellStyle name="Hyperlink" xfId="1448" builtinId="8" hidden="1"/>
    <cellStyle name="Hyperlink" xfId="1450" builtinId="8" hidden="1"/>
    <cellStyle name="Hyperlink" xfId="1452" builtinId="8" hidden="1"/>
    <cellStyle name="Hyperlink" xfId="1454" builtinId="8" hidden="1"/>
    <cellStyle name="Hyperlink" xfId="1456" builtinId="8" hidden="1"/>
    <cellStyle name="Hyperlink" xfId="1458" builtinId="8" hidden="1"/>
    <cellStyle name="Hyperlink" xfId="1460" builtinId="8" hidden="1"/>
    <cellStyle name="Hyperlink" xfId="1462" builtinId="8" hidden="1"/>
    <cellStyle name="Hyperlink" xfId="1464" builtinId="8" hidden="1"/>
    <cellStyle name="Hyperlink" xfId="1466" builtinId="8" hidden="1"/>
    <cellStyle name="Hyperlink" xfId="1468" builtinId="8" hidden="1"/>
    <cellStyle name="Hyperlink" xfId="1470" builtinId="8" hidden="1"/>
    <cellStyle name="Hyperlink" xfId="1472" builtinId="8" hidden="1"/>
    <cellStyle name="Hyperlink" xfId="1474" builtinId="8" hidden="1"/>
    <cellStyle name="Hyperlink" xfId="1476" builtinId="8" hidden="1"/>
    <cellStyle name="Hyperlink" xfId="1478" builtinId="8" hidden="1"/>
    <cellStyle name="Hyperlink" xfId="1480" builtinId="8" hidden="1"/>
    <cellStyle name="Hyperlink" xfId="1482" builtinId="8" hidden="1"/>
    <cellStyle name="Hyperlink" xfId="1484" builtinId="8" hidden="1"/>
    <cellStyle name="Hyperlink" xfId="1486" builtinId="8" hidden="1"/>
    <cellStyle name="Hyperlink" xfId="1488" builtinId="8" hidden="1"/>
    <cellStyle name="Hyperlink" xfId="1490" builtinId="8" hidden="1"/>
    <cellStyle name="Hyperlink" xfId="1492" builtinId="8" hidden="1"/>
    <cellStyle name="Hyperlink" xfId="1494" builtinId="8" hidden="1"/>
    <cellStyle name="Hyperlink" xfId="1496" builtinId="8" hidden="1"/>
    <cellStyle name="Hyperlink" xfId="1498" builtinId="8" hidden="1"/>
    <cellStyle name="Hyperlink" xfId="1500" builtinId="8" hidden="1"/>
    <cellStyle name="Hyperlink" xfId="1502" builtinId="8" hidden="1"/>
    <cellStyle name="Hyperlink" xfId="1504" builtinId="8" hidden="1"/>
    <cellStyle name="Hyperlink" xfId="1506" builtinId="8" hidden="1"/>
    <cellStyle name="Hyperlink" xfId="1508" builtinId="8" hidden="1"/>
    <cellStyle name="Hyperlink" xfId="1510" builtinId="8" hidden="1"/>
    <cellStyle name="Hyperlink" xfId="1512" builtinId="8" hidden="1"/>
    <cellStyle name="Hyperlink" xfId="1514" builtinId="8" hidden="1"/>
    <cellStyle name="Hyperlink" xfId="1516" builtinId="8" hidden="1"/>
    <cellStyle name="Hyperlink" xfId="1518" builtinId="8" hidden="1"/>
    <cellStyle name="Hyperlink" xfId="1520" builtinId="8" hidden="1"/>
    <cellStyle name="Hyperlink" xfId="1522" builtinId="8" hidden="1"/>
    <cellStyle name="Hyperlink" xfId="1524" builtinId="8" hidden="1"/>
    <cellStyle name="Hyperlink" xfId="1526" builtinId="8" hidden="1"/>
    <cellStyle name="Hyperlink" xfId="1528" builtinId="8" hidden="1"/>
    <cellStyle name="Hyperlink" xfId="1530" builtinId="8" hidden="1"/>
    <cellStyle name="Hyperlink" xfId="1532" builtinId="8" hidden="1"/>
    <cellStyle name="Hyperlink" xfId="1534" builtinId="8" hidden="1"/>
    <cellStyle name="Hyperlink" xfId="1536" builtinId="8" hidden="1"/>
    <cellStyle name="Hyperlink" xfId="1538" builtinId="8" hidden="1"/>
    <cellStyle name="Hyperlink" xfId="1540" builtinId="8" hidden="1"/>
    <cellStyle name="Hyperlink" xfId="1542" builtinId="8" hidden="1"/>
    <cellStyle name="Hyperlink" xfId="1544" builtinId="8" hidden="1"/>
    <cellStyle name="Hyperlink" xfId="1546" builtinId="8" hidden="1"/>
    <cellStyle name="Hyperlink" xfId="1548" builtinId="8" hidden="1"/>
    <cellStyle name="Hyperlink" xfId="1550" builtinId="8" hidden="1"/>
    <cellStyle name="Hyperlink" xfId="1552" builtinId="8" hidden="1"/>
    <cellStyle name="Hyperlink" xfId="1554" builtinId="8" hidden="1"/>
    <cellStyle name="Hyperlink" xfId="1556" builtinId="8" hidden="1"/>
    <cellStyle name="Hyperlink" xfId="1558" builtinId="8" hidden="1"/>
    <cellStyle name="Hyperlink" xfId="1560" builtinId="8" hidden="1"/>
    <cellStyle name="Hyperlink" xfId="1562" builtinId="8" hidden="1"/>
    <cellStyle name="Hyperlink" xfId="1564" builtinId="8" hidden="1"/>
    <cellStyle name="Hyperlink" xfId="1566" builtinId="8" hidden="1"/>
    <cellStyle name="Hyperlink" xfId="1568" builtinId="8" hidden="1"/>
    <cellStyle name="Hyperlink" xfId="1570" builtinId="8" hidden="1"/>
    <cellStyle name="Hyperlink" xfId="1572" builtinId="8" hidden="1"/>
    <cellStyle name="Hyperlink" xfId="1574" builtinId="8" hidden="1"/>
    <cellStyle name="Hyperlink" xfId="1576" builtinId="8" hidden="1"/>
    <cellStyle name="Hyperlink" xfId="1578" builtinId="8" hidden="1"/>
    <cellStyle name="Hyperlink" xfId="1580" builtinId="8" hidden="1"/>
    <cellStyle name="Hyperlink" xfId="1582" builtinId="8" hidden="1"/>
    <cellStyle name="Hyperlink" xfId="1584" builtinId="8" hidden="1"/>
    <cellStyle name="Hyperlink" xfId="1586" builtinId="8" hidden="1"/>
    <cellStyle name="Hyperlink" xfId="1588" builtinId="8" hidden="1"/>
    <cellStyle name="Hyperlink" xfId="1590" builtinId="8" hidden="1"/>
    <cellStyle name="Hyperlink" xfId="1592" builtinId="8" hidden="1"/>
    <cellStyle name="Hyperlink" xfId="1594" builtinId="8" hidden="1"/>
    <cellStyle name="Hyperlink" xfId="1596" builtinId="8" hidden="1"/>
    <cellStyle name="Hyperlink" xfId="1598" builtinId="8" hidden="1"/>
    <cellStyle name="Hyperlink" xfId="1600" builtinId="8" hidden="1"/>
    <cellStyle name="Hyperlink" xfId="1602" builtinId="8" hidden="1"/>
    <cellStyle name="Hyperlink" xfId="1604" builtinId="8" hidden="1"/>
    <cellStyle name="Hyperlink" xfId="1606" builtinId="8" hidden="1"/>
    <cellStyle name="Hyperlink" xfId="1608" builtinId="8" hidden="1"/>
    <cellStyle name="Hyperlink" xfId="1610" builtinId="8" hidden="1"/>
    <cellStyle name="Hyperlink" xfId="1612" builtinId="8" hidden="1"/>
    <cellStyle name="Hyperlink" xfId="1614" builtinId="8" hidden="1"/>
    <cellStyle name="Hyperlink" xfId="1616" builtinId="8" hidden="1"/>
    <cellStyle name="Hyperlink" xfId="1618" builtinId="8" hidden="1"/>
    <cellStyle name="Hyperlink" xfId="1620" builtinId="8" hidden="1"/>
    <cellStyle name="Hyperlink" xfId="1622"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34" builtinId="8" hidden="1"/>
    <cellStyle name="Hyperlink" xfId="1636" builtinId="8" hidden="1"/>
    <cellStyle name="Hyperlink" xfId="1638" builtinId="8" hidden="1"/>
    <cellStyle name="Hyperlink" xfId="1640" builtinId="8" hidden="1"/>
    <cellStyle name="Hyperlink" xfId="1642" builtinId="8" hidden="1"/>
    <cellStyle name="Hyperlink" xfId="1644" builtinId="8" hidden="1"/>
    <cellStyle name="Hyperlink" xfId="164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0" builtinId="8" hidden="1"/>
    <cellStyle name="Hyperlink" xfId="1672" builtinId="8" hidden="1"/>
    <cellStyle name="Hyperlink" xfId="1674" builtinId="8" hidden="1"/>
    <cellStyle name="Hyperlink" xfId="1676" builtinId="8" hidden="1"/>
    <cellStyle name="Hyperlink" xfId="1678"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4" builtinId="8" hidden="1"/>
    <cellStyle name="Hyperlink" xfId="1706" builtinId="8" hidden="1"/>
    <cellStyle name="Hyperlink" xfId="1708" builtinId="8" hidden="1"/>
    <cellStyle name="Hyperlink" xfId="1710"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36" builtinId="8" hidden="1"/>
    <cellStyle name="Hyperlink" xfId="1738" builtinId="8" hidden="1"/>
    <cellStyle name="Hyperlink" xfId="1740" builtinId="8" hidden="1"/>
    <cellStyle name="Hyperlink" xfId="1742" builtinId="8" hidden="1"/>
    <cellStyle name="Hyperlink" xfId="1744" builtinId="8" hidden="1"/>
    <cellStyle name="Hyperlink" xfId="1746" builtinId="8" hidden="1"/>
    <cellStyle name="Hyperlink" xfId="1748" builtinId="8" hidden="1"/>
    <cellStyle name="Hyperlink" xfId="1750" builtinId="8" hidden="1"/>
    <cellStyle name="Hyperlink" xfId="1752" builtinId="8" hidden="1"/>
    <cellStyle name="Hyperlink" xfId="1754" builtinId="8" hidden="1"/>
    <cellStyle name="Hyperlink" xfId="1756" builtinId="8" hidden="1"/>
    <cellStyle name="Hyperlink" xfId="1758" builtinId="8" hidden="1"/>
    <cellStyle name="Hyperlink" xfId="1760" builtinId="8" hidden="1"/>
    <cellStyle name="Hyperlink" xfId="1762" builtinId="8" hidden="1"/>
    <cellStyle name="Hyperlink" xfId="1764" builtinId="8" hidden="1"/>
    <cellStyle name="Hyperlink" xfId="1766" builtinId="8" hidden="1"/>
    <cellStyle name="Hyperlink" xfId="1768" builtinId="8" hidden="1"/>
    <cellStyle name="Hyperlink" xfId="1770" builtinId="8" hidden="1"/>
    <cellStyle name="Hyperlink" xfId="1772" builtinId="8" hidden="1"/>
    <cellStyle name="Hyperlink" xfId="1774" builtinId="8" hidden="1"/>
    <cellStyle name="Hyperlink" xfId="1776" builtinId="8" hidden="1"/>
    <cellStyle name="Hyperlink" xfId="1778" builtinId="8" hidden="1"/>
    <cellStyle name="Hyperlink" xfId="1780" builtinId="8" hidden="1"/>
    <cellStyle name="Hyperlink" xfId="1782" builtinId="8" hidden="1"/>
    <cellStyle name="Hyperlink" xfId="1784" builtinId="8" hidden="1"/>
    <cellStyle name="Hyperlink" xfId="1786" builtinId="8" hidden="1"/>
    <cellStyle name="Hyperlink" xfId="1788" builtinId="8" hidden="1"/>
    <cellStyle name="Hyperlink" xfId="1790" builtinId="8" hidden="1"/>
    <cellStyle name="Hyperlink" xfId="1792" builtinId="8" hidden="1"/>
    <cellStyle name="Hyperlink" xfId="1794" builtinId="8" hidden="1"/>
    <cellStyle name="Hyperlink" xfId="1796" builtinId="8" hidden="1"/>
    <cellStyle name="Hyperlink" xfId="1798" builtinId="8" hidden="1"/>
    <cellStyle name="Hyperlink" xfId="1800" builtinId="8" hidden="1"/>
    <cellStyle name="Hyperlink" xfId="1802" builtinId="8" hidden="1"/>
    <cellStyle name="Hyperlink" xfId="1804" builtinId="8" hidden="1"/>
    <cellStyle name="Hyperlink" xfId="1806" builtinId="8" hidden="1"/>
    <cellStyle name="Hyperlink" xfId="1808" builtinId="8" hidden="1"/>
    <cellStyle name="Hyperlink" xfId="1810" builtinId="8" hidden="1"/>
    <cellStyle name="Hyperlink" xfId="1812" builtinId="8" hidden="1"/>
    <cellStyle name="Hyperlink" xfId="1814" builtinId="8" hidden="1"/>
    <cellStyle name="Hyperlink" xfId="1816" builtinId="8" hidden="1"/>
    <cellStyle name="Hyperlink" xfId="1818" builtinId="8" hidden="1"/>
    <cellStyle name="Hyperlink" xfId="1820" builtinId="8" hidden="1"/>
    <cellStyle name="Hyperlink" xfId="1822" builtinId="8" hidden="1"/>
    <cellStyle name="Hyperlink" xfId="1824" builtinId="8" hidden="1"/>
    <cellStyle name="Hyperlink" xfId="1826" builtinId="8" hidden="1"/>
    <cellStyle name="Hyperlink" xfId="1828" builtinId="8" hidden="1"/>
    <cellStyle name="Hyperlink" xfId="1830" builtinId="8" hidden="1"/>
    <cellStyle name="Hyperlink" xfId="1832" builtinId="8" hidden="1"/>
    <cellStyle name="Hyperlink" xfId="1834" builtinId="8" hidden="1"/>
    <cellStyle name="Hyperlink" xfId="1836" builtinId="8" hidden="1"/>
    <cellStyle name="Hyperlink" xfId="1838" builtinId="8" hidden="1"/>
    <cellStyle name="Hyperlink" xfId="1840" builtinId="8" hidden="1"/>
    <cellStyle name="Hyperlink" xfId="1842" builtinId="8" hidden="1"/>
    <cellStyle name="Hyperlink" xfId="1844" builtinId="8" hidden="1"/>
    <cellStyle name="Hyperlink" xfId="1846" builtinId="8" hidden="1"/>
    <cellStyle name="Hyperlink" xfId="1848" builtinId="8" hidden="1"/>
    <cellStyle name="Hyperlink" xfId="1850" builtinId="8" hidden="1"/>
    <cellStyle name="Hyperlink" xfId="1852"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4" builtinId="8" hidden="1"/>
    <cellStyle name="Hyperlink" xfId="1866" builtinId="8" hidden="1"/>
    <cellStyle name="Hyperlink" xfId="1868"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2" builtinId="8" hidden="1"/>
    <cellStyle name="Hyperlink" xfId="1884" builtinId="8" hidden="1"/>
    <cellStyle name="Hyperlink" xfId="1886" builtinId="8" hidden="1"/>
    <cellStyle name="Hyperlink" xfId="1888" builtinId="8" hidden="1"/>
    <cellStyle name="Hyperlink" xfId="1890" builtinId="8" hidden="1"/>
    <cellStyle name="Hyperlink" xfId="1892" builtinId="8" hidden="1"/>
    <cellStyle name="Hyperlink" xfId="1894" builtinId="8" hidden="1"/>
    <cellStyle name="Hyperlink" xfId="1896" builtinId="8" hidden="1"/>
    <cellStyle name="Hyperlink" xfId="1898" builtinId="8" hidden="1"/>
    <cellStyle name="Hyperlink" xfId="1900" builtinId="8" hidden="1"/>
    <cellStyle name="Hyperlink" xfId="1902" builtinId="8" hidden="1"/>
    <cellStyle name="Hyperlink" xfId="1904" builtinId="8" hidden="1"/>
    <cellStyle name="Hyperlink" xfId="1906" builtinId="8" hidden="1"/>
    <cellStyle name="Hyperlink" xfId="1908" builtinId="8" hidden="1"/>
    <cellStyle name="Hyperlink" xfId="1910" builtinId="8" hidden="1"/>
    <cellStyle name="Hyperlink" xfId="1912" builtinId="8" hidden="1"/>
    <cellStyle name="Hyperlink" xfId="1914" builtinId="8" hidden="1"/>
    <cellStyle name="Hyperlink" xfId="1916" builtinId="8" hidden="1"/>
    <cellStyle name="Hyperlink" xfId="1918" builtinId="8" hidden="1"/>
    <cellStyle name="Hyperlink" xfId="1920" builtinId="8" hidden="1"/>
    <cellStyle name="Hyperlink" xfId="1922" builtinId="8" hidden="1"/>
    <cellStyle name="Hyperlink" xfId="1924" builtinId="8" hidden="1"/>
    <cellStyle name="Hyperlink" xfId="1926" builtinId="8" hidden="1"/>
    <cellStyle name="Hyperlink" xfId="1928" builtinId="8" hidden="1"/>
    <cellStyle name="Hyperlink" xfId="1930" builtinId="8" hidden="1"/>
    <cellStyle name="Hyperlink" xfId="1932" builtinId="8" hidden="1"/>
    <cellStyle name="Hyperlink" xfId="1934" builtinId="8" hidden="1"/>
    <cellStyle name="Hyperlink" xfId="1936" builtinId="8" hidden="1"/>
    <cellStyle name="Hyperlink" xfId="1938" builtinId="8" hidden="1"/>
    <cellStyle name="Hyperlink" xfId="1940" builtinId="8" hidden="1"/>
    <cellStyle name="Hyperlink" xfId="1942" builtinId="8" hidden="1"/>
    <cellStyle name="Hyperlink" xfId="1944" builtinId="8" hidden="1"/>
    <cellStyle name="Hyperlink" xfId="1946" builtinId="8" hidden="1"/>
    <cellStyle name="Hyperlink" xfId="1948" builtinId="8" hidden="1"/>
    <cellStyle name="Hyperlink" xfId="1950" builtinId="8" hidden="1"/>
    <cellStyle name="Hyperlink" xfId="1952" builtinId="8" hidden="1"/>
    <cellStyle name="Hyperlink" xfId="1954" builtinId="8" hidden="1"/>
    <cellStyle name="Hyperlink" xfId="1957" builtinId="8" hidden="1"/>
    <cellStyle name="Hyperlink" xfId="1959" builtinId="8" hidden="1"/>
    <cellStyle name="Hyperlink" xfId="1961" builtinId="8" hidden="1"/>
    <cellStyle name="Hyperlink" xfId="1963" builtinId="8" hidden="1"/>
    <cellStyle name="Hyperlink" xfId="1965" builtinId="8" hidden="1"/>
    <cellStyle name="Hyperlink" xfId="1967" builtinId="8" hidden="1"/>
    <cellStyle name="Hyperlink" xfId="1969" builtinId="8" hidden="1"/>
    <cellStyle name="Hyperlink" xfId="1971" builtinId="8" hidden="1"/>
    <cellStyle name="Hyperlink" xfId="1973" builtinId="8" hidden="1"/>
    <cellStyle name="Hyperlink" xfId="1975" builtinId="8" hidden="1"/>
    <cellStyle name="Hyperlink" xfId="1977" builtinId="8" hidden="1"/>
    <cellStyle name="Hyperlink" xfId="1979" builtinId="8" hidden="1"/>
    <cellStyle name="Hyperlink" xfId="1981" builtinId="8" hidden="1"/>
    <cellStyle name="Hyperlink" xfId="1983" builtinId="8" hidden="1"/>
    <cellStyle name="Hyperlink" xfId="1985" builtinId="8" hidden="1"/>
    <cellStyle name="Hyperlink" xfId="1987" builtinId="8" hidden="1"/>
    <cellStyle name="Hyperlink" xfId="1989" builtinId="8" hidden="1"/>
    <cellStyle name="Hyperlink" xfId="1991" builtinId="8" hidden="1"/>
    <cellStyle name="Hyperlink" xfId="1993" builtinId="8" hidden="1"/>
    <cellStyle name="Hyperlink" xfId="1995" builtinId="8" hidden="1"/>
    <cellStyle name="Hyperlink" xfId="1997" builtinId="8" hidden="1"/>
    <cellStyle name="Hyperlink" xfId="1999" builtinId="8" hidden="1"/>
    <cellStyle name="Hyperlink" xfId="2001" builtinId="8" hidden="1"/>
    <cellStyle name="Hyperlink" xfId="2003" builtinId="8" hidden="1"/>
    <cellStyle name="Hyperlink" xfId="2005" builtinId="8" hidden="1"/>
    <cellStyle name="Hyperlink" xfId="2007" builtinId="8" hidden="1"/>
    <cellStyle name="Hyperlink" xfId="2009" builtinId="8" hidden="1"/>
    <cellStyle name="Hyperlink" xfId="2011" builtinId="8" hidden="1"/>
    <cellStyle name="Hyperlink" xfId="2013" builtinId="8" hidden="1"/>
    <cellStyle name="Hyperlink" xfId="2015" builtinId="8" hidden="1"/>
    <cellStyle name="Hyperlink" xfId="2017" builtinId="8" hidden="1"/>
    <cellStyle name="Hyperlink" xfId="2019" builtinId="8" hidden="1"/>
    <cellStyle name="Hyperlink" xfId="2021" builtinId="8" hidden="1"/>
    <cellStyle name="Hyperlink" xfId="2023" builtinId="8" hidden="1"/>
    <cellStyle name="Hyperlink" xfId="2025" builtinId="8" hidden="1"/>
    <cellStyle name="Hyperlink" xfId="2027" builtinId="8" hidden="1"/>
    <cellStyle name="Hyperlink" xfId="2029" builtinId="8" hidden="1"/>
    <cellStyle name="Hyperlink" xfId="2031" builtinId="8" hidden="1"/>
    <cellStyle name="Hyperlink" xfId="2033" builtinId="8" hidden="1"/>
    <cellStyle name="Hyperlink" xfId="2035" builtinId="8" hidden="1"/>
    <cellStyle name="Hyperlink" xfId="2037" builtinId="8" hidden="1"/>
    <cellStyle name="Hyperlink" xfId="2039" builtinId="8" hidden="1"/>
    <cellStyle name="Hyperlink" xfId="2041" builtinId="8" hidden="1"/>
    <cellStyle name="Hyperlink" xfId="2043" builtinId="8" hidden="1"/>
    <cellStyle name="Hyperlink" xfId="2045" builtinId="8" hidden="1"/>
    <cellStyle name="Hyperlink" xfId="2047" builtinId="8" hidden="1"/>
    <cellStyle name="Hyperlink" xfId="2049" builtinId="8" hidden="1"/>
    <cellStyle name="Hyperlink" xfId="2051" builtinId="8" hidden="1"/>
    <cellStyle name="Hyperlink" xfId="2053" builtinId="8" hidden="1"/>
    <cellStyle name="Hyperlink" xfId="2055" builtinId="8" hidden="1"/>
    <cellStyle name="Hyperlink" xfId="2057" builtinId="8" hidden="1"/>
    <cellStyle name="Hyperlink" xfId="2059" builtinId="8" hidden="1"/>
    <cellStyle name="Hyperlink" xfId="2061" builtinId="8" hidden="1"/>
    <cellStyle name="Hyperlink" xfId="2063" builtinId="8" hidden="1"/>
    <cellStyle name="Hyperlink" xfId="2065" builtinId="8" hidden="1"/>
    <cellStyle name="Hyperlink" xfId="2067" builtinId="8" hidden="1"/>
    <cellStyle name="Hyperlink" xfId="2069" builtinId="8" hidden="1"/>
    <cellStyle name="Hyperlink" xfId="2071" builtinId="8" hidden="1"/>
    <cellStyle name="Hyperlink" xfId="2073" builtinId="8" hidden="1"/>
    <cellStyle name="Hyperlink" xfId="2075" builtinId="8" hidden="1"/>
    <cellStyle name="Hyperlink" xfId="2077" builtinId="8" hidden="1"/>
    <cellStyle name="Hyperlink" xfId="2079" builtinId="8" hidden="1"/>
    <cellStyle name="Hyperlink" xfId="2081" builtinId="8" hidden="1"/>
    <cellStyle name="Hyperlink" xfId="2083" builtinId="8" hidden="1"/>
    <cellStyle name="Hyperlink" xfId="2085" builtinId="8" hidden="1"/>
    <cellStyle name="Hyperlink" xfId="2087" builtinId="8" hidden="1"/>
    <cellStyle name="Hyperlink" xfId="2089" builtinId="8" hidden="1"/>
    <cellStyle name="Hyperlink" xfId="2091" builtinId="8" hidden="1"/>
    <cellStyle name="Hyperlink" xfId="2093" builtinId="8" hidden="1"/>
    <cellStyle name="Hyperlink" xfId="2095" builtinId="8" hidden="1"/>
    <cellStyle name="Hyperlink" xfId="2097" builtinId="8" hidden="1"/>
    <cellStyle name="Hyperlink" xfId="2099" builtinId="8" hidden="1"/>
    <cellStyle name="Hyperlink" xfId="2101" builtinId="8" hidden="1"/>
    <cellStyle name="Hyperlink" xfId="2103" builtinId="8" hidden="1"/>
    <cellStyle name="Hyperlink" xfId="2105" builtinId="8" hidden="1"/>
    <cellStyle name="Hyperlink" xfId="2107" builtinId="8" hidden="1"/>
    <cellStyle name="Hyperlink" xfId="2109" builtinId="8" hidden="1"/>
    <cellStyle name="Hyperlink" xfId="2111" builtinId="8" hidden="1"/>
    <cellStyle name="Hyperlink" xfId="2113" builtinId="8" hidden="1"/>
    <cellStyle name="Hyperlink" xfId="2115" builtinId="8" hidden="1"/>
    <cellStyle name="Hyperlink" xfId="2117" builtinId="8" hidden="1"/>
    <cellStyle name="Hyperlink" xfId="2119" builtinId="8" hidden="1"/>
    <cellStyle name="Hyperlink" xfId="2121" builtinId="8" hidden="1"/>
    <cellStyle name="Hyperlink" xfId="2123" builtinId="8" hidden="1"/>
    <cellStyle name="Hyperlink" xfId="2125" builtinId="8" hidden="1"/>
    <cellStyle name="Hyperlink" xfId="2127" builtinId="8" hidden="1"/>
    <cellStyle name="Hyperlink" xfId="2129" builtinId="8" hidden="1"/>
    <cellStyle name="Hyperlink" xfId="2131" builtinId="8" hidden="1"/>
    <cellStyle name="Hyperlink" xfId="2133" builtinId="8" hidden="1"/>
    <cellStyle name="Hyperlink" xfId="2135" builtinId="8" hidden="1"/>
    <cellStyle name="Hyperlink" xfId="2137" builtinId="8" hidden="1"/>
    <cellStyle name="Hyperlink" xfId="2139" builtinId="8" hidden="1"/>
    <cellStyle name="Hyperlink" xfId="2141" builtinId="8" hidden="1"/>
    <cellStyle name="Hyperlink" xfId="2143" builtinId="8" hidden="1"/>
    <cellStyle name="Hyperlink" xfId="2145" builtinId="8" hidden="1"/>
    <cellStyle name="Hyperlink" xfId="2147" builtinId="8" hidden="1"/>
    <cellStyle name="Hyperlink" xfId="2149" builtinId="8" hidden="1"/>
    <cellStyle name="Hyperlink" xfId="2151" builtinId="8" hidden="1"/>
    <cellStyle name="Hyperlink" xfId="2153" builtinId="8" hidden="1"/>
    <cellStyle name="Hyperlink" xfId="2155" builtinId="8" hidden="1"/>
    <cellStyle name="Hyperlink" xfId="2157" builtinId="8" hidden="1"/>
    <cellStyle name="Hyperlink" xfId="2159" builtinId="8" hidden="1"/>
    <cellStyle name="Hyperlink" xfId="2161" builtinId="8" hidden="1"/>
    <cellStyle name="Hyperlink" xfId="2163" builtinId="8" hidden="1"/>
    <cellStyle name="Hyperlink" xfId="2165" builtinId="8" hidden="1"/>
    <cellStyle name="Hyperlink" xfId="2167" builtinId="8" hidden="1"/>
    <cellStyle name="Hyperlink" xfId="2169" builtinId="8" hidden="1"/>
    <cellStyle name="Hyperlink" xfId="2171" builtinId="8" hidden="1"/>
    <cellStyle name="Hyperlink" xfId="2173" builtinId="8" hidden="1"/>
    <cellStyle name="Hyperlink" xfId="2175" builtinId="8" hidden="1"/>
    <cellStyle name="Hyperlink" xfId="2177" builtinId="8" hidden="1"/>
    <cellStyle name="Hyperlink" xfId="2179" builtinId="8" hidden="1"/>
    <cellStyle name="Hyperlink" xfId="2181" builtinId="8" hidden="1"/>
    <cellStyle name="Hyperlink" xfId="2183" builtinId="8" hidden="1"/>
    <cellStyle name="Hyperlink" xfId="2185" builtinId="8" hidden="1"/>
    <cellStyle name="Hyperlink" xfId="2187" builtinId="8" hidden="1"/>
    <cellStyle name="Hyperlink" xfId="2189" builtinId="8" hidden="1"/>
    <cellStyle name="Hyperlink" xfId="2191" builtinId="8" hidden="1"/>
    <cellStyle name="Hyperlink" xfId="2193" builtinId="8" hidden="1"/>
    <cellStyle name="Hyperlink" xfId="2195" builtinId="8" hidden="1"/>
    <cellStyle name="Hyperlink" xfId="2197" builtinId="8" hidden="1"/>
    <cellStyle name="Hyperlink" xfId="2199" builtinId="8" hidden="1"/>
    <cellStyle name="Hyperlink" xfId="2201" builtinId="8" hidden="1"/>
    <cellStyle name="Hyperlink" xfId="2203" builtinId="8" hidden="1"/>
    <cellStyle name="Hyperlink" xfId="2205" builtinId="8" hidden="1"/>
    <cellStyle name="Hyperlink" xfId="2207" builtinId="8" hidden="1"/>
    <cellStyle name="Hyperlink" xfId="2209" builtinId="8" hidden="1"/>
    <cellStyle name="Hyperlink" xfId="2211" builtinId="8" hidden="1"/>
    <cellStyle name="Hyperlink" xfId="2213" builtinId="8" hidden="1"/>
    <cellStyle name="Hyperlink" xfId="2215" builtinId="8" hidden="1"/>
    <cellStyle name="Hyperlink" xfId="2217" builtinId="8" hidden="1"/>
    <cellStyle name="Hyperlink" xfId="2219" builtinId="8" hidden="1"/>
    <cellStyle name="Hyperlink" xfId="2221" builtinId="8" hidden="1"/>
    <cellStyle name="Hyperlink" xfId="2223" builtinId="8" hidden="1"/>
    <cellStyle name="Hyperlink" xfId="2225" builtinId="8" hidden="1"/>
    <cellStyle name="Hyperlink" xfId="2227" builtinId="8" hidden="1"/>
    <cellStyle name="Hyperlink" xfId="2229" builtinId="8" hidden="1"/>
    <cellStyle name="Neutral 2" xfId="4"/>
    <cellStyle name="Normal" xfId="0" builtinId="0"/>
    <cellStyle name="Normal 2" xfId="1"/>
    <cellStyle name="Normal 3" xfId="1119"/>
    <cellStyle name="Percent" xfId="195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viitanen/Desktop/HOMELESS%20R1%20Magura%20Hall%20SchwarzPWI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viitanen/Desktop/CAPE%20H2R%20homeless%20(with%20a%20few%20pre1996)-Aug1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viitanen/Library/Caches/TemporaryItems/Outlook%20Temp/H2R%20homeless%20TB-Griffin%20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viitanen/Library/Caches/TemporaryItems/Outlook%20Temp/H2R%20homeless%20TB_Lashley%20R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aviitanen/Library/Caches/TemporaryItems/Outlook%20Temp/H2R%20homeless%20TB_Alexander%20R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aviitanen/Library/Caches/TemporaryItems/Outlook%20Temp/CAPE%20H2R%20homeless%20(with%20a%20few%20pre1996)-Aug1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aviitanen/Library/Caches/TemporaryItems/Outlook%20Temp/HOMELESS%20R1%20Magura%20Hall%20SchwarzPWID.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Andi%20G%20Drive/CAPE/Hard-to-Reach/H2R%20Homeless%20SR_/Data%20extraction%20sheet/Archived%20versions/Paul-Sakai-Neim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aviitanen/Library/Caches/TemporaryItems/Outlook%20Temp/H2R%20homeless%20extraction%20TB%20Higashi%20R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aviitanen/Library/Caches/TemporaryItems/Outlook%20Temp/H2R%20Homeless%20TB%20Saez%20R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Andi%20G%20Drive/CAPE/Hard-to-Reach/H2R%20Homeless%20SR_/Data%20extraction%20sheet/Homeless%20TB%20R1/CAPE%20H2R%20homeless%20(with%20a%20few%20pre1996)-Aug1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aviitanen/Library/Caches/TemporaryItems/Outlook%20Temp/H2R%20homeless%20extraction%20TB%20Nolan%20R2.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aviitanen/Desktop/valencia%20reconcil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ction"/>
      <sheetName val="Data Dictionary"/>
      <sheetName val="Extraction progress"/>
      <sheetName val="List Values"/>
      <sheetName val="Test type defintion"/>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ction"/>
      <sheetName val="Comparative sheet"/>
      <sheetName val="Test type defintion"/>
      <sheetName val="Data Dictionary"/>
      <sheetName val="Extraction progress"/>
      <sheetName val="List Values"/>
      <sheetName val="Sheet1"/>
    </sheetNames>
    <sheetDataSet>
      <sheetData sheetId="0" refreshError="1"/>
      <sheetData sheetId="1" refreshError="1"/>
      <sheetData sheetId="2" refreshError="1"/>
      <sheetData sheetId="3" refreshError="1"/>
      <sheetData sheetId="4" refreshError="1"/>
      <sheetData sheetId="5"/>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ction"/>
      <sheetName val="Extraction progress (n=23)"/>
      <sheetName val="Test type defintion"/>
      <sheetName val="Data Dictionary"/>
      <sheetName val="List Values"/>
    </sheetNames>
    <sheetDataSet>
      <sheetData sheetId="0" refreshError="1"/>
      <sheetData sheetId="1" refreshError="1"/>
      <sheetData sheetId="2" refreshError="1"/>
      <sheetData sheetId="3" refreshError="1"/>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ction"/>
      <sheetName val="Extraction progress (n=23)"/>
      <sheetName val="Test type defintion"/>
      <sheetName val="Data Dictionary"/>
      <sheetName val="List Values"/>
    </sheetNames>
    <sheetDataSet>
      <sheetData sheetId="0" refreshError="1"/>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ction"/>
      <sheetName val="Extraction progress (n=23)"/>
      <sheetName val="Test type defintion"/>
      <sheetName val="Data Dictionary"/>
      <sheetName val="List Values"/>
    </sheetNames>
    <sheetDataSet>
      <sheetData sheetId="0" refreshError="1"/>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ction"/>
      <sheetName val="Comparative sheet"/>
      <sheetName val="Test type defintion"/>
      <sheetName val="Data Dictionary"/>
      <sheetName val="Extraction progress"/>
      <sheetName val="List Values"/>
      <sheetName val="Sheet1"/>
    </sheetNames>
    <sheetDataSet>
      <sheetData sheetId="0" refreshError="1"/>
      <sheetData sheetId="1" refreshError="1"/>
      <sheetData sheetId="2" refreshError="1"/>
      <sheetData sheetId="3" refreshError="1"/>
      <sheetData sheetId="4" refreshError="1"/>
      <sheetData sheetId="5"/>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 Values"/>
      <sheetName val="Extraction"/>
      <sheetName val="Data Dictionary"/>
      <sheetName val="Extraction progress"/>
      <sheetName val="Test type defintion"/>
    </sheetNames>
    <sheetDataSet>
      <sheetData sheetId="0" refreshError="1"/>
      <sheetData sheetId="1"/>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ction"/>
      <sheetName val="Extraction progress (n=23)"/>
      <sheetName val="Test type defintion"/>
      <sheetName val="Data Dictionary"/>
      <sheetName val="List Values"/>
    </sheetNames>
    <sheetDataSet>
      <sheetData sheetId="0"/>
      <sheetData sheetId="1"/>
      <sheetData sheetId="2"/>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ction"/>
      <sheetName val="Extraction progress (n=24)"/>
      <sheetName val="Test type defintion"/>
      <sheetName val="Data Dictionary"/>
      <sheetName val="List Values"/>
    </sheetNames>
    <sheetDataSet>
      <sheetData sheetId="0" refreshError="1"/>
      <sheetData sheetId="1" refreshError="1"/>
      <sheetData sheetId="2" refreshError="1"/>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ction"/>
      <sheetName val="Extraction progress (n=23)"/>
      <sheetName val="Test type defintion"/>
      <sheetName val="Data Dictionary"/>
      <sheetName val="List Values"/>
    </sheetNames>
    <sheetDataSet>
      <sheetData sheetId="0" refreshError="1"/>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ction"/>
      <sheetName val="Comparative sheet"/>
      <sheetName val="Test type defintion"/>
      <sheetName val="Data Dictionary"/>
      <sheetName val="Extraction progress"/>
      <sheetName val="List Values"/>
      <sheetName val="Sheet1"/>
    </sheetNames>
    <sheetDataSet>
      <sheetData sheetId="0" refreshError="1"/>
      <sheetData sheetId="1" refreshError="1"/>
      <sheetData sheetId="2" refreshError="1"/>
      <sheetData sheetId="3" refreshError="1"/>
      <sheetData sheetId="4" refreshError="1"/>
      <sheetData sheetId="5"/>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ction"/>
      <sheetName val="Extraction progress (n=25)"/>
      <sheetName val="Test type defintion"/>
      <sheetName val="Data Dictionary"/>
      <sheetName val="List Values"/>
    </sheetNames>
    <sheetDataSet>
      <sheetData sheetId="0" refreshError="1"/>
      <sheetData sheetId="1" refreshError="1"/>
      <sheetData sheetId="2" refreshError="1"/>
      <sheetData sheetId="3" refreshError="1"/>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ction"/>
      <sheetName val="Extraction progress (n=24)"/>
      <sheetName val="Test type defintion"/>
      <sheetName val="Data Dictionary"/>
      <sheetName val="List Values"/>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136"/>
  <sheetViews>
    <sheetView tabSelected="1" workbookViewId="0">
      <pane xSplit="2" ySplit="1" topLeftCell="C2" activePane="bottomRight" state="frozen"/>
      <selection pane="topRight" activeCell="G1" sqref="G1"/>
      <selection pane="bottomLeft" activeCell="A3" sqref="A3"/>
      <selection pane="bottomRight"/>
    </sheetView>
  </sheetViews>
  <sheetFormatPr defaultColWidth="8.75" defaultRowHeight="14"/>
  <cols>
    <col min="1" max="1" width="9" style="7" customWidth="1"/>
    <col min="2" max="2" width="6.33203125" style="7" customWidth="1"/>
    <col min="3" max="3" width="9.58203125" style="7" customWidth="1"/>
    <col min="4" max="4" width="8" style="7" customWidth="1"/>
    <col min="5" max="5" width="10.83203125" style="7" customWidth="1"/>
    <col min="6" max="7" width="8.75" style="7"/>
    <col min="8" max="8" width="9.75" style="18" customWidth="1"/>
    <col min="9" max="12" width="8.75" style="7" customWidth="1"/>
    <col min="13" max="13" width="11.25" style="7" customWidth="1"/>
    <col min="14" max="14" width="8.75" style="7" customWidth="1"/>
    <col min="15" max="15" width="33.08203125" style="7" customWidth="1"/>
    <col min="16" max="16" width="54.25" style="7" customWidth="1"/>
    <col min="17" max="17" width="16" style="7" customWidth="1"/>
    <col min="18" max="18" width="33.08203125" style="7" customWidth="1"/>
    <col min="19" max="19" width="35.25" style="7" customWidth="1"/>
    <col min="20" max="20" width="24.33203125" style="7" customWidth="1"/>
    <col min="21" max="21" width="38.58203125" style="7" customWidth="1"/>
    <col min="22" max="22" width="14.08203125" style="7" customWidth="1"/>
    <col min="23" max="23" width="40.58203125" style="7" customWidth="1"/>
    <col min="24" max="24" width="54.58203125" style="7" customWidth="1"/>
    <col min="25" max="25" width="8.75" style="7" customWidth="1"/>
    <col min="26" max="26" width="13.83203125" style="7" customWidth="1"/>
    <col min="27" max="27" width="35" style="8" customWidth="1"/>
    <col min="28" max="28" width="47" style="7" customWidth="1"/>
    <col min="29" max="30" width="45.83203125" style="7" customWidth="1"/>
    <col min="31" max="31" width="8.75" style="7" customWidth="1"/>
    <col min="32" max="32" width="15.25" style="8" customWidth="1"/>
    <col min="33" max="33" width="33.08203125" style="8" customWidth="1"/>
    <col min="34" max="34" width="18.08203125" style="8" customWidth="1"/>
    <col min="35" max="35" width="46.08203125" style="8" customWidth="1"/>
    <col min="36" max="39" width="8.75" style="7"/>
    <col min="40" max="40" width="13.08203125" style="7" customWidth="1"/>
    <col min="41" max="41" width="12.75" style="7" customWidth="1"/>
    <col min="42" max="43" width="13.25" style="7" customWidth="1"/>
    <col min="44" max="44" width="13.75" style="7" customWidth="1"/>
    <col min="45" max="46" width="13.25" style="7" customWidth="1"/>
    <col min="47" max="48" width="14.08203125" style="7" customWidth="1"/>
    <col min="49" max="49" width="13" style="7" customWidth="1"/>
    <col min="50" max="50" width="12.08203125" style="7" customWidth="1"/>
    <col min="51" max="52" width="12.08203125" style="6" customWidth="1"/>
    <col min="53" max="53" width="45.83203125" style="8" customWidth="1"/>
    <col min="54" max="54" width="46" style="6" customWidth="1"/>
    <col min="55" max="16384" width="8.75" style="7"/>
  </cols>
  <sheetData>
    <row r="1" spans="1:81" s="5" customFormat="1" ht="29.5" thickBot="1">
      <c r="A1" s="1" t="s">
        <v>10</v>
      </c>
      <c r="B1" s="1" t="s">
        <v>11</v>
      </c>
      <c r="C1" s="1" t="s">
        <v>35</v>
      </c>
      <c r="D1" s="1" t="s">
        <v>39</v>
      </c>
      <c r="E1" s="1" t="s">
        <v>12</v>
      </c>
      <c r="F1" s="1" t="s">
        <v>13</v>
      </c>
      <c r="G1" s="1" t="s">
        <v>66</v>
      </c>
      <c r="H1" s="2" t="s">
        <v>14</v>
      </c>
      <c r="I1" s="1" t="s">
        <v>15</v>
      </c>
      <c r="J1" s="1" t="s">
        <v>16</v>
      </c>
      <c r="K1" s="1" t="s">
        <v>22</v>
      </c>
      <c r="L1" s="1" t="s">
        <v>5</v>
      </c>
      <c r="M1" s="1" t="s">
        <v>6</v>
      </c>
      <c r="N1" s="1" t="s">
        <v>7</v>
      </c>
      <c r="O1" s="3" t="s">
        <v>8</v>
      </c>
      <c r="P1" s="1" t="s">
        <v>9</v>
      </c>
      <c r="Q1" s="1" t="s">
        <v>17</v>
      </c>
      <c r="R1" s="1" t="s">
        <v>45</v>
      </c>
      <c r="S1" s="1" t="s">
        <v>40</v>
      </c>
      <c r="T1" s="1" t="s">
        <v>18</v>
      </c>
      <c r="U1" s="1" t="s">
        <v>19</v>
      </c>
      <c r="V1" s="1" t="s">
        <v>3</v>
      </c>
      <c r="W1" s="1" t="s">
        <v>20</v>
      </c>
      <c r="X1" s="1" t="s">
        <v>62</v>
      </c>
      <c r="Y1" s="1" t="s">
        <v>4</v>
      </c>
      <c r="Z1" s="1" t="s">
        <v>21</v>
      </c>
      <c r="AA1" s="1" t="s">
        <v>24</v>
      </c>
      <c r="AB1" s="1" t="s">
        <v>23</v>
      </c>
      <c r="AC1" s="1" t="s">
        <v>189</v>
      </c>
      <c r="AD1" s="1" t="s">
        <v>185</v>
      </c>
      <c r="AE1" s="1" t="s">
        <v>1</v>
      </c>
      <c r="AF1" s="1" t="s">
        <v>2</v>
      </c>
      <c r="AG1" s="1" t="s">
        <v>25</v>
      </c>
      <c r="AH1" s="1" t="s">
        <v>56</v>
      </c>
      <c r="AI1" s="1" t="s">
        <v>0</v>
      </c>
      <c r="AJ1" s="1" t="s">
        <v>26</v>
      </c>
      <c r="AK1" s="1" t="s">
        <v>27</v>
      </c>
      <c r="AL1" s="1" t="s">
        <v>28</v>
      </c>
      <c r="AM1" s="1" t="s">
        <v>29</v>
      </c>
      <c r="AN1" s="1" t="s">
        <v>30</v>
      </c>
      <c r="AO1" s="1" t="s">
        <v>31</v>
      </c>
      <c r="AP1" s="1" t="s">
        <v>59</v>
      </c>
      <c r="AQ1" s="1" t="s">
        <v>67</v>
      </c>
      <c r="AR1" s="1" t="s">
        <v>60</v>
      </c>
      <c r="AS1" s="1" t="s">
        <v>58</v>
      </c>
      <c r="AT1" s="1" t="s">
        <v>57</v>
      </c>
      <c r="AU1" s="1" t="s">
        <v>32</v>
      </c>
      <c r="AV1" s="1" t="s">
        <v>65</v>
      </c>
      <c r="AW1" s="1" t="s">
        <v>48</v>
      </c>
      <c r="AX1" s="1" t="s">
        <v>49</v>
      </c>
      <c r="AY1" s="1" t="s">
        <v>51</v>
      </c>
      <c r="AZ1" s="1" t="s">
        <v>52</v>
      </c>
      <c r="BA1" s="1" t="s">
        <v>50</v>
      </c>
      <c r="BB1" s="4" t="s">
        <v>61</v>
      </c>
      <c r="BC1" s="1"/>
      <c r="BD1" s="1"/>
      <c r="BE1" s="1"/>
      <c r="BF1" s="1"/>
      <c r="BG1" s="1"/>
      <c r="BH1" s="1"/>
    </row>
    <row r="2" spans="1:81" s="20" customFormat="1" ht="56">
      <c r="A2" s="19" t="s">
        <v>267</v>
      </c>
      <c r="B2" s="19">
        <v>2009</v>
      </c>
      <c r="C2" s="19" t="s">
        <v>36</v>
      </c>
      <c r="D2" s="19">
        <v>-8</v>
      </c>
      <c r="E2" s="19" t="s">
        <v>34</v>
      </c>
      <c r="F2" s="19" t="s">
        <v>53</v>
      </c>
      <c r="G2" s="19" t="s">
        <v>63</v>
      </c>
      <c r="H2" s="19" t="s">
        <v>92</v>
      </c>
      <c r="I2" s="19">
        <v>1992</v>
      </c>
      <c r="J2" s="19">
        <v>2006</v>
      </c>
      <c r="K2" s="19" t="s">
        <v>85</v>
      </c>
      <c r="L2" s="19" t="s">
        <v>86</v>
      </c>
      <c r="M2" s="19" t="s">
        <v>86</v>
      </c>
      <c r="N2" s="19" t="s">
        <v>87</v>
      </c>
      <c r="O2" s="19" t="s">
        <v>166</v>
      </c>
      <c r="P2" s="19" t="s">
        <v>88</v>
      </c>
      <c r="Q2" s="20" t="s">
        <v>43</v>
      </c>
      <c r="R2" s="20">
        <v>-8</v>
      </c>
      <c r="S2" s="19" t="s">
        <v>90</v>
      </c>
      <c r="T2" s="19" t="s">
        <v>91</v>
      </c>
      <c r="U2" s="19" t="s">
        <v>91</v>
      </c>
      <c r="V2" s="19" t="s">
        <v>46</v>
      </c>
      <c r="W2" s="20">
        <v>-8</v>
      </c>
      <c r="X2" s="20">
        <v>-9</v>
      </c>
      <c r="Y2" s="20">
        <v>-8</v>
      </c>
      <c r="Z2" s="20">
        <v>-8</v>
      </c>
      <c r="AA2" s="19">
        <v>-8</v>
      </c>
      <c r="AB2" s="20">
        <v>-8</v>
      </c>
      <c r="AC2" s="20">
        <v>-8</v>
      </c>
      <c r="AD2" s="20">
        <v>-9</v>
      </c>
      <c r="AE2" s="20">
        <v>-9</v>
      </c>
      <c r="AF2" s="19">
        <v>-9</v>
      </c>
      <c r="AG2" s="19">
        <v>-9</v>
      </c>
      <c r="AH2" s="21">
        <v>1</v>
      </c>
      <c r="AI2" s="22">
        <v>-8</v>
      </c>
      <c r="AJ2" s="20">
        <v>-9</v>
      </c>
      <c r="AK2" s="19">
        <v>-9</v>
      </c>
      <c r="AL2" s="19">
        <v>-9</v>
      </c>
      <c r="AM2" s="19">
        <v>-9</v>
      </c>
      <c r="AN2" s="19">
        <f>3273+17368+3597+63+19</f>
        <v>24320</v>
      </c>
      <c r="AO2" s="20">
        <f>17368+3597+63+19</f>
        <v>21047</v>
      </c>
      <c r="AP2" s="20">
        <f>3597+64</f>
        <v>3661</v>
      </c>
      <c r="AQ2" s="20">
        <v>-8</v>
      </c>
      <c r="AR2" s="20">
        <v>19</v>
      </c>
      <c r="AS2" s="20">
        <f>17368+3597+63</f>
        <v>21028</v>
      </c>
      <c r="AT2" s="20">
        <f>3597+63</f>
        <v>3660</v>
      </c>
      <c r="AU2" s="20">
        <v>-8</v>
      </c>
      <c r="AV2" s="20">
        <v>-9</v>
      </c>
      <c r="AW2" s="20">
        <v>-9</v>
      </c>
      <c r="AX2" s="20">
        <v>-9</v>
      </c>
      <c r="AY2" s="23">
        <v>63</v>
      </c>
      <c r="AZ2" s="6">
        <v>-9</v>
      </c>
      <c r="BA2" s="19"/>
      <c r="BB2" s="6">
        <v>-8</v>
      </c>
    </row>
    <row r="3" spans="1:81" s="20" customFormat="1" ht="70">
      <c r="A3" s="20" t="s">
        <v>93</v>
      </c>
      <c r="B3" s="20">
        <v>2002</v>
      </c>
      <c r="C3" s="19" t="s">
        <v>36</v>
      </c>
      <c r="D3" s="20">
        <v>-8</v>
      </c>
      <c r="E3" s="20" t="s">
        <v>34</v>
      </c>
      <c r="F3" s="20" t="s">
        <v>53</v>
      </c>
      <c r="G3" s="19" t="s">
        <v>63</v>
      </c>
      <c r="H3" s="19" t="s">
        <v>99</v>
      </c>
      <c r="I3" s="20">
        <v>1995</v>
      </c>
      <c r="J3" s="20">
        <v>1998</v>
      </c>
      <c r="K3" s="20" t="s">
        <v>104</v>
      </c>
      <c r="L3" s="20" t="s">
        <v>94</v>
      </c>
      <c r="M3" s="20" t="s">
        <v>95</v>
      </c>
      <c r="N3" s="19" t="s">
        <v>87</v>
      </c>
      <c r="O3" s="19" t="s">
        <v>100</v>
      </c>
      <c r="P3" s="19" t="s">
        <v>101</v>
      </c>
      <c r="Q3" s="20" t="s">
        <v>43</v>
      </c>
      <c r="R3" s="20">
        <v>-8</v>
      </c>
      <c r="S3" s="19" t="s">
        <v>102</v>
      </c>
      <c r="T3" s="19" t="s">
        <v>96</v>
      </c>
      <c r="U3" s="20" t="s">
        <v>103</v>
      </c>
      <c r="V3" s="20" t="s">
        <v>46</v>
      </c>
      <c r="W3" s="20">
        <v>-8</v>
      </c>
      <c r="X3" s="20">
        <v>-9</v>
      </c>
      <c r="Y3" s="20">
        <v>-8</v>
      </c>
      <c r="Z3" s="20">
        <v>-8</v>
      </c>
      <c r="AA3" s="19">
        <v>-8</v>
      </c>
      <c r="AB3" s="19" t="s">
        <v>105</v>
      </c>
      <c r="AC3" s="19" t="s">
        <v>97</v>
      </c>
      <c r="AD3" s="19" t="s">
        <v>187</v>
      </c>
      <c r="AE3" s="20">
        <v>-9</v>
      </c>
      <c r="AF3" s="20">
        <v>-9</v>
      </c>
      <c r="AG3" s="20">
        <v>-9</v>
      </c>
      <c r="AH3" s="20">
        <v>-9</v>
      </c>
      <c r="AI3" s="22">
        <v>-8</v>
      </c>
      <c r="AJ3" s="20">
        <v>-9</v>
      </c>
      <c r="AK3" s="20">
        <v>-9</v>
      </c>
      <c r="AL3" s="20">
        <v>-9</v>
      </c>
      <c r="AM3" s="20">
        <v>-9</v>
      </c>
      <c r="AN3" s="20">
        <v>-9</v>
      </c>
      <c r="AO3" s="20">
        <f>SUM(893+1799+3438+3897)</f>
        <v>10027</v>
      </c>
      <c r="AP3" s="20">
        <v>-8</v>
      </c>
      <c r="AQ3" s="20">
        <v>-8</v>
      </c>
      <c r="AR3" s="20">
        <v>0</v>
      </c>
      <c r="AS3" s="20">
        <v>10027</v>
      </c>
      <c r="AT3" s="20">
        <v>1284</v>
      </c>
      <c r="AU3" s="20">
        <v>-8</v>
      </c>
      <c r="AV3" s="20">
        <v>-9</v>
      </c>
      <c r="AW3" s="20">
        <v>-9</v>
      </c>
      <c r="AX3" s="20">
        <v>-9</v>
      </c>
      <c r="AY3" s="6">
        <v>17</v>
      </c>
      <c r="AZ3" s="6">
        <v>-9</v>
      </c>
      <c r="BA3" s="19" t="s">
        <v>98</v>
      </c>
      <c r="BB3" s="6">
        <v>-8</v>
      </c>
    </row>
    <row r="4" spans="1:81" s="20" customFormat="1" ht="112">
      <c r="A4" s="19" t="s">
        <v>68</v>
      </c>
      <c r="B4" s="19">
        <v>2011</v>
      </c>
      <c r="C4" s="19" t="s">
        <v>38</v>
      </c>
      <c r="D4" s="19" t="s">
        <v>72</v>
      </c>
      <c r="E4" s="19" t="s">
        <v>34</v>
      </c>
      <c r="F4" s="19" t="s">
        <v>53</v>
      </c>
      <c r="G4" s="19" t="s">
        <v>63</v>
      </c>
      <c r="H4" s="19" t="s">
        <v>77</v>
      </c>
      <c r="I4" s="19">
        <v>2009</v>
      </c>
      <c r="J4" s="19">
        <v>2011</v>
      </c>
      <c r="K4" s="19">
        <v>-9</v>
      </c>
      <c r="L4" s="19" t="s">
        <v>69</v>
      </c>
      <c r="M4" s="19">
        <v>-9</v>
      </c>
      <c r="N4" s="19">
        <v>-9</v>
      </c>
      <c r="O4" s="19" t="s">
        <v>71</v>
      </c>
      <c r="P4" s="19">
        <v>-9</v>
      </c>
      <c r="Q4" s="24" t="s">
        <v>54</v>
      </c>
      <c r="R4" s="19" t="s">
        <v>73</v>
      </c>
      <c r="S4" s="19" t="s">
        <v>75</v>
      </c>
      <c r="T4" s="24">
        <v>-9</v>
      </c>
      <c r="U4" s="24">
        <v>-9</v>
      </c>
      <c r="V4" s="24" t="s">
        <v>38</v>
      </c>
      <c r="W4" s="24" t="s">
        <v>253</v>
      </c>
      <c r="X4" s="24" t="s">
        <v>254</v>
      </c>
      <c r="Y4" s="19" t="s">
        <v>70</v>
      </c>
      <c r="Z4" s="19">
        <v>-8</v>
      </c>
      <c r="AA4" s="19" t="s">
        <v>255</v>
      </c>
      <c r="AB4" s="19" t="s">
        <v>256</v>
      </c>
      <c r="AC4" s="19" t="s">
        <v>74</v>
      </c>
      <c r="AD4" s="19" t="s">
        <v>186</v>
      </c>
      <c r="AE4" s="19">
        <v>-9</v>
      </c>
      <c r="AF4" s="19">
        <v>-9</v>
      </c>
      <c r="AG4" s="19">
        <v>-9</v>
      </c>
      <c r="AH4" s="19">
        <v>100</v>
      </c>
      <c r="AI4" s="19" t="s">
        <v>257</v>
      </c>
      <c r="AJ4" s="19">
        <v>-9</v>
      </c>
      <c r="AK4" s="19">
        <v>-9</v>
      </c>
      <c r="AL4" s="19">
        <v>-9</v>
      </c>
      <c r="AM4" s="19">
        <v>-9</v>
      </c>
      <c r="AN4" s="20">
        <v>-9</v>
      </c>
      <c r="AO4" s="20">
        <v>-9</v>
      </c>
      <c r="AP4" s="19">
        <v>-8</v>
      </c>
      <c r="AQ4" s="19">
        <v>-8</v>
      </c>
      <c r="AR4" s="25">
        <v>0</v>
      </c>
      <c r="AS4" s="19">
        <v>1421</v>
      </c>
      <c r="AT4" s="19">
        <v>185</v>
      </c>
      <c r="AU4" s="26">
        <v>-9</v>
      </c>
      <c r="AV4" s="19">
        <v>-9</v>
      </c>
      <c r="AW4" s="19">
        <v>-9</v>
      </c>
      <c r="AX4" s="19">
        <v>158</v>
      </c>
      <c r="AY4" s="23">
        <v>-9</v>
      </c>
      <c r="AZ4" s="23">
        <v>-9</v>
      </c>
      <c r="BA4" s="19" t="s">
        <v>76</v>
      </c>
      <c r="BB4" s="20">
        <v>-9</v>
      </c>
    </row>
    <row r="5" spans="1:81" s="19" customFormat="1" ht="168">
      <c r="A5" s="23" t="s">
        <v>78</v>
      </c>
      <c r="B5" s="23">
        <v>2007</v>
      </c>
      <c r="C5" s="23" t="s">
        <v>36</v>
      </c>
      <c r="D5" s="23">
        <v>-8</v>
      </c>
      <c r="E5" s="23" t="s">
        <v>34</v>
      </c>
      <c r="F5" s="23" t="s">
        <v>53</v>
      </c>
      <c r="G5" s="23" t="s">
        <v>63</v>
      </c>
      <c r="H5" s="23" t="s">
        <v>99</v>
      </c>
      <c r="I5" s="23">
        <v>2005</v>
      </c>
      <c r="J5" s="23">
        <v>2007</v>
      </c>
      <c r="K5" s="23" t="s">
        <v>81</v>
      </c>
      <c r="L5" s="23" t="s">
        <v>80</v>
      </c>
      <c r="M5" s="23" t="s">
        <v>79</v>
      </c>
      <c r="N5" s="23" t="s">
        <v>82</v>
      </c>
      <c r="O5" s="19" t="s">
        <v>262</v>
      </c>
      <c r="P5" s="19" t="s">
        <v>107</v>
      </c>
      <c r="Q5" s="19" t="s">
        <v>41</v>
      </c>
      <c r="R5" s="19">
        <v>-8</v>
      </c>
      <c r="S5" s="19">
        <v>-8</v>
      </c>
      <c r="T5" s="19">
        <v>-9</v>
      </c>
      <c r="U5" s="19">
        <v>-9</v>
      </c>
      <c r="V5" s="19" t="s">
        <v>46</v>
      </c>
      <c r="W5" s="20">
        <v>-8</v>
      </c>
      <c r="X5" s="27">
        <v>-9</v>
      </c>
      <c r="Y5" s="19">
        <v>-8</v>
      </c>
      <c r="Z5" s="20">
        <v>-8</v>
      </c>
      <c r="AA5" s="19" t="s">
        <v>251</v>
      </c>
      <c r="AB5" s="19" t="s">
        <v>258</v>
      </c>
      <c r="AC5" s="19" t="s">
        <v>106</v>
      </c>
      <c r="AD5" s="19" t="s">
        <v>187</v>
      </c>
      <c r="AE5" s="19" t="s">
        <v>83</v>
      </c>
      <c r="AF5" s="19" t="s">
        <v>113</v>
      </c>
      <c r="AG5" s="19" t="s">
        <v>84</v>
      </c>
      <c r="AH5" s="28">
        <v>1</v>
      </c>
      <c r="AI5" s="19">
        <v>-8</v>
      </c>
      <c r="AJ5" s="19">
        <v>-9</v>
      </c>
      <c r="AK5" s="29">
        <v>-9</v>
      </c>
      <c r="AL5" s="19">
        <v>-9</v>
      </c>
      <c r="AM5" s="22">
        <v>-9</v>
      </c>
      <c r="AN5" s="19">
        <v>-9</v>
      </c>
      <c r="AO5" s="29">
        <v>282</v>
      </c>
      <c r="AP5" s="19">
        <v>-8</v>
      </c>
      <c r="AQ5" s="19">
        <v>-8</v>
      </c>
      <c r="AR5" s="20">
        <v>0</v>
      </c>
      <c r="AS5" s="19">
        <v>282</v>
      </c>
      <c r="AT5" s="19">
        <v>46</v>
      </c>
      <c r="AU5" s="20">
        <v>-8</v>
      </c>
      <c r="AV5" s="19">
        <v>-9</v>
      </c>
      <c r="AW5" s="20">
        <v>46</v>
      </c>
      <c r="AX5" s="20">
        <v>46</v>
      </c>
      <c r="AY5" s="23">
        <v>0</v>
      </c>
      <c r="AZ5" s="23">
        <v>46</v>
      </c>
      <c r="BA5" s="19" t="s">
        <v>252</v>
      </c>
      <c r="BB5" s="6">
        <v>-8</v>
      </c>
    </row>
    <row r="6" spans="1:81" s="20" customFormat="1" ht="56">
      <c r="A6" s="19" t="s">
        <v>108</v>
      </c>
      <c r="B6" s="19">
        <v>2002</v>
      </c>
      <c r="C6" s="19" t="s">
        <v>36</v>
      </c>
      <c r="D6" s="19">
        <v>-8</v>
      </c>
      <c r="E6" s="20" t="s">
        <v>55</v>
      </c>
      <c r="F6" s="20" t="s">
        <v>53</v>
      </c>
      <c r="G6" s="20" t="s">
        <v>63</v>
      </c>
      <c r="H6" s="19" t="s">
        <v>140</v>
      </c>
      <c r="I6" s="19">
        <v>1995</v>
      </c>
      <c r="J6" s="19">
        <v>2000</v>
      </c>
      <c r="K6" s="20" t="s">
        <v>275</v>
      </c>
      <c r="L6" s="19" t="s">
        <v>109</v>
      </c>
      <c r="M6" s="20" t="s">
        <v>289</v>
      </c>
      <c r="N6" s="19" t="s">
        <v>82</v>
      </c>
      <c r="O6" s="19" t="s">
        <v>110</v>
      </c>
      <c r="P6" s="19" t="s">
        <v>114</v>
      </c>
      <c r="Q6" s="19" t="s">
        <v>42</v>
      </c>
      <c r="R6" s="19">
        <v>-8</v>
      </c>
      <c r="S6" s="19">
        <v>-8</v>
      </c>
      <c r="T6" s="20">
        <v>-9</v>
      </c>
      <c r="U6" s="20">
        <v>-9</v>
      </c>
      <c r="V6" s="19" t="s">
        <v>46</v>
      </c>
      <c r="W6" s="20">
        <v>-8</v>
      </c>
      <c r="X6" s="19">
        <v>-9</v>
      </c>
      <c r="Y6" s="19">
        <v>-8</v>
      </c>
      <c r="Z6" s="20">
        <v>-8</v>
      </c>
      <c r="AA6" s="19">
        <v>-8</v>
      </c>
      <c r="AB6" s="19">
        <v>-8</v>
      </c>
      <c r="AC6" s="19">
        <v>-9</v>
      </c>
      <c r="AD6" s="20">
        <v>-9</v>
      </c>
      <c r="AE6" s="19" t="s">
        <v>111</v>
      </c>
      <c r="AF6" s="20" t="s">
        <v>112</v>
      </c>
      <c r="AG6" s="27" t="s">
        <v>122</v>
      </c>
      <c r="AH6" s="28">
        <v>1</v>
      </c>
      <c r="AI6" s="19" t="s">
        <v>290</v>
      </c>
      <c r="AJ6" s="20">
        <v>829</v>
      </c>
      <c r="AK6" s="20">
        <v>-9</v>
      </c>
      <c r="AL6" s="20">
        <v>829</v>
      </c>
      <c r="AM6" s="20">
        <v>-9</v>
      </c>
      <c r="AN6" s="20">
        <v>829</v>
      </c>
      <c r="AO6" s="20">
        <v>829</v>
      </c>
      <c r="AP6" s="20">
        <v>-8</v>
      </c>
      <c r="AQ6" s="20">
        <v>-8</v>
      </c>
      <c r="AR6" s="20">
        <v>0</v>
      </c>
      <c r="AS6" s="20">
        <v>829</v>
      </c>
      <c r="AT6" s="20">
        <v>173</v>
      </c>
      <c r="AU6" s="20">
        <v>-8</v>
      </c>
      <c r="AV6" s="20">
        <v>-9</v>
      </c>
      <c r="AW6" s="20">
        <v>-9</v>
      </c>
      <c r="AX6" s="20">
        <v>-9</v>
      </c>
      <c r="AY6" s="23">
        <v>-9</v>
      </c>
      <c r="AZ6" s="23">
        <v>-9</v>
      </c>
      <c r="BA6" s="19" t="s">
        <v>276</v>
      </c>
      <c r="BB6" s="6" t="s">
        <v>277</v>
      </c>
    </row>
    <row r="7" spans="1:81" s="6" customFormat="1" ht="210">
      <c r="A7" s="23" t="s">
        <v>118</v>
      </c>
      <c r="B7" s="23">
        <v>2002</v>
      </c>
      <c r="C7" s="23" t="s">
        <v>37</v>
      </c>
      <c r="D7" s="23">
        <v>-8</v>
      </c>
      <c r="E7" s="6" t="s">
        <v>55</v>
      </c>
      <c r="F7" s="6" t="s">
        <v>53</v>
      </c>
      <c r="G7" s="6" t="s">
        <v>63</v>
      </c>
      <c r="H7" s="23" t="s">
        <v>89</v>
      </c>
      <c r="I7" s="6">
        <v>1990</v>
      </c>
      <c r="J7" s="6">
        <v>1992</v>
      </c>
      <c r="K7" s="23" t="s">
        <v>120</v>
      </c>
      <c r="L7" s="23" t="s">
        <v>86</v>
      </c>
      <c r="M7" s="23" t="s">
        <v>119</v>
      </c>
      <c r="N7" s="23" t="s">
        <v>82</v>
      </c>
      <c r="O7" s="23" t="s">
        <v>124</v>
      </c>
      <c r="P7" s="23" t="s">
        <v>121</v>
      </c>
      <c r="Q7" s="6" t="s">
        <v>44</v>
      </c>
      <c r="R7" s="23" t="s">
        <v>298</v>
      </c>
      <c r="S7" s="23">
        <v>-8</v>
      </c>
      <c r="T7" s="23">
        <v>-9</v>
      </c>
      <c r="U7" s="23">
        <v>-9</v>
      </c>
      <c r="V7" s="23" t="s">
        <v>46</v>
      </c>
      <c r="W7" s="6">
        <v>-8</v>
      </c>
      <c r="X7" s="23">
        <v>-9</v>
      </c>
      <c r="Y7" s="23">
        <v>-8</v>
      </c>
      <c r="Z7" s="6">
        <v>-8</v>
      </c>
      <c r="AA7" s="23">
        <v>-9</v>
      </c>
      <c r="AB7" s="6" t="s">
        <v>299</v>
      </c>
      <c r="AC7" s="23">
        <v>-9</v>
      </c>
      <c r="AD7" s="23">
        <v>-9</v>
      </c>
      <c r="AE7" s="23">
        <v>-9</v>
      </c>
      <c r="AF7" s="23">
        <v>-9</v>
      </c>
      <c r="AG7" s="23" t="s">
        <v>123</v>
      </c>
      <c r="AH7" s="30">
        <v>1</v>
      </c>
      <c r="AI7" s="23" t="s">
        <v>300</v>
      </c>
      <c r="AJ7" s="6">
        <v>90</v>
      </c>
      <c r="AK7" s="6">
        <v>-9</v>
      </c>
      <c r="AL7" s="6">
        <v>-8</v>
      </c>
      <c r="AM7" s="23">
        <v>-9</v>
      </c>
      <c r="AN7" s="6">
        <v>85</v>
      </c>
      <c r="AO7" s="6">
        <v>85</v>
      </c>
      <c r="AP7" s="6">
        <v>-8</v>
      </c>
      <c r="AQ7" s="6">
        <v>-8</v>
      </c>
      <c r="AR7" s="6">
        <v>10</v>
      </c>
      <c r="AS7" s="6">
        <v>75</v>
      </c>
      <c r="AT7" s="31">
        <v>33</v>
      </c>
      <c r="AU7" s="6">
        <v>-8</v>
      </c>
      <c r="AV7" s="6">
        <v>-9</v>
      </c>
      <c r="AW7" s="6">
        <v>33</v>
      </c>
      <c r="AX7" s="6">
        <v>33</v>
      </c>
      <c r="AY7" s="6">
        <v>5</v>
      </c>
      <c r="AZ7" s="6">
        <v>28</v>
      </c>
      <c r="BA7" s="23" t="s">
        <v>303</v>
      </c>
      <c r="BB7" s="6">
        <v>-8</v>
      </c>
    </row>
    <row r="8" spans="1:81" s="20" customFormat="1" ht="112">
      <c r="A8" s="32" t="s">
        <v>115</v>
      </c>
      <c r="B8" s="32">
        <v>1986</v>
      </c>
      <c r="C8" s="32" t="s">
        <v>36</v>
      </c>
      <c r="D8" s="32">
        <v>-8</v>
      </c>
      <c r="E8" s="6" t="s">
        <v>34</v>
      </c>
      <c r="F8" s="33" t="s">
        <v>53</v>
      </c>
      <c r="G8" s="33" t="s">
        <v>63</v>
      </c>
      <c r="H8" s="23" t="s">
        <v>140</v>
      </c>
      <c r="I8" s="32">
        <v>1984</v>
      </c>
      <c r="J8" s="32">
        <v>1984</v>
      </c>
      <c r="K8" s="32" t="s">
        <v>127</v>
      </c>
      <c r="L8" s="32" t="s">
        <v>117</v>
      </c>
      <c r="M8" s="32" t="s">
        <v>116</v>
      </c>
      <c r="N8" s="32" t="s">
        <v>82</v>
      </c>
      <c r="O8" s="32" t="s">
        <v>128</v>
      </c>
      <c r="P8" s="23">
        <v>-9</v>
      </c>
      <c r="Q8" s="32" t="s">
        <v>41</v>
      </c>
      <c r="R8" s="32">
        <v>-8</v>
      </c>
      <c r="S8" s="32">
        <v>-8</v>
      </c>
      <c r="T8" s="32" t="s">
        <v>125</v>
      </c>
      <c r="U8" s="32" t="s">
        <v>125</v>
      </c>
      <c r="V8" s="32" t="s">
        <v>46</v>
      </c>
      <c r="W8" s="32">
        <v>-8</v>
      </c>
      <c r="X8" s="32">
        <v>-9</v>
      </c>
      <c r="Y8" s="32">
        <v>-8</v>
      </c>
      <c r="Z8" s="33">
        <v>-8</v>
      </c>
      <c r="AA8" s="23" t="s">
        <v>273</v>
      </c>
      <c r="AB8" s="32" t="s">
        <v>190</v>
      </c>
      <c r="AC8" s="32" t="s">
        <v>129</v>
      </c>
      <c r="AD8" s="32" t="s">
        <v>188</v>
      </c>
      <c r="AE8" s="32" t="s">
        <v>130</v>
      </c>
      <c r="AF8" s="32" t="s">
        <v>112</v>
      </c>
      <c r="AG8" s="32" t="s">
        <v>126</v>
      </c>
      <c r="AH8" s="34">
        <v>1</v>
      </c>
      <c r="AI8" s="32">
        <v>-8</v>
      </c>
      <c r="AJ8" s="32">
        <v>750</v>
      </c>
      <c r="AK8" s="33">
        <v>-9</v>
      </c>
      <c r="AL8" s="32">
        <v>586</v>
      </c>
      <c r="AM8" s="32">
        <v>-9</v>
      </c>
      <c r="AN8" s="32">
        <v>362</v>
      </c>
      <c r="AO8" s="33">
        <v>187</v>
      </c>
      <c r="AP8" s="33">
        <v>-8</v>
      </c>
      <c r="AQ8" s="33">
        <v>-8</v>
      </c>
      <c r="AR8" s="33">
        <v>0</v>
      </c>
      <c r="AS8" s="33">
        <v>187</v>
      </c>
      <c r="AT8" s="33">
        <v>42</v>
      </c>
      <c r="AU8" s="33">
        <v>-8</v>
      </c>
      <c r="AV8" s="33">
        <v>-9</v>
      </c>
      <c r="AW8" s="33">
        <v>-8</v>
      </c>
      <c r="AX8" s="33">
        <v>-8</v>
      </c>
      <c r="AY8" s="32">
        <v>0</v>
      </c>
      <c r="AZ8" s="32">
        <v>38</v>
      </c>
      <c r="BA8" s="32" t="s">
        <v>274</v>
      </c>
      <c r="BB8" s="33">
        <v>-8</v>
      </c>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row>
    <row r="9" spans="1:81" s="23" customFormat="1" ht="112">
      <c r="A9" s="23" t="s">
        <v>131</v>
      </c>
      <c r="B9" s="35">
        <v>1997</v>
      </c>
      <c r="C9" s="23" t="s">
        <v>36</v>
      </c>
      <c r="D9" s="23">
        <v>-8</v>
      </c>
      <c r="E9" s="23" t="s">
        <v>33</v>
      </c>
      <c r="F9" s="23" t="s">
        <v>53</v>
      </c>
      <c r="G9" s="35" t="s">
        <v>63</v>
      </c>
      <c r="H9" s="35" t="s">
        <v>99</v>
      </c>
      <c r="I9" s="23" t="s">
        <v>291</v>
      </c>
      <c r="J9" s="23">
        <v>-9</v>
      </c>
      <c r="K9" s="35">
        <v>-9</v>
      </c>
      <c r="L9" s="35" t="s">
        <v>109</v>
      </c>
      <c r="M9" s="35" t="s">
        <v>132</v>
      </c>
      <c r="N9" s="35" t="s">
        <v>82</v>
      </c>
      <c r="O9" s="35" t="s">
        <v>283</v>
      </c>
      <c r="P9" s="23" t="s">
        <v>292</v>
      </c>
      <c r="Q9" s="35" t="s">
        <v>44</v>
      </c>
      <c r="R9" s="35" t="s">
        <v>138</v>
      </c>
      <c r="S9" s="35">
        <v>-8</v>
      </c>
      <c r="T9" s="35" t="s">
        <v>284</v>
      </c>
      <c r="U9" s="35">
        <v>-9</v>
      </c>
      <c r="V9" s="35" t="s">
        <v>46</v>
      </c>
      <c r="W9" s="35">
        <v>-8</v>
      </c>
      <c r="X9" s="35">
        <v>-8</v>
      </c>
      <c r="Y9" s="35">
        <v>-8</v>
      </c>
      <c r="Z9" s="35">
        <v>-8</v>
      </c>
      <c r="AA9" s="35">
        <v>-9</v>
      </c>
      <c r="AB9" s="35">
        <v>-9</v>
      </c>
      <c r="AC9" s="35" t="s">
        <v>136</v>
      </c>
      <c r="AD9" s="35" t="s">
        <v>186</v>
      </c>
      <c r="AE9" s="23" t="s">
        <v>293</v>
      </c>
      <c r="AF9" s="35">
        <v>38.9</v>
      </c>
      <c r="AG9" s="35" t="s">
        <v>137</v>
      </c>
      <c r="AH9" s="36">
        <f>1-0.226</f>
        <v>0.77400000000000002</v>
      </c>
      <c r="AI9" s="35" t="s">
        <v>294</v>
      </c>
      <c r="AJ9" s="35">
        <v>389</v>
      </c>
      <c r="AK9" s="35">
        <v>-9</v>
      </c>
      <c r="AL9" s="35">
        <v>363</v>
      </c>
      <c r="AM9" s="35">
        <v>-9</v>
      </c>
      <c r="AN9" s="37">
        <v>-9</v>
      </c>
      <c r="AO9" s="37">
        <v>260</v>
      </c>
      <c r="AP9" s="23">
        <v>-8</v>
      </c>
      <c r="AQ9" s="23">
        <v>-8</v>
      </c>
      <c r="AR9" s="23">
        <v>0</v>
      </c>
      <c r="AS9" s="23">
        <v>260</v>
      </c>
      <c r="AT9" s="37">
        <v>87</v>
      </c>
      <c r="AU9" s="35">
        <v>-8</v>
      </c>
      <c r="AV9" s="35">
        <v>-9</v>
      </c>
      <c r="AW9" s="35">
        <v>-9</v>
      </c>
      <c r="AX9" s="37">
        <f>SUM(AT9*0.783)</f>
        <v>68.121000000000009</v>
      </c>
      <c r="AY9" s="35">
        <v>-9</v>
      </c>
      <c r="AZ9" s="35">
        <v>-9</v>
      </c>
      <c r="BA9" s="35">
        <v>-8</v>
      </c>
      <c r="BB9" s="35">
        <v>-8</v>
      </c>
    </row>
    <row r="10" spans="1:81" s="20" customFormat="1" ht="39" customHeight="1">
      <c r="A10" s="20" t="s">
        <v>133</v>
      </c>
      <c r="B10" s="20">
        <v>1993</v>
      </c>
      <c r="C10" s="23" t="s">
        <v>36</v>
      </c>
      <c r="D10" s="23">
        <v>-8</v>
      </c>
      <c r="E10" s="6" t="s">
        <v>33</v>
      </c>
      <c r="F10" s="6" t="s">
        <v>53</v>
      </c>
      <c r="G10" s="19" t="s">
        <v>63</v>
      </c>
      <c r="H10" s="19" t="s">
        <v>140</v>
      </c>
      <c r="I10" s="20">
        <v>1990</v>
      </c>
      <c r="J10" s="20">
        <v>1990</v>
      </c>
      <c r="K10" s="20" t="s">
        <v>135</v>
      </c>
      <c r="L10" s="19" t="s">
        <v>86</v>
      </c>
      <c r="M10" s="19" t="s">
        <v>119</v>
      </c>
      <c r="N10" s="19" t="s">
        <v>82</v>
      </c>
      <c r="O10" s="19" t="s">
        <v>134</v>
      </c>
      <c r="P10" s="20" t="s">
        <v>278</v>
      </c>
      <c r="Q10" s="19" t="s">
        <v>41</v>
      </c>
      <c r="R10" s="20">
        <v>-8</v>
      </c>
      <c r="S10" s="23">
        <v>-8</v>
      </c>
      <c r="T10" s="23" t="s">
        <v>125</v>
      </c>
      <c r="U10" s="23" t="s">
        <v>125</v>
      </c>
      <c r="V10" s="19" t="s">
        <v>46</v>
      </c>
      <c r="W10" s="19">
        <v>-8</v>
      </c>
      <c r="X10" s="20">
        <v>-8</v>
      </c>
      <c r="Y10" s="20">
        <v>-8</v>
      </c>
      <c r="Z10" s="20">
        <v>-8</v>
      </c>
      <c r="AA10" s="20">
        <v>-9</v>
      </c>
      <c r="AB10" s="19" t="s">
        <v>279</v>
      </c>
      <c r="AC10" s="24">
        <v>-9</v>
      </c>
      <c r="AD10" s="20" t="s">
        <v>187</v>
      </c>
      <c r="AE10" s="20" t="s">
        <v>225</v>
      </c>
      <c r="AF10" s="24">
        <v>34.5</v>
      </c>
      <c r="AG10" s="27" t="s">
        <v>139</v>
      </c>
      <c r="AH10" s="38">
        <v>1</v>
      </c>
      <c r="AI10" s="19">
        <v>-8</v>
      </c>
      <c r="AJ10" s="24">
        <v>-9</v>
      </c>
      <c r="AK10" s="24">
        <v>-9</v>
      </c>
      <c r="AL10" s="24">
        <v>128</v>
      </c>
      <c r="AM10" s="20">
        <v>-9</v>
      </c>
      <c r="AN10" s="20">
        <v>128</v>
      </c>
      <c r="AO10" s="20">
        <v>101</v>
      </c>
      <c r="AP10" s="20">
        <v>-8</v>
      </c>
      <c r="AQ10" s="20">
        <v>-8</v>
      </c>
      <c r="AR10" s="20">
        <v>3</v>
      </c>
      <c r="AS10" s="20">
        <v>98</v>
      </c>
      <c r="AT10" s="20">
        <v>72</v>
      </c>
      <c r="AU10" s="20">
        <v>-8</v>
      </c>
      <c r="AV10" s="20">
        <v>0</v>
      </c>
      <c r="AW10" s="20">
        <v>-9</v>
      </c>
      <c r="AX10" s="20">
        <v>-9</v>
      </c>
      <c r="AY10" s="6">
        <v>-9</v>
      </c>
      <c r="AZ10" s="6">
        <v>-9</v>
      </c>
      <c r="BA10" s="23">
        <v>-9</v>
      </c>
      <c r="BB10" s="6">
        <v>-8</v>
      </c>
    </row>
    <row r="11" spans="1:81" s="20" customFormat="1" ht="39" customHeight="1">
      <c r="A11" s="20" t="s">
        <v>141</v>
      </c>
      <c r="B11" s="20">
        <v>1993</v>
      </c>
      <c r="C11" s="19" t="s">
        <v>36</v>
      </c>
      <c r="D11" s="19">
        <v>-8</v>
      </c>
      <c r="E11" s="19" t="s">
        <v>33</v>
      </c>
      <c r="F11" s="19" t="s">
        <v>53</v>
      </c>
      <c r="G11" s="19" t="s">
        <v>63</v>
      </c>
      <c r="H11" s="19" t="s">
        <v>140</v>
      </c>
      <c r="I11" s="19">
        <v>1996</v>
      </c>
      <c r="J11" s="19">
        <v>1996</v>
      </c>
      <c r="K11" s="19" t="s">
        <v>142</v>
      </c>
      <c r="L11" s="19" t="s">
        <v>143</v>
      </c>
      <c r="M11" s="19" t="s">
        <v>144</v>
      </c>
      <c r="N11" s="19" t="s">
        <v>82</v>
      </c>
      <c r="O11" s="19" t="s">
        <v>147</v>
      </c>
      <c r="P11" s="39" t="s">
        <v>148</v>
      </c>
      <c r="Q11" s="20" t="s">
        <v>41</v>
      </c>
      <c r="R11" s="20">
        <v>-8</v>
      </c>
      <c r="S11" s="20">
        <v>-8</v>
      </c>
      <c r="T11" s="20" t="s">
        <v>125</v>
      </c>
      <c r="U11" s="19" t="s">
        <v>125</v>
      </c>
      <c r="V11" s="20" t="s">
        <v>46</v>
      </c>
      <c r="W11" s="19">
        <v>-8</v>
      </c>
      <c r="X11" s="40">
        <v>-8</v>
      </c>
      <c r="Y11" s="19">
        <v>-8</v>
      </c>
      <c r="Z11" s="19">
        <v>-8</v>
      </c>
      <c r="AA11" s="19">
        <v>-9</v>
      </c>
      <c r="AB11" s="20">
        <v>-9</v>
      </c>
      <c r="AC11" s="39" t="s">
        <v>145</v>
      </c>
      <c r="AD11" s="39" t="s">
        <v>186</v>
      </c>
      <c r="AE11" s="19">
        <v>-8</v>
      </c>
      <c r="AF11" s="41">
        <v>38.9</v>
      </c>
      <c r="AG11" s="19" t="s">
        <v>146</v>
      </c>
      <c r="AH11" s="28">
        <v>1</v>
      </c>
      <c r="AI11" s="19">
        <v>-8</v>
      </c>
      <c r="AJ11" s="42">
        <v>-9</v>
      </c>
      <c r="AK11" s="20">
        <v>-9</v>
      </c>
      <c r="AL11" s="20">
        <v>150</v>
      </c>
      <c r="AM11" s="20">
        <v>150</v>
      </c>
      <c r="AN11" s="29">
        <v>150</v>
      </c>
      <c r="AO11" s="22">
        <v>105</v>
      </c>
      <c r="AP11" s="20">
        <v>-8</v>
      </c>
      <c r="AQ11" s="20">
        <v>-8</v>
      </c>
      <c r="AR11" s="20">
        <v>0</v>
      </c>
      <c r="AS11" s="20">
        <v>105</v>
      </c>
      <c r="AT11" s="20">
        <v>12</v>
      </c>
      <c r="AU11" s="20">
        <v>-8</v>
      </c>
      <c r="AV11" s="20">
        <v>-9</v>
      </c>
      <c r="AW11" s="20">
        <v>-9</v>
      </c>
      <c r="AX11" s="20">
        <v>-9</v>
      </c>
      <c r="AY11" s="6">
        <v>-9</v>
      </c>
      <c r="AZ11" s="6">
        <v>-9</v>
      </c>
      <c r="BA11" s="19"/>
      <c r="BB11" s="6">
        <v>-8</v>
      </c>
    </row>
    <row r="12" spans="1:81" s="19" customFormat="1" ht="39" customHeight="1">
      <c r="A12" s="20" t="s">
        <v>149</v>
      </c>
      <c r="B12" s="20">
        <v>1992</v>
      </c>
      <c r="C12" s="23" t="s">
        <v>36</v>
      </c>
      <c r="D12" s="23">
        <v>-8</v>
      </c>
      <c r="E12" s="6" t="s">
        <v>33</v>
      </c>
      <c r="F12" s="22" t="s">
        <v>53</v>
      </c>
      <c r="G12" s="22" t="s">
        <v>63</v>
      </c>
      <c r="H12" s="19" t="s">
        <v>99</v>
      </c>
      <c r="I12" s="19">
        <v>-9</v>
      </c>
      <c r="J12" s="19">
        <v>-9</v>
      </c>
      <c r="K12" s="19">
        <v>-9</v>
      </c>
      <c r="L12" s="19" t="s">
        <v>80</v>
      </c>
      <c r="M12" s="19" t="s">
        <v>79</v>
      </c>
      <c r="N12" s="19" t="s">
        <v>82</v>
      </c>
      <c r="O12" s="19" t="s">
        <v>150</v>
      </c>
      <c r="P12" s="19" t="s">
        <v>152</v>
      </c>
      <c r="Q12" s="19" t="s">
        <v>54</v>
      </c>
      <c r="R12" s="19">
        <v>-8</v>
      </c>
      <c r="S12" s="19" t="s">
        <v>151</v>
      </c>
      <c r="T12" s="19" t="s">
        <v>154</v>
      </c>
      <c r="U12" s="19" t="s">
        <v>155</v>
      </c>
      <c r="V12" s="19" t="s">
        <v>46</v>
      </c>
      <c r="W12" s="19">
        <v>-8</v>
      </c>
      <c r="X12" s="19">
        <v>-8</v>
      </c>
      <c r="Y12" s="19">
        <v>-8</v>
      </c>
      <c r="Z12" s="19">
        <v>-8</v>
      </c>
      <c r="AA12" s="19">
        <v>-9</v>
      </c>
      <c r="AB12" s="19" t="s">
        <v>153</v>
      </c>
      <c r="AC12" s="19">
        <v>-9</v>
      </c>
      <c r="AD12" s="19" t="s">
        <v>187</v>
      </c>
      <c r="AE12" s="19" t="s">
        <v>83</v>
      </c>
      <c r="AF12" s="19">
        <v>37.299999999999997</v>
      </c>
      <c r="AG12" s="19" t="s">
        <v>280</v>
      </c>
      <c r="AH12" s="28">
        <v>1</v>
      </c>
      <c r="AI12" s="19">
        <v>-8</v>
      </c>
      <c r="AJ12" s="22">
        <v>-9</v>
      </c>
      <c r="AK12" s="22">
        <v>-9</v>
      </c>
      <c r="AL12" s="22">
        <v>84</v>
      </c>
      <c r="AM12" s="19">
        <v>-9</v>
      </c>
      <c r="AN12" s="19">
        <v>84</v>
      </c>
      <c r="AO12" s="19">
        <v>57</v>
      </c>
      <c r="AP12" s="19">
        <v>-8</v>
      </c>
      <c r="AQ12" s="19">
        <v>-8</v>
      </c>
      <c r="AR12" s="19">
        <v>0</v>
      </c>
      <c r="AS12" s="19">
        <v>57</v>
      </c>
      <c r="AT12" s="19">
        <v>9</v>
      </c>
      <c r="AU12" s="22">
        <v>-8</v>
      </c>
      <c r="AV12" s="22">
        <v>0</v>
      </c>
      <c r="AW12" s="43">
        <v>9</v>
      </c>
      <c r="AX12" s="43">
        <v>7</v>
      </c>
      <c r="AY12" s="23">
        <v>0</v>
      </c>
      <c r="AZ12" s="23">
        <v>7</v>
      </c>
      <c r="BA12" s="19" t="s">
        <v>156</v>
      </c>
      <c r="BB12" s="6">
        <v>-8</v>
      </c>
    </row>
    <row r="13" spans="1:81" s="20" customFormat="1" ht="112">
      <c r="A13" s="20" t="s">
        <v>149</v>
      </c>
      <c r="B13" s="20">
        <v>1992</v>
      </c>
      <c r="C13" s="23" t="s">
        <v>36</v>
      </c>
      <c r="D13" s="23">
        <v>-8</v>
      </c>
      <c r="E13" s="6" t="s">
        <v>33</v>
      </c>
      <c r="F13" s="22" t="s">
        <v>53</v>
      </c>
      <c r="G13" s="22" t="s">
        <v>64</v>
      </c>
      <c r="H13" s="19" t="s">
        <v>99</v>
      </c>
      <c r="I13" s="19">
        <v>-9</v>
      </c>
      <c r="J13" s="19">
        <v>-9</v>
      </c>
      <c r="K13" s="19">
        <v>-9</v>
      </c>
      <c r="L13" s="19" t="s">
        <v>80</v>
      </c>
      <c r="M13" s="19" t="s">
        <v>79</v>
      </c>
      <c r="N13" s="19" t="s">
        <v>82</v>
      </c>
      <c r="O13" s="19" t="s">
        <v>150</v>
      </c>
      <c r="P13" s="19" t="s">
        <v>152</v>
      </c>
      <c r="Q13" s="19" t="s">
        <v>54</v>
      </c>
      <c r="R13" s="19">
        <v>-8</v>
      </c>
      <c r="S13" s="19" t="s">
        <v>281</v>
      </c>
      <c r="T13" s="19" t="s">
        <v>154</v>
      </c>
      <c r="U13" s="19" t="s">
        <v>155</v>
      </c>
      <c r="V13" s="19" t="s">
        <v>46</v>
      </c>
      <c r="W13" s="19">
        <v>-8</v>
      </c>
      <c r="X13" s="19">
        <v>-8</v>
      </c>
      <c r="Y13" s="19">
        <v>-8</v>
      </c>
      <c r="Z13" s="19">
        <v>-8</v>
      </c>
      <c r="AA13" s="19">
        <v>-9</v>
      </c>
      <c r="AB13" s="19" t="s">
        <v>153</v>
      </c>
      <c r="AC13" s="19">
        <v>-9</v>
      </c>
      <c r="AD13" s="19" t="s">
        <v>187</v>
      </c>
      <c r="AE13" s="20">
        <v>-9</v>
      </c>
      <c r="AF13" s="19">
        <v>-9</v>
      </c>
      <c r="AG13" s="19" t="s">
        <v>282</v>
      </c>
      <c r="AH13" s="19">
        <v>1</v>
      </c>
      <c r="AI13" s="19">
        <v>-8</v>
      </c>
      <c r="AJ13" s="20">
        <v>-9</v>
      </c>
      <c r="AK13" s="20">
        <v>-9</v>
      </c>
      <c r="AL13" s="20">
        <v>-9</v>
      </c>
      <c r="AM13" s="20">
        <v>-9</v>
      </c>
      <c r="AN13" s="20">
        <v>-9</v>
      </c>
      <c r="AO13" s="20">
        <v>12</v>
      </c>
      <c r="AP13" s="20">
        <v>-8</v>
      </c>
      <c r="AQ13" s="20">
        <v>-8</v>
      </c>
      <c r="AR13" s="20">
        <v>0</v>
      </c>
      <c r="AS13" s="20">
        <v>12</v>
      </c>
      <c r="AT13" s="20">
        <v>1</v>
      </c>
      <c r="AU13" s="20">
        <v>-8</v>
      </c>
      <c r="AV13" s="20">
        <v>0</v>
      </c>
      <c r="AW13" s="20">
        <v>1</v>
      </c>
      <c r="AX13" s="20">
        <v>-9</v>
      </c>
      <c r="AY13" s="6">
        <v>0</v>
      </c>
      <c r="AZ13" s="6">
        <v>-9</v>
      </c>
      <c r="BA13" s="19">
        <v>-8</v>
      </c>
      <c r="BB13" s="6">
        <v>-8</v>
      </c>
    </row>
    <row r="14" spans="1:81" s="20" customFormat="1" ht="98">
      <c r="A14" s="44" t="s">
        <v>157</v>
      </c>
      <c r="B14" s="44">
        <v>2003</v>
      </c>
      <c r="C14" s="32" t="s">
        <v>36</v>
      </c>
      <c r="D14" s="32">
        <v>-8</v>
      </c>
      <c r="E14" s="20" t="s">
        <v>55</v>
      </c>
      <c r="F14" s="45" t="s">
        <v>53</v>
      </c>
      <c r="G14" s="45" t="s">
        <v>63</v>
      </c>
      <c r="H14" s="45" t="s">
        <v>140</v>
      </c>
      <c r="I14" s="45">
        <v>2001</v>
      </c>
      <c r="J14" s="45">
        <v>2001</v>
      </c>
      <c r="K14" s="44" t="s">
        <v>266</v>
      </c>
      <c r="L14" s="45" t="s">
        <v>158</v>
      </c>
      <c r="M14" s="45" t="s">
        <v>159</v>
      </c>
      <c r="N14" s="45" t="s">
        <v>82</v>
      </c>
      <c r="O14" s="45" t="s">
        <v>161</v>
      </c>
      <c r="P14" s="45" t="s">
        <v>162</v>
      </c>
      <c r="Q14" s="44" t="s">
        <v>43</v>
      </c>
      <c r="R14" s="45">
        <v>-8</v>
      </c>
      <c r="S14" s="45" t="s">
        <v>160</v>
      </c>
      <c r="T14" s="45" t="s">
        <v>160</v>
      </c>
      <c r="U14" s="45" t="s">
        <v>160</v>
      </c>
      <c r="V14" s="45" t="s">
        <v>46</v>
      </c>
      <c r="W14" s="45">
        <v>-8</v>
      </c>
      <c r="X14" s="45">
        <v>-8</v>
      </c>
      <c r="Y14" s="45">
        <v>-8</v>
      </c>
      <c r="Z14" s="45">
        <v>-8</v>
      </c>
      <c r="AA14" s="45" t="s">
        <v>165</v>
      </c>
      <c r="AB14" s="45">
        <v>-9</v>
      </c>
      <c r="AC14" s="45" t="s">
        <v>163</v>
      </c>
      <c r="AD14" s="45" t="s">
        <v>187</v>
      </c>
      <c r="AE14" s="45">
        <v>-9</v>
      </c>
      <c r="AF14" s="45">
        <v>-9</v>
      </c>
      <c r="AG14" s="45" t="s">
        <v>164</v>
      </c>
      <c r="AH14" s="46">
        <v>1</v>
      </c>
      <c r="AI14" s="45">
        <v>-8</v>
      </c>
      <c r="AJ14" s="45">
        <v>-9</v>
      </c>
      <c r="AK14" s="45">
        <v>-9</v>
      </c>
      <c r="AL14" s="45">
        <v>61</v>
      </c>
      <c r="AM14" s="45">
        <v>-9</v>
      </c>
      <c r="AN14" s="45">
        <v>61</v>
      </c>
      <c r="AO14" s="45">
        <v>47</v>
      </c>
      <c r="AP14" s="45">
        <v>-8</v>
      </c>
      <c r="AQ14" s="45">
        <v>-8</v>
      </c>
      <c r="AR14" s="45">
        <v>0</v>
      </c>
      <c r="AS14" s="45">
        <v>47</v>
      </c>
      <c r="AT14" s="47">
        <v>8</v>
      </c>
      <c r="AU14" s="45">
        <v>-8</v>
      </c>
      <c r="AV14" s="45">
        <v>3</v>
      </c>
      <c r="AW14" s="45">
        <v>-9</v>
      </c>
      <c r="AX14" s="45">
        <v>-9</v>
      </c>
      <c r="AY14" s="45">
        <v>-9</v>
      </c>
      <c r="AZ14" s="45">
        <v>-9</v>
      </c>
      <c r="BA14" s="45"/>
      <c r="BB14" s="6">
        <v>-8</v>
      </c>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row>
    <row r="15" spans="1:81" s="20" customFormat="1" ht="21" customHeight="1">
      <c r="A15" s="45" t="s">
        <v>267</v>
      </c>
      <c r="B15" s="45">
        <v>1990</v>
      </c>
      <c r="C15" s="45" t="s">
        <v>36</v>
      </c>
      <c r="D15" s="45">
        <v>-8</v>
      </c>
      <c r="E15" s="45" t="s">
        <v>33</v>
      </c>
      <c r="F15" s="45" t="s">
        <v>53</v>
      </c>
      <c r="G15" s="44" t="s">
        <v>63</v>
      </c>
      <c r="H15" s="45" t="s">
        <v>140</v>
      </c>
      <c r="I15" s="45">
        <v>1982</v>
      </c>
      <c r="J15" s="45">
        <v>1988</v>
      </c>
      <c r="K15" s="44" t="s">
        <v>268</v>
      </c>
      <c r="L15" s="45" t="s">
        <v>86</v>
      </c>
      <c r="M15" s="45" t="s">
        <v>119</v>
      </c>
      <c r="N15" s="45" t="s">
        <v>87</v>
      </c>
      <c r="O15" s="45" t="s">
        <v>167</v>
      </c>
      <c r="P15" s="45" t="s">
        <v>168</v>
      </c>
      <c r="Q15" s="45" t="s">
        <v>41</v>
      </c>
      <c r="R15" s="45">
        <v>-8</v>
      </c>
      <c r="S15" s="45">
        <v>-8</v>
      </c>
      <c r="T15" s="45" t="s">
        <v>125</v>
      </c>
      <c r="U15" s="45" t="s">
        <v>125</v>
      </c>
      <c r="V15" s="45" t="s">
        <v>46</v>
      </c>
      <c r="W15" s="45">
        <v>-8</v>
      </c>
      <c r="X15" s="45">
        <v>-9</v>
      </c>
      <c r="Y15" s="45">
        <v>-8</v>
      </c>
      <c r="Z15" s="45">
        <v>-8</v>
      </c>
      <c r="AA15" s="45">
        <v>-9</v>
      </c>
      <c r="AB15" s="44">
        <v>-9</v>
      </c>
      <c r="AC15" s="45">
        <v>-9</v>
      </c>
      <c r="AD15" s="45">
        <v>-9</v>
      </c>
      <c r="AE15" s="45" t="s">
        <v>169</v>
      </c>
      <c r="AF15" s="45">
        <v>34.1</v>
      </c>
      <c r="AG15" s="45" t="s">
        <v>170</v>
      </c>
      <c r="AH15" s="46">
        <v>1</v>
      </c>
      <c r="AI15" s="45">
        <v>-8</v>
      </c>
      <c r="AJ15" s="45">
        <v>-9</v>
      </c>
      <c r="AK15" s="45">
        <v>-9</v>
      </c>
      <c r="AL15" s="45">
        <v>1853</v>
      </c>
      <c r="AM15" s="45">
        <v>-9</v>
      </c>
      <c r="AN15" s="44">
        <v>1690</v>
      </c>
      <c r="AO15" s="44">
        <v>1508</v>
      </c>
      <c r="AP15" s="45">
        <v>-8</v>
      </c>
      <c r="AQ15" s="45">
        <v>-8</v>
      </c>
      <c r="AR15" s="44">
        <v>0</v>
      </c>
      <c r="AS15" s="44">
        <v>1508</v>
      </c>
      <c r="AT15" s="44">
        <v>452</v>
      </c>
      <c r="AU15" s="45">
        <v>-8</v>
      </c>
      <c r="AV15" s="44">
        <v>0</v>
      </c>
      <c r="AW15" s="45">
        <v>-9</v>
      </c>
      <c r="AX15" s="45">
        <v>-9</v>
      </c>
      <c r="AY15" s="44">
        <v>41</v>
      </c>
      <c r="AZ15" s="45">
        <v>-9</v>
      </c>
      <c r="BA15" s="45" t="s">
        <v>269</v>
      </c>
      <c r="BB15" s="6">
        <v>-8</v>
      </c>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row>
    <row r="16" spans="1:81" s="20" customFormat="1" ht="98">
      <c r="A16" s="45" t="s">
        <v>171</v>
      </c>
      <c r="B16" s="45">
        <v>1999</v>
      </c>
      <c r="C16" s="45" t="s">
        <v>36</v>
      </c>
      <c r="D16" s="45">
        <v>-8</v>
      </c>
      <c r="E16" s="45" t="s">
        <v>33</v>
      </c>
      <c r="F16" s="45" t="s">
        <v>53</v>
      </c>
      <c r="G16" s="45" t="s">
        <v>63</v>
      </c>
      <c r="H16" s="45" t="s">
        <v>140</v>
      </c>
      <c r="I16" s="45">
        <v>1994</v>
      </c>
      <c r="J16" s="45">
        <v>1996</v>
      </c>
      <c r="K16" s="45" t="s">
        <v>270</v>
      </c>
      <c r="L16" s="45" t="s">
        <v>173</v>
      </c>
      <c r="M16" s="45" t="s">
        <v>172</v>
      </c>
      <c r="N16" s="45" t="s">
        <v>87</v>
      </c>
      <c r="O16" s="45" t="s">
        <v>177</v>
      </c>
      <c r="P16" s="45">
        <v>-9</v>
      </c>
      <c r="Q16" s="45" t="s">
        <v>42</v>
      </c>
      <c r="R16" s="45">
        <v>-8</v>
      </c>
      <c r="S16" s="45">
        <v>-8</v>
      </c>
      <c r="T16" s="45" t="s">
        <v>176</v>
      </c>
      <c r="U16" s="45" t="s">
        <v>176</v>
      </c>
      <c r="V16" s="45" t="s">
        <v>46</v>
      </c>
      <c r="W16" s="45">
        <v>-8</v>
      </c>
      <c r="X16" s="45" t="s">
        <v>174</v>
      </c>
      <c r="Y16" s="45">
        <v>-8</v>
      </c>
      <c r="Z16" s="45">
        <v>-8</v>
      </c>
      <c r="AA16" s="45" t="s">
        <v>175</v>
      </c>
      <c r="AB16" s="45" t="s">
        <v>271</v>
      </c>
      <c r="AC16" s="45">
        <v>-9</v>
      </c>
      <c r="AD16" s="45" t="s">
        <v>188</v>
      </c>
      <c r="AE16" s="45">
        <v>-9</v>
      </c>
      <c r="AF16" s="45">
        <v>-9</v>
      </c>
      <c r="AG16" s="45">
        <v>-9</v>
      </c>
      <c r="AH16" s="46">
        <v>1</v>
      </c>
      <c r="AI16" s="45" t="s">
        <v>272</v>
      </c>
      <c r="AJ16" s="45">
        <v>-9</v>
      </c>
      <c r="AK16" s="45">
        <v>-9</v>
      </c>
      <c r="AL16" s="45">
        <v>-9</v>
      </c>
      <c r="AM16" s="45">
        <v>-9</v>
      </c>
      <c r="AN16" s="45">
        <v>2918</v>
      </c>
      <c r="AO16" s="45">
        <v>2002</v>
      </c>
      <c r="AP16" s="45">
        <v>-8</v>
      </c>
      <c r="AQ16" s="45">
        <v>-8</v>
      </c>
      <c r="AR16" s="48">
        <v>0</v>
      </c>
      <c r="AS16" s="45">
        <v>2002</v>
      </c>
      <c r="AT16" s="45">
        <v>238</v>
      </c>
      <c r="AU16" s="45">
        <v>-8</v>
      </c>
      <c r="AV16" s="45">
        <v>-9</v>
      </c>
      <c r="AW16" s="45">
        <v>-9</v>
      </c>
      <c r="AX16" s="45">
        <v>-9</v>
      </c>
      <c r="AY16" s="45">
        <v>-9</v>
      </c>
      <c r="AZ16" s="45">
        <v>-9</v>
      </c>
      <c r="BA16" s="45">
        <v>-8</v>
      </c>
      <c r="BB16" s="45">
        <v>-8</v>
      </c>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row>
    <row r="17" spans="1:54" s="20" customFormat="1" ht="98">
      <c r="A17" s="22" t="s">
        <v>178</v>
      </c>
      <c r="B17" s="19">
        <v>1997</v>
      </c>
      <c r="C17" s="19" t="s">
        <v>36</v>
      </c>
      <c r="D17" s="19">
        <v>-8</v>
      </c>
      <c r="E17" s="19" t="s">
        <v>33</v>
      </c>
      <c r="F17" s="19" t="s">
        <v>53</v>
      </c>
      <c r="G17" s="20" t="s">
        <v>63</v>
      </c>
      <c r="H17" s="19" t="s">
        <v>194</v>
      </c>
      <c r="I17" s="19">
        <v>-9</v>
      </c>
      <c r="J17" s="19">
        <v>-9</v>
      </c>
      <c r="K17" s="19">
        <v>-9</v>
      </c>
      <c r="L17" s="19" t="s">
        <v>180</v>
      </c>
      <c r="M17" s="19" t="s">
        <v>179</v>
      </c>
      <c r="N17" s="19" t="s">
        <v>87</v>
      </c>
      <c r="O17" s="19" t="s">
        <v>182</v>
      </c>
      <c r="P17" s="19" t="s">
        <v>183</v>
      </c>
      <c r="Q17" s="19" t="s">
        <v>41</v>
      </c>
      <c r="R17" s="19">
        <v>-8</v>
      </c>
      <c r="S17" s="19">
        <v>-8</v>
      </c>
      <c r="T17" s="27" t="s">
        <v>181</v>
      </c>
      <c r="U17" s="27" t="s">
        <v>181</v>
      </c>
      <c r="V17" s="19" t="s">
        <v>46</v>
      </c>
      <c r="W17" s="19">
        <v>-8</v>
      </c>
      <c r="X17" s="49">
        <v>-9</v>
      </c>
      <c r="Y17" s="20">
        <v>-8</v>
      </c>
      <c r="Z17" s="20">
        <v>-8</v>
      </c>
      <c r="AA17" s="19">
        <v>-9</v>
      </c>
      <c r="AB17" s="19" t="s">
        <v>193</v>
      </c>
      <c r="AC17" s="19" t="s">
        <v>184</v>
      </c>
      <c r="AD17" s="19" t="s">
        <v>186</v>
      </c>
      <c r="AE17" s="19">
        <v>-9</v>
      </c>
      <c r="AF17" s="19" t="s">
        <v>191</v>
      </c>
      <c r="AG17" s="19" t="s">
        <v>263</v>
      </c>
      <c r="AH17" s="20">
        <v>-9</v>
      </c>
      <c r="AI17" s="19" t="s">
        <v>195</v>
      </c>
      <c r="AJ17" s="19">
        <v>-9</v>
      </c>
      <c r="AK17" s="19">
        <v>-9</v>
      </c>
      <c r="AL17" s="19">
        <v>-9</v>
      </c>
      <c r="AM17" s="19">
        <v>-9</v>
      </c>
      <c r="AN17" s="19">
        <v>105</v>
      </c>
      <c r="AO17" s="19">
        <v>100</v>
      </c>
      <c r="AP17" s="19">
        <v>-8</v>
      </c>
      <c r="AQ17" s="19">
        <v>-8</v>
      </c>
      <c r="AR17" s="19">
        <v>5</v>
      </c>
      <c r="AS17" s="19">
        <v>95</v>
      </c>
      <c r="AT17" s="19">
        <v>5</v>
      </c>
      <c r="AU17" s="22">
        <v>-8</v>
      </c>
      <c r="AV17" s="19">
        <v>-9</v>
      </c>
      <c r="AW17" s="19">
        <v>-9</v>
      </c>
      <c r="AX17" s="19">
        <v>-9</v>
      </c>
      <c r="AY17" s="19">
        <v>-9</v>
      </c>
      <c r="AZ17" s="27">
        <v>-9</v>
      </c>
      <c r="BA17" s="19" t="s">
        <v>192</v>
      </c>
      <c r="BB17" s="20">
        <v>-8</v>
      </c>
    </row>
    <row r="18" spans="1:54" s="20" customFormat="1" ht="112.5">
      <c r="A18" s="22" t="s">
        <v>196</v>
      </c>
      <c r="B18" s="19">
        <v>2006</v>
      </c>
      <c r="C18" s="19" t="s">
        <v>36</v>
      </c>
      <c r="D18" s="19">
        <v>-8</v>
      </c>
      <c r="E18" s="20" t="s">
        <v>55</v>
      </c>
      <c r="F18" s="19" t="s">
        <v>53</v>
      </c>
      <c r="G18" s="19" t="s">
        <v>63</v>
      </c>
      <c r="H18" s="19" t="s">
        <v>194</v>
      </c>
      <c r="I18" s="19">
        <v>2003</v>
      </c>
      <c r="J18" s="19">
        <v>2005</v>
      </c>
      <c r="K18" s="19" t="s">
        <v>199</v>
      </c>
      <c r="L18" s="19" t="s">
        <v>109</v>
      </c>
      <c r="M18" s="19" t="s">
        <v>197</v>
      </c>
      <c r="N18" s="19" t="s">
        <v>87</v>
      </c>
      <c r="O18" s="19" t="s">
        <v>264</v>
      </c>
      <c r="P18" s="19" t="s">
        <v>265</v>
      </c>
      <c r="Q18" s="19" t="s">
        <v>42</v>
      </c>
      <c r="R18" s="19">
        <v>-8</v>
      </c>
      <c r="S18" s="19">
        <v>-8</v>
      </c>
      <c r="T18" s="19" t="s">
        <v>202</v>
      </c>
      <c r="U18" s="19" t="s">
        <v>202</v>
      </c>
      <c r="V18" s="19" t="s">
        <v>47</v>
      </c>
      <c r="W18" s="19">
        <v>-8</v>
      </c>
      <c r="X18" s="50" t="s">
        <v>198</v>
      </c>
      <c r="Y18" s="19" t="s">
        <v>70</v>
      </c>
      <c r="Z18" s="19">
        <v>-8</v>
      </c>
      <c r="AA18" s="50" t="s">
        <v>200</v>
      </c>
      <c r="AB18" s="50">
        <v>-9</v>
      </c>
      <c r="AC18" s="19">
        <v>-9</v>
      </c>
      <c r="AD18" s="19">
        <v>-9</v>
      </c>
      <c r="AE18" s="20">
        <v>-9</v>
      </c>
      <c r="AF18" s="20">
        <v>-9</v>
      </c>
      <c r="AG18" s="20">
        <v>-9</v>
      </c>
      <c r="AH18" s="28">
        <v>1</v>
      </c>
      <c r="AI18" s="19">
        <v>-9</v>
      </c>
      <c r="AJ18" s="20">
        <v>-9</v>
      </c>
      <c r="AK18" s="20">
        <v>-9</v>
      </c>
      <c r="AL18" s="42">
        <v>-9</v>
      </c>
      <c r="AM18" s="20">
        <v>-9</v>
      </c>
      <c r="AN18" s="42">
        <v>2600</v>
      </c>
      <c r="AO18" s="20">
        <v>-8</v>
      </c>
      <c r="AP18" s="19">
        <v>-8</v>
      </c>
      <c r="AQ18" s="19">
        <v>-8</v>
      </c>
      <c r="AR18" s="20">
        <v>41</v>
      </c>
      <c r="AS18" s="42">
        <f>2600-41</f>
        <v>2559</v>
      </c>
      <c r="AT18" s="42">
        <v>411</v>
      </c>
      <c r="AU18" s="20">
        <v>-9</v>
      </c>
      <c r="AV18" s="20">
        <v>-9</v>
      </c>
      <c r="AW18" s="51">
        <v>-9</v>
      </c>
      <c r="AX18" s="51">
        <v>274</v>
      </c>
      <c r="AY18" s="19">
        <v>-9</v>
      </c>
      <c r="AZ18" s="19">
        <v>-9</v>
      </c>
      <c r="BA18" s="19">
        <v>-8</v>
      </c>
      <c r="BB18" s="20">
        <v>-8</v>
      </c>
    </row>
    <row r="19" spans="1:54" s="20" customFormat="1" ht="70">
      <c r="A19" s="22" t="s">
        <v>203</v>
      </c>
      <c r="B19" s="19">
        <v>2000</v>
      </c>
      <c r="C19" s="19" t="s">
        <v>36</v>
      </c>
      <c r="D19" s="19">
        <v>-8</v>
      </c>
      <c r="E19" s="23" t="s">
        <v>34</v>
      </c>
      <c r="F19" s="19" t="s">
        <v>53</v>
      </c>
      <c r="G19" s="20" t="s">
        <v>63</v>
      </c>
      <c r="H19" s="19" t="s">
        <v>89</v>
      </c>
      <c r="I19" s="19">
        <v>1998</v>
      </c>
      <c r="J19" s="19">
        <v>1999</v>
      </c>
      <c r="K19" s="19" t="s">
        <v>208</v>
      </c>
      <c r="L19" s="19" t="s">
        <v>143</v>
      </c>
      <c r="M19" s="19" t="s">
        <v>204</v>
      </c>
      <c r="N19" s="19" t="s">
        <v>87</v>
      </c>
      <c r="O19" s="19" t="s">
        <v>205</v>
      </c>
      <c r="P19" s="19" t="s">
        <v>209</v>
      </c>
      <c r="Q19" s="19" t="s">
        <v>206</v>
      </c>
      <c r="R19" s="19">
        <v>-8</v>
      </c>
      <c r="S19" s="19">
        <v>-8</v>
      </c>
      <c r="T19" s="19" t="s">
        <v>207</v>
      </c>
      <c r="U19" s="19" t="s">
        <v>207</v>
      </c>
      <c r="V19" s="19" t="s">
        <v>46</v>
      </c>
      <c r="W19" s="19">
        <v>-8</v>
      </c>
      <c r="X19" s="19">
        <v>-9</v>
      </c>
      <c r="Y19" s="19">
        <v>-8</v>
      </c>
      <c r="Z19" s="19">
        <v>-8</v>
      </c>
      <c r="AA19" s="19">
        <v>-9</v>
      </c>
      <c r="AB19" s="52" t="s">
        <v>259</v>
      </c>
      <c r="AC19" s="52">
        <v>-9</v>
      </c>
      <c r="AD19" s="52">
        <v>-9</v>
      </c>
      <c r="AE19" s="19">
        <v>-9</v>
      </c>
      <c r="AF19" s="19">
        <v>-9</v>
      </c>
      <c r="AG19" s="19">
        <v>-9</v>
      </c>
      <c r="AH19" s="21">
        <v>1</v>
      </c>
      <c r="AI19" s="19">
        <v>-8</v>
      </c>
      <c r="AJ19" s="19">
        <v>-9</v>
      </c>
      <c r="AK19" s="19">
        <v>-9</v>
      </c>
      <c r="AL19" s="19">
        <v>-9</v>
      </c>
      <c r="AM19" s="19">
        <v>-9</v>
      </c>
      <c r="AN19" s="19">
        <v>104</v>
      </c>
      <c r="AP19" s="19">
        <v>-8</v>
      </c>
      <c r="AQ19" s="19">
        <v>-8</v>
      </c>
      <c r="AR19" s="19">
        <v>0</v>
      </c>
      <c r="AS19" s="20">
        <v>54</v>
      </c>
      <c r="AT19" s="19">
        <v>12</v>
      </c>
      <c r="AU19" s="19">
        <v>-8</v>
      </c>
      <c r="AV19" s="20">
        <v>0</v>
      </c>
      <c r="AW19" s="53">
        <v>-9</v>
      </c>
      <c r="AX19" s="19">
        <v>5</v>
      </c>
      <c r="AY19" s="19">
        <v>0</v>
      </c>
      <c r="AZ19" s="20">
        <v>5</v>
      </c>
      <c r="BA19" s="19" t="s">
        <v>304</v>
      </c>
      <c r="BB19" s="20">
        <v>-8</v>
      </c>
    </row>
    <row r="20" spans="1:54" s="20" customFormat="1" ht="98">
      <c r="A20" s="22" t="s">
        <v>210</v>
      </c>
      <c r="B20" s="19">
        <v>1999</v>
      </c>
      <c r="C20" s="19" t="s">
        <v>36</v>
      </c>
      <c r="D20" s="19">
        <v>-8</v>
      </c>
      <c r="E20" s="19" t="s">
        <v>33</v>
      </c>
      <c r="F20" s="19" t="s">
        <v>53</v>
      </c>
      <c r="G20" s="20" t="s">
        <v>63</v>
      </c>
      <c r="H20" s="19" t="s">
        <v>99</v>
      </c>
      <c r="I20" s="19">
        <v>1997</v>
      </c>
      <c r="J20" s="19">
        <v>1998</v>
      </c>
      <c r="K20" s="19" t="s">
        <v>220</v>
      </c>
      <c r="L20" s="19" t="s">
        <v>212</v>
      </c>
      <c r="M20" s="19" t="s">
        <v>211</v>
      </c>
      <c r="N20" s="19" t="s">
        <v>87</v>
      </c>
      <c r="O20" s="19" t="s">
        <v>213</v>
      </c>
      <c r="P20" s="19">
        <v>-9</v>
      </c>
      <c r="Q20" s="19" t="s">
        <v>206</v>
      </c>
      <c r="R20" s="19">
        <v>-8</v>
      </c>
      <c r="S20" s="19">
        <v>-8</v>
      </c>
      <c r="T20" s="19" t="s">
        <v>215</v>
      </c>
      <c r="U20" s="19" t="s">
        <v>215</v>
      </c>
      <c r="V20" s="19" t="s">
        <v>46</v>
      </c>
      <c r="W20" s="19">
        <v>-8</v>
      </c>
      <c r="X20" s="19">
        <v>-9</v>
      </c>
      <c r="Y20" s="19">
        <v>-8</v>
      </c>
      <c r="Z20" s="19">
        <v>-8</v>
      </c>
      <c r="AA20" s="19">
        <v>-9</v>
      </c>
      <c r="AB20" s="19" t="s">
        <v>214</v>
      </c>
      <c r="AC20" s="19" t="s">
        <v>201</v>
      </c>
      <c r="AD20" s="19" t="s">
        <v>201</v>
      </c>
      <c r="AE20" s="19">
        <v>-9</v>
      </c>
      <c r="AF20" s="19">
        <v>-9</v>
      </c>
      <c r="AG20" s="19" t="s">
        <v>222</v>
      </c>
      <c r="AH20" s="54">
        <v>1</v>
      </c>
      <c r="AI20" s="19" t="s">
        <v>240</v>
      </c>
      <c r="AJ20" s="19">
        <v>-9</v>
      </c>
      <c r="AK20" s="19">
        <v>-9</v>
      </c>
      <c r="AL20" s="19">
        <v>-9</v>
      </c>
      <c r="AM20" s="19">
        <v>-9</v>
      </c>
      <c r="AN20" s="19">
        <v>856</v>
      </c>
      <c r="AO20" s="19">
        <v>654</v>
      </c>
      <c r="AP20" s="19">
        <v>-8</v>
      </c>
      <c r="AQ20" s="19">
        <v>-8</v>
      </c>
      <c r="AR20" s="19">
        <v>0</v>
      </c>
      <c r="AS20" s="19">
        <v>654</v>
      </c>
      <c r="AT20" s="19">
        <v>89</v>
      </c>
      <c r="AU20" s="19">
        <v>-8</v>
      </c>
      <c r="AV20" s="55">
        <v>-9</v>
      </c>
      <c r="AW20" s="20">
        <v>-9</v>
      </c>
      <c r="AX20" s="29">
        <v>42</v>
      </c>
      <c r="AY20" s="19">
        <v>0</v>
      </c>
      <c r="AZ20" s="20">
        <v>89</v>
      </c>
      <c r="BA20" s="19" t="s">
        <v>241</v>
      </c>
      <c r="BB20" s="6">
        <v>-8</v>
      </c>
    </row>
    <row r="21" spans="1:54" s="20" customFormat="1" ht="84">
      <c r="A21" s="19" t="s">
        <v>216</v>
      </c>
      <c r="B21" s="19">
        <v>1999</v>
      </c>
      <c r="C21" s="19" t="s">
        <v>36</v>
      </c>
      <c r="D21" s="19">
        <v>-8</v>
      </c>
      <c r="E21" s="19" t="s">
        <v>34</v>
      </c>
      <c r="F21" s="19" t="s">
        <v>53</v>
      </c>
      <c r="G21" s="20" t="s">
        <v>63</v>
      </c>
      <c r="H21" s="19" t="s">
        <v>140</v>
      </c>
      <c r="I21" s="19">
        <v>1996</v>
      </c>
      <c r="J21" s="19">
        <v>1996</v>
      </c>
      <c r="K21" s="19" t="s">
        <v>260</v>
      </c>
      <c r="L21" s="19" t="s">
        <v>218</v>
      </c>
      <c r="M21" s="19" t="s">
        <v>219</v>
      </c>
      <c r="N21" s="19" t="s">
        <v>87</v>
      </c>
      <c r="O21" s="19" t="s">
        <v>221</v>
      </c>
      <c r="P21" s="19">
        <v>-9</v>
      </c>
      <c r="Q21" s="19" t="s">
        <v>41</v>
      </c>
      <c r="R21" s="20">
        <v>-8</v>
      </c>
      <c r="S21" s="19">
        <v>-8</v>
      </c>
      <c r="T21" s="19" t="s">
        <v>242</v>
      </c>
      <c r="U21" s="19">
        <v>-9</v>
      </c>
      <c r="V21" s="19" t="s">
        <v>46</v>
      </c>
      <c r="W21" s="19">
        <v>-8</v>
      </c>
      <c r="X21" s="20">
        <v>-9</v>
      </c>
      <c r="Y21" s="19">
        <v>-8</v>
      </c>
      <c r="Z21" s="19">
        <v>-8</v>
      </c>
      <c r="AA21" s="19">
        <v>-9</v>
      </c>
      <c r="AB21" s="56" t="s">
        <v>243</v>
      </c>
      <c r="AC21" s="57">
        <v>-9</v>
      </c>
      <c r="AD21" s="57">
        <v>-9</v>
      </c>
      <c r="AE21" s="19">
        <v>-9</v>
      </c>
      <c r="AF21" s="19">
        <v>-9</v>
      </c>
      <c r="AG21" s="19">
        <v>-9</v>
      </c>
      <c r="AH21" s="28">
        <v>1</v>
      </c>
      <c r="AI21" s="19">
        <v>-8</v>
      </c>
      <c r="AJ21" s="20">
        <v>-9</v>
      </c>
      <c r="AK21" s="20">
        <v>-9</v>
      </c>
      <c r="AL21" s="20">
        <v>-9</v>
      </c>
      <c r="AM21" s="20">
        <v>-9</v>
      </c>
      <c r="AN21" s="20">
        <v>26</v>
      </c>
      <c r="AO21" s="20">
        <v>21</v>
      </c>
      <c r="AP21" s="20">
        <v>-8</v>
      </c>
      <c r="AQ21" s="20">
        <v>-8</v>
      </c>
      <c r="AR21" s="20">
        <v>0</v>
      </c>
      <c r="AS21" s="20">
        <v>21</v>
      </c>
      <c r="AT21" s="20">
        <v>11</v>
      </c>
      <c r="AU21" s="20">
        <v>-8</v>
      </c>
      <c r="AV21" s="20">
        <v>0</v>
      </c>
      <c r="AW21" s="20">
        <v>-9</v>
      </c>
      <c r="AX21" s="20">
        <v>-9</v>
      </c>
      <c r="AY21" s="19">
        <v>1</v>
      </c>
      <c r="AZ21" s="20">
        <v>-9</v>
      </c>
      <c r="BA21" s="19" t="s">
        <v>244</v>
      </c>
      <c r="BB21" s="20">
        <v>-8</v>
      </c>
    </row>
    <row r="22" spans="1:54" s="19" customFormat="1" ht="56">
      <c r="A22" s="19" t="s">
        <v>217</v>
      </c>
      <c r="B22" s="19">
        <v>1990</v>
      </c>
      <c r="C22" s="19" t="s">
        <v>36</v>
      </c>
      <c r="D22" s="19">
        <v>-8</v>
      </c>
      <c r="E22" s="19" t="s">
        <v>34</v>
      </c>
      <c r="F22" s="19" t="s">
        <v>53</v>
      </c>
      <c r="G22" s="19" t="s">
        <v>63</v>
      </c>
      <c r="H22" s="19" t="s">
        <v>140</v>
      </c>
      <c r="I22" s="19">
        <v>1986</v>
      </c>
      <c r="J22" s="19">
        <v>1989</v>
      </c>
      <c r="K22" s="19" t="s">
        <v>223</v>
      </c>
      <c r="L22" s="19" t="s">
        <v>86</v>
      </c>
      <c r="M22" s="19" t="s">
        <v>119</v>
      </c>
      <c r="N22" s="19" t="s">
        <v>87</v>
      </c>
      <c r="O22" s="19" t="s">
        <v>224</v>
      </c>
      <c r="P22" s="19" t="s">
        <v>261</v>
      </c>
      <c r="Q22" s="19" t="s">
        <v>54</v>
      </c>
      <c r="R22" s="19" t="s">
        <v>245</v>
      </c>
      <c r="S22" s="19">
        <v>-8</v>
      </c>
      <c r="T22" s="19" t="s">
        <v>246</v>
      </c>
      <c r="U22" s="19" t="s">
        <v>246</v>
      </c>
      <c r="V22" s="19" t="s">
        <v>46</v>
      </c>
      <c r="W22" s="19">
        <v>-8</v>
      </c>
      <c r="X22" s="19">
        <v>-8</v>
      </c>
      <c r="Y22" s="19">
        <v>-8</v>
      </c>
      <c r="Z22" s="19">
        <v>-8</v>
      </c>
      <c r="AA22" s="19">
        <v>-9</v>
      </c>
      <c r="AB22" s="19">
        <v>-9</v>
      </c>
      <c r="AC22" s="58">
        <v>-9</v>
      </c>
      <c r="AD22" s="58">
        <v>-9</v>
      </c>
      <c r="AE22" s="19" t="s">
        <v>225</v>
      </c>
      <c r="AF22" s="19" t="s">
        <v>226</v>
      </c>
      <c r="AG22" s="19" t="s">
        <v>227</v>
      </c>
      <c r="AH22" s="28">
        <v>1</v>
      </c>
      <c r="AI22" s="19" t="s">
        <v>228</v>
      </c>
      <c r="AJ22" s="19">
        <v>-9</v>
      </c>
      <c r="AK22" s="19">
        <v>-9</v>
      </c>
      <c r="AL22" s="55">
        <v>94</v>
      </c>
      <c r="AM22" s="55">
        <v>94</v>
      </c>
      <c r="AN22" s="19">
        <v>94</v>
      </c>
      <c r="AO22" s="19">
        <v>94</v>
      </c>
      <c r="AP22" s="19">
        <v>-8</v>
      </c>
      <c r="AQ22" s="19">
        <v>-8</v>
      </c>
      <c r="AR22" s="19">
        <v>0</v>
      </c>
      <c r="AS22" s="19">
        <v>94</v>
      </c>
      <c r="AT22" s="19">
        <v>63</v>
      </c>
      <c r="AU22" s="19">
        <v>-8</v>
      </c>
      <c r="AV22" s="19">
        <v>0</v>
      </c>
      <c r="AW22" s="19">
        <v>-9</v>
      </c>
      <c r="AX22" s="19">
        <v>-9</v>
      </c>
      <c r="AY22" s="19">
        <v>-9</v>
      </c>
      <c r="AZ22" s="19">
        <v>-9</v>
      </c>
      <c r="BA22" s="19" t="s">
        <v>247</v>
      </c>
      <c r="BB22" s="19">
        <v>-8</v>
      </c>
    </row>
    <row r="23" spans="1:54" s="20" customFormat="1" ht="42">
      <c r="A23" s="19" t="s">
        <v>229</v>
      </c>
      <c r="B23" s="19">
        <v>1990</v>
      </c>
      <c r="C23" s="27" t="s">
        <v>36</v>
      </c>
      <c r="D23" s="27">
        <v>-8</v>
      </c>
      <c r="E23" s="27" t="s">
        <v>34</v>
      </c>
      <c r="F23" s="19" t="s">
        <v>53</v>
      </c>
      <c r="G23" s="19" t="s">
        <v>63</v>
      </c>
      <c r="H23" s="19" t="s">
        <v>194</v>
      </c>
      <c r="I23" s="19">
        <v>1985</v>
      </c>
      <c r="J23" s="19">
        <v>1985</v>
      </c>
      <c r="K23" s="19" t="s">
        <v>234</v>
      </c>
      <c r="L23" s="19" t="s">
        <v>230</v>
      </c>
      <c r="M23" s="19" t="s">
        <v>231</v>
      </c>
      <c r="N23" s="19" t="s">
        <v>87</v>
      </c>
      <c r="O23" s="19" t="s">
        <v>233</v>
      </c>
      <c r="P23" s="19" t="s">
        <v>301</v>
      </c>
      <c r="Q23" s="27" t="s">
        <v>41</v>
      </c>
      <c r="R23" s="27">
        <v>-8</v>
      </c>
      <c r="S23" s="27">
        <v>-8</v>
      </c>
      <c r="T23" s="19">
        <v>-9</v>
      </c>
      <c r="U23" s="19">
        <v>-9</v>
      </c>
      <c r="V23" s="27" t="s">
        <v>46</v>
      </c>
      <c r="W23" s="27">
        <v>-8</v>
      </c>
      <c r="X23" s="27">
        <v>-8</v>
      </c>
      <c r="Y23" s="23">
        <v>-8</v>
      </c>
      <c r="Z23" s="23">
        <v>-8</v>
      </c>
      <c r="AA23" s="19">
        <v>-9</v>
      </c>
      <c r="AB23" s="19">
        <v>-9</v>
      </c>
      <c r="AC23" s="19">
        <v>-9</v>
      </c>
      <c r="AD23" s="20">
        <v>-9</v>
      </c>
      <c r="AE23" s="19">
        <v>-9</v>
      </c>
      <c r="AF23" s="19">
        <v>-9</v>
      </c>
      <c r="AG23" s="19" t="s">
        <v>232</v>
      </c>
      <c r="AH23" s="28">
        <v>1</v>
      </c>
      <c r="AI23" s="19">
        <v>-8</v>
      </c>
      <c r="AJ23" s="19">
        <v>-9</v>
      </c>
      <c r="AK23" s="19">
        <v>-9</v>
      </c>
      <c r="AL23" s="19">
        <v>-9</v>
      </c>
      <c r="AM23" s="19">
        <v>-9</v>
      </c>
      <c r="AN23" s="19">
        <v>-9</v>
      </c>
      <c r="AO23" s="19">
        <v>93</v>
      </c>
      <c r="AP23" s="19">
        <v>-8</v>
      </c>
      <c r="AQ23" s="19">
        <v>-8</v>
      </c>
      <c r="AR23" s="19">
        <v>0</v>
      </c>
      <c r="AS23" s="19">
        <v>93</v>
      </c>
      <c r="AT23" s="55">
        <v>24</v>
      </c>
      <c r="AU23" s="29">
        <v>-8</v>
      </c>
      <c r="AV23" s="19">
        <v>-9</v>
      </c>
      <c r="AW23" s="19">
        <v>-9</v>
      </c>
      <c r="AX23" s="19">
        <v>-9</v>
      </c>
      <c r="AY23" s="19">
        <v>0</v>
      </c>
      <c r="AZ23" s="19">
        <v>-9</v>
      </c>
      <c r="BA23" s="19" t="s">
        <v>302</v>
      </c>
      <c r="BB23" s="20">
        <v>-8</v>
      </c>
    </row>
    <row r="24" spans="1:54" s="20" customFormat="1" ht="84">
      <c r="A24" s="23" t="s">
        <v>235</v>
      </c>
      <c r="B24" s="23">
        <v>2004</v>
      </c>
      <c r="C24" s="23" t="s">
        <v>236</v>
      </c>
      <c r="D24" s="23">
        <v>-8</v>
      </c>
      <c r="E24" s="20" t="s">
        <v>34</v>
      </c>
      <c r="F24" s="23" t="s">
        <v>53</v>
      </c>
      <c r="G24" s="23" t="s">
        <v>63</v>
      </c>
      <c r="H24" s="23" t="s">
        <v>77</v>
      </c>
      <c r="I24" s="23">
        <v>-9</v>
      </c>
      <c r="J24" s="23">
        <v>-9</v>
      </c>
      <c r="K24" s="23" t="s">
        <v>237</v>
      </c>
      <c r="L24" s="23" t="s">
        <v>86</v>
      </c>
      <c r="M24" s="23" t="s">
        <v>119</v>
      </c>
      <c r="N24" s="23" t="s">
        <v>82</v>
      </c>
      <c r="O24" s="23" t="s">
        <v>124</v>
      </c>
      <c r="P24" s="23" t="s">
        <v>285</v>
      </c>
      <c r="Q24" s="20" t="s">
        <v>41</v>
      </c>
      <c r="R24" s="20">
        <v>-8</v>
      </c>
      <c r="S24" s="20">
        <v>-8</v>
      </c>
      <c r="T24" s="23">
        <v>-9</v>
      </c>
      <c r="U24" s="23">
        <v>-9</v>
      </c>
      <c r="V24" s="23" t="s">
        <v>46</v>
      </c>
      <c r="W24" s="23">
        <v>-8</v>
      </c>
      <c r="X24" s="20">
        <v>-9</v>
      </c>
      <c r="Y24" s="23">
        <v>-8</v>
      </c>
      <c r="Z24" s="23">
        <v>-8</v>
      </c>
      <c r="AA24" s="23">
        <v>-9</v>
      </c>
      <c r="AB24" s="20" t="s">
        <v>286</v>
      </c>
      <c r="AC24" s="23">
        <v>-9</v>
      </c>
      <c r="AD24" s="20">
        <v>-9</v>
      </c>
      <c r="AE24" s="23">
        <v>-9</v>
      </c>
      <c r="AF24" s="23">
        <v>-9</v>
      </c>
      <c r="AG24" s="23" t="s">
        <v>238</v>
      </c>
      <c r="AH24" s="30">
        <v>1</v>
      </c>
      <c r="AI24" s="23">
        <v>-8</v>
      </c>
      <c r="AJ24" s="23">
        <v>200</v>
      </c>
      <c r="AK24" s="6">
        <v>-9</v>
      </c>
      <c r="AL24" s="6">
        <v>-8</v>
      </c>
      <c r="AM24" s="23">
        <v>-9</v>
      </c>
      <c r="AN24" s="23">
        <v>-9</v>
      </c>
      <c r="AO24" s="23">
        <v>184</v>
      </c>
      <c r="AP24" s="20">
        <v>-8</v>
      </c>
      <c r="AQ24" s="20">
        <v>-8</v>
      </c>
      <c r="AR24" s="59">
        <v>11</v>
      </c>
      <c r="AS24" s="35">
        <f>SUM(184-11)</f>
        <v>173</v>
      </c>
      <c r="AT24" s="35">
        <v>67</v>
      </c>
      <c r="AU24" s="29">
        <v>-8</v>
      </c>
      <c r="AV24" s="35">
        <v>-9</v>
      </c>
      <c r="AW24" s="29">
        <v>67</v>
      </c>
      <c r="AX24" s="20">
        <v>67</v>
      </c>
      <c r="AY24" s="20">
        <v>-9</v>
      </c>
      <c r="AZ24" s="23">
        <v>-9</v>
      </c>
      <c r="BA24" s="19" t="s">
        <v>287</v>
      </c>
      <c r="BB24" s="20" t="s">
        <v>288</v>
      </c>
    </row>
    <row r="25" spans="1:54" s="20" customFormat="1" ht="70">
      <c r="A25" s="19" t="s">
        <v>239</v>
      </c>
      <c r="B25" s="19">
        <v>2014</v>
      </c>
      <c r="C25" s="19" t="s">
        <v>236</v>
      </c>
      <c r="D25" s="19">
        <v>-8</v>
      </c>
      <c r="E25" s="19" t="s">
        <v>34</v>
      </c>
      <c r="F25" s="19" t="s">
        <v>53</v>
      </c>
      <c r="G25" s="19" t="s">
        <v>63</v>
      </c>
      <c r="H25" s="19" t="s">
        <v>140</v>
      </c>
      <c r="I25" s="20">
        <v>2005</v>
      </c>
      <c r="J25" s="19">
        <v>2009</v>
      </c>
      <c r="K25" s="19" t="s">
        <v>295</v>
      </c>
      <c r="L25" s="19" t="s">
        <v>248</v>
      </c>
      <c r="M25" s="19" t="s">
        <v>109</v>
      </c>
      <c r="N25" s="19" t="s">
        <v>87</v>
      </c>
      <c r="O25" s="19" t="s">
        <v>249</v>
      </c>
      <c r="P25" s="19">
        <v>-9</v>
      </c>
      <c r="Q25" s="20" t="s">
        <v>42</v>
      </c>
      <c r="R25" s="19">
        <v>-8</v>
      </c>
      <c r="S25" s="19">
        <v>-8</v>
      </c>
      <c r="T25" s="20">
        <v>-8</v>
      </c>
      <c r="U25" s="19">
        <v>-8</v>
      </c>
      <c r="V25" s="19" t="s">
        <v>47</v>
      </c>
      <c r="W25" s="19">
        <v>-8</v>
      </c>
      <c r="X25" s="60" t="s">
        <v>296</v>
      </c>
      <c r="Y25" s="19" t="s">
        <v>70</v>
      </c>
      <c r="Z25" s="19">
        <v>-8</v>
      </c>
      <c r="AA25" s="19">
        <v>-9</v>
      </c>
      <c r="AB25" s="19">
        <v>-9</v>
      </c>
      <c r="AC25" s="19">
        <v>-9</v>
      </c>
      <c r="AD25" s="20">
        <v>-9</v>
      </c>
      <c r="AE25" s="19">
        <v>-9</v>
      </c>
      <c r="AF25" s="19">
        <v>-9</v>
      </c>
      <c r="AG25" s="19">
        <v>-9</v>
      </c>
      <c r="AH25" s="20">
        <v>-9</v>
      </c>
      <c r="AI25" s="19" t="s">
        <v>297</v>
      </c>
      <c r="AJ25" s="23">
        <v>-9</v>
      </c>
      <c r="AK25" s="23">
        <v>-9</v>
      </c>
      <c r="AL25" s="23">
        <v>-9</v>
      </c>
      <c r="AM25" s="23">
        <v>-9</v>
      </c>
      <c r="AN25" s="20">
        <f>730+92+8606+1507+352+26</f>
        <v>11313</v>
      </c>
      <c r="AO25" s="23">
        <v>-8</v>
      </c>
      <c r="AP25" s="23">
        <v>-8</v>
      </c>
      <c r="AQ25" s="23">
        <v>-8</v>
      </c>
      <c r="AR25" s="35">
        <f>SUM(352+26)</f>
        <v>378</v>
      </c>
      <c r="AS25" s="29">
        <f>AN25-AR25</f>
        <v>10935</v>
      </c>
      <c r="AT25" s="35">
        <f>SUM(730+92)</f>
        <v>822</v>
      </c>
      <c r="AU25" s="23">
        <v>-9</v>
      </c>
      <c r="AV25" s="35">
        <v>-9</v>
      </c>
      <c r="AW25" s="35">
        <v>-9</v>
      </c>
      <c r="AX25" s="23">
        <v>-9</v>
      </c>
      <c r="AY25" s="23">
        <v>-9</v>
      </c>
      <c r="AZ25" s="23">
        <v>-9</v>
      </c>
      <c r="BA25" s="19" t="s">
        <v>250</v>
      </c>
      <c r="BB25" s="20">
        <v>-8</v>
      </c>
    </row>
    <row r="26" spans="1:54" s="20" customFormat="1" ht="15.5">
      <c r="AR26" s="25"/>
      <c r="AS26" s="25"/>
      <c r="AT26" s="25"/>
      <c r="AU26" s="25"/>
      <c r="AV26" s="25"/>
      <c r="AW26" s="61"/>
    </row>
    <row r="27" spans="1:54" s="20" customFormat="1" ht="15.5">
      <c r="AR27" s="25"/>
      <c r="AS27" s="25"/>
      <c r="AT27" s="25"/>
      <c r="AU27" s="25"/>
      <c r="AV27" s="25"/>
      <c r="AW27" s="61"/>
    </row>
    <row r="28" spans="1:54" s="20" customFormat="1" ht="15.5">
      <c r="AR28" s="25"/>
      <c r="AS28" s="25"/>
      <c r="AT28" s="25"/>
      <c r="AU28" s="25"/>
      <c r="AV28" s="25"/>
      <c r="AW28" s="61"/>
    </row>
    <row r="29" spans="1:54" s="20" customFormat="1" ht="44.15" customHeight="1">
      <c r="AR29" s="25"/>
      <c r="AS29" s="25"/>
      <c r="AT29" s="25"/>
      <c r="AU29" s="25"/>
      <c r="AV29" s="25"/>
      <c r="AW29" s="61"/>
    </row>
    <row r="30" spans="1:54" s="20" customFormat="1" ht="15.5">
      <c r="AR30" s="25"/>
      <c r="AS30" s="25"/>
      <c r="AT30" s="25"/>
      <c r="AU30" s="25"/>
      <c r="AV30" s="25"/>
      <c r="AW30" s="61"/>
    </row>
    <row r="31" spans="1:54" s="20" customFormat="1" ht="15.5">
      <c r="AR31" s="25"/>
      <c r="AS31" s="25"/>
      <c r="AT31" s="25"/>
      <c r="AU31" s="25"/>
      <c r="AV31" s="25"/>
      <c r="AW31" s="61"/>
    </row>
    <row r="32" spans="1:54" s="20" customFormat="1" ht="15.5">
      <c r="AR32" s="25"/>
      <c r="AS32" s="25"/>
      <c r="AT32" s="25"/>
      <c r="AU32" s="62"/>
      <c r="AV32" s="62"/>
      <c r="AW32" s="61"/>
    </row>
    <row r="33" spans="8:54" s="20" customFormat="1" ht="17">
      <c r="AR33" s="63"/>
      <c r="AS33" s="61"/>
      <c r="AT33" s="61"/>
      <c r="AU33" s="61"/>
      <c r="AV33" s="61"/>
      <c r="AW33" s="61"/>
    </row>
    <row r="34" spans="8:54" s="20" customFormat="1" ht="17">
      <c r="AR34" s="63"/>
      <c r="AS34" s="61"/>
      <c r="AT34" s="61"/>
      <c r="AU34" s="61"/>
      <c r="AV34" s="61"/>
      <c r="AW34" s="61"/>
    </row>
    <row r="35" spans="8:54" s="20" customFormat="1" ht="15.5">
      <c r="AR35" s="64"/>
      <c r="AS35" s="61"/>
      <c r="AT35" s="61"/>
      <c r="AU35" s="61"/>
      <c r="AV35" s="61"/>
      <c r="AW35" s="61"/>
    </row>
    <row r="36" spans="8:54" s="20" customFormat="1" ht="17">
      <c r="AR36" s="63"/>
      <c r="AS36" s="61"/>
      <c r="AT36" s="61"/>
      <c r="AU36" s="61"/>
      <c r="AV36" s="61"/>
      <c r="AW36" s="61"/>
    </row>
    <row r="37" spans="8:54" s="20" customFormat="1" ht="15.5">
      <c r="AR37" s="64"/>
      <c r="AS37" s="61"/>
      <c r="AT37" s="61"/>
      <c r="AU37" s="61"/>
      <c r="AV37" s="61"/>
      <c r="AW37" s="61"/>
    </row>
    <row r="38" spans="8:54" s="20" customFormat="1" ht="15.5">
      <c r="AR38" s="64"/>
      <c r="AS38" s="61"/>
      <c r="AT38" s="61"/>
      <c r="AU38" s="61"/>
      <c r="AV38" s="61"/>
      <c r="AW38" s="61"/>
    </row>
    <row r="39" spans="8:54" s="20" customFormat="1" ht="15.5">
      <c r="AR39" s="64"/>
      <c r="AS39" s="61"/>
      <c r="AT39" s="61"/>
      <c r="AU39" s="61"/>
      <c r="AV39" s="61"/>
      <c r="AW39" s="61"/>
    </row>
    <row r="40" spans="8:54" s="20" customFormat="1" ht="15.5">
      <c r="AR40" s="64"/>
      <c r="AS40" s="61"/>
      <c r="AT40" s="61"/>
      <c r="AU40" s="61"/>
      <c r="AV40" s="61"/>
      <c r="AW40" s="61"/>
    </row>
    <row r="41" spans="8:54" s="20" customFormat="1" ht="21">
      <c r="AR41" s="65"/>
      <c r="AS41" s="61"/>
      <c r="AT41" s="61"/>
      <c r="AU41" s="61"/>
      <c r="AV41" s="61"/>
      <c r="AW41" s="61"/>
    </row>
    <row r="42" spans="8:54" s="20" customFormat="1" ht="17">
      <c r="AR42" s="63"/>
      <c r="AS42" s="61"/>
      <c r="AT42" s="61"/>
      <c r="AU42" s="61"/>
      <c r="AV42" s="61"/>
      <c r="AW42" s="61"/>
    </row>
    <row r="43" spans="8:54" s="20" customFormat="1" ht="15.5">
      <c r="AR43" s="66"/>
      <c r="AS43" s="61"/>
      <c r="AT43" s="61"/>
      <c r="AU43" s="61"/>
      <c r="AV43" s="61"/>
      <c r="AW43" s="61"/>
    </row>
    <row r="44" spans="8:54" s="20" customFormat="1" ht="16">
      <c r="AR44" s="67"/>
      <c r="AS44" s="61"/>
      <c r="AT44" s="61"/>
      <c r="AU44" s="61"/>
      <c r="AV44" s="61"/>
      <c r="AW44" s="61"/>
    </row>
    <row r="45" spans="8:54" ht="16">
      <c r="H45" s="7"/>
      <c r="AA45" s="7"/>
      <c r="AF45" s="7"/>
      <c r="AG45" s="7"/>
      <c r="AH45" s="7"/>
      <c r="AI45" s="7"/>
      <c r="AR45" s="10"/>
      <c r="AS45" s="9"/>
      <c r="AT45" s="9"/>
      <c r="AU45" s="9"/>
      <c r="AV45" s="9"/>
      <c r="AW45" s="9"/>
      <c r="AY45" s="7"/>
      <c r="AZ45" s="7"/>
      <c r="BA45" s="7"/>
      <c r="BB45" s="7"/>
    </row>
    <row r="46" spans="8:54" ht="16">
      <c r="H46" s="7"/>
      <c r="AA46" s="7"/>
      <c r="AF46" s="7"/>
      <c r="AG46" s="7"/>
      <c r="AH46" s="7"/>
      <c r="AI46" s="7"/>
      <c r="AR46" s="11"/>
      <c r="AS46" s="12"/>
      <c r="AT46" s="12"/>
      <c r="AU46" s="12"/>
      <c r="AV46" s="12"/>
      <c r="AW46" s="12"/>
      <c r="AY46" s="7"/>
      <c r="AZ46" s="7"/>
      <c r="BA46" s="7"/>
      <c r="BB46" s="7"/>
    </row>
    <row r="47" spans="8:54" ht="15.5">
      <c r="H47" s="7"/>
      <c r="AA47" s="7"/>
      <c r="AF47" s="7"/>
      <c r="AG47" s="7"/>
      <c r="AH47" s="7"/>
      <c r="AI47" s="7"/>
      <c r="AR47" s="13"/>
      <c r="AS47" s="12"/>
      <c r="AT47" s="12"/>
      <c r="AU47" s="12"/>
      <c r="AV47" s="12"/>
      <c r="AW47" s="12"/>
      <c r="AY47" s="7"/>
      <c r="AZ47" s="7"/>
      <c r="BA47" s="7"/>
      <c r="BB47" s="7"/>
    </row>
    <row r="48" spans="8:54" ht="16">
      <c r="H48" s="7"/>
      <c r="AA48" s="7"/>
      <c r="AF48" s="7"/>
      <c r="AG48" s="7"/>
      <c r="AH48" s="7"/>
      <c r="AI48" s="7"/>
      <c r="AR48" s="11"/>
      <c r="AS48" s="12"/>
      <c r="AT48" s="12"/>
      <c r="AU48" s="12"/>
      <c r="AV48" s="12"/>
      <c r="AW48" s="12"/>
      <c r="AY48" s="7"/>
      <c r="AZ48" s="7"/>
      <c r="BA48" s="7"/>
      <c r="BB48" s="7"/>
    </row>
    <row r="49" spans="8:54" ht="16">
      <c r="H49" s="7"/>
      <c r="AA49" s="7"/>
      <c r="AF49" s="7"/>
      <c r="AG49" s="7"/>
      <c r="AH49" s="7"/>
      <c r="AI49" s="7"/>
      <c r="AR49" s="11"/>
      <c r="AS49" s="12"/>
      <c r="AT49" s="12"/>
      <c r="AU49" s="12"/>
      <c r="AV49" s="12"/>
      <c r="AW49" s="12"/>
      <c r="AY49" s="7"/>
      <c r="AZ49" s="7"/>
      <c r="BA49" s="7"/>
      <c r="BB49" s="7"/>
    </row>
    <row r="50" spans="8:54" ht="15.5">
      <c r="H50" s="7"/>
      <c r="AA50" s="7"/>
      <c r="AF50" s="7"/>
      <c r="AG50" s="7"/>
      <c r="AH50" s="7"/>
      <c r="AI50" s="7"/>
      <c r="AR50" s="13"/>
      <c r="AS50" s="12"/>
      <c r="AT50" s="12"/>
      <c r="AU50" s="12"/>
      <c r="AV50" s="12"/>
      <c r="AW50" s="12"/>
      <c r="AY50" s="7"/>
      <c r="AZ50" s="7"/>
      <c r="BA50" s="7"/>
      <c r="BB50" s="7"/>
    </row>
    <row r="51" spans="8:54" ht="16">
      <c r="H51" s="7"/>
      <c r="AA51" s="7"/>
      <c r="AF51" s="7"/>
      <c r="AG51" s="7"/>
      <c r="AH51" s="7"/>
      <c r="AI51" s="7"/>
      <c r="AR51" s="11"/>
      <c r="AS51" s="12"/>
      <c r="AT51" s="12"/>
      <c r="AU51" s="12"/>
      <c r="AV51" s="12"/>
      <c r="AW51" s="12"/>
      <c r="AY51" s="7"/>
      <c r="AZ51" s="7"/>
      <c r="BA51" s="7"/>
      <c r="BB51" s="7"/>
    </row>
    <row r="52" spans="8:54" ht="17">
      <c r="H52" s="7"/>
      <c r="AA52" s="7"/>
      <c r="AF52" s="7"/>
      <c r="AG52" s="7"/>
      <c r="AH52" s="7"/>
      <c r="AI52" s="7"/>
      <c r="AR52" s="14"/>
      <c r="AS52" s="12"/>
      <c r="AT52" s="12"/>
      <c r="AU52" s="12"/>
      <c r="AV52" s="12"/>
      <c r="AW52" s="12"/>
      <c r="AY52" s="7"/>
      <c r="AZ52" s="7"/>
      <c r="BA52" s="7"/>
      <c r="BB52" s="7"/>
    </row>
    <row r="53" spans="8:54" ht="15.5">
      <c r="H53" s="7"/>
      <c r="AA53" s="7"/>
      <c r="AF53" s="7"/>
      <c r="AG53" s="7"/>
      <c r="AH53" s="7"/>
      <c r="AI53" s="7"/>
      <c r="AR53" s="15"/>
      <c r="AS53" s="12"/>
      <c r="AT53" s="12"/>
      <c r="AU53" s="12"/>
      <c r="AV53" s="12"/>
      <c r="AW53" s="12"/>
      <c r="AY53" s="7"/>
      <c r="AZ53" s="7"/>
      <c r="BA53" s="7"/>
      <c r="BB53" s="7"/>
    </row>
    <row r="54" spans="8:54" ht="17">
      <c r="H54" s="7"/>
      <c r="AA54" s="7"/>
      <c r="AF54" s="7"/>
      <c r="AG54" s="7"/>
      <c r="AH54" s="7"/>
      <c r="AI54" s="7"/>
      <c r="AR54" s="14"/>
      <c r="AS54" s="12"/>
      <c r="AT54" s="12"/>
      <c r="AU54" s="12"/>
      <c r="AV54" s="12"/>
      <c r="AW54" s="12"/>
      <c r="AY54" s="7"/>
      <c r="AZ54" s="7"/>
      <c r="BA54" s="7"/>
      <c r="BB54" s="7"/>
    </row>
    <row r="55" spans="8:54" ht="15.5">
      <c r="H55" s="7"/>
      <c r="AA55" s="7"/>
      <c r="AF55" s="7"/>
      <c r="AG55" s="7"/>
      <c r="AH55" s="7"/>
      <c r="AI55" s="7"/>
      <c r="AR55" s="15"/>
      <c r="AS55" s="12"/>
      <c r="AT55" s="12"/>
      <c r="AU55" s="12"/>
      <c r="AV55" s="12"/>
      <c r="AW55" s="12"/>
      <c r="AY55" s="7"/>
      <c r="AZ55" s="7"/>
      <c r="BA55" s="7"/>
      <c r="BB55" s="7"/>
    </row>
    <row r="56" spans="8:54" ht="15.5">
      <c r="H56" s="7"/>
      <c r="AA56" s="7"/>
      <c r="AF56" s="7"/>
      <c r="AG56" s="7"/>
      <c r="AH56" s="7"/>
      <c r="AI56" s="7"/>
      <c r="AR56" s="15"/>
      <c r="AS56" s="12"/>
      <c r="AT56" s="12"/>
      <c r="AU56" s="12"/>
      <c r="AV56" s="12"/>
      <c r="AW56" s="12"/>
      <c r="AY56" s="7"/>
      <c r="AZ56" s="7"/>
      <c r="BA56" s="7"/>
      <c r="BB56" s="7"/>
    </row>
    <row r="57" spans="8:54" ht="15.5">
      <c r="H57" s="7"/>
      <c r="AA57" s="7"/>
      <c r="AF57" s="7"/>
      <c r="AG57" s="7"/>
      <c r="AH57" s="7"/>
      <c r="AI57" s="7"/>
      <c r="AR57" s="16"/>
      <c r="AS57" s="12"/>
      <c r="AT57" s="12"/>
      <c r="AU57" s="12"/>
      <c r="AV57" s="12"/>
      <c r="AW57" s="12"/>
      <c r="AY57" s="7"/>
      <c r="AZ57" s="7"/>
      <c r="BA57" s="7"/>
      <c r="BB57" s="7"/>
    </row>
    <row r="58" spans="8:54" ht="17">
      <c r="H58" s="7"/>
      <c r="AA58" s="7"/>
      <c r="AF58" s="7"/>
      <c r="AG58" s="7"/>
      <c r="AH58" s="7"/>
      <c r="AI58" s="7"/>
      <c r="AR58" s="17"/>
      <c r="AS58" s="12"/>
      <c r="AT58" s="12"/>
      <c r="AU58" s="12"/>
      <c r="AV58" s="12"/>
      <c r="AW58" s="12"/>
      <c r="AY58" s="7"/>
      <c r="AZ58" s="7"/>
      <c r="BA58" s="7"/>
      <c r="BB58" s="7"/>
    </row>
    <row r="59" spans="8:54">
      <c r="H59" s="7"/>
      <c r="AA59" s="7"/>
      <c r="AF59" s="7"/>
      <c r="AG59" s="7"/>
      <c r="AH59" s="7"/>
      <c r="AI59" s="7"/>
      <c r="AY59" s="7"/>
      <c r="AZ59" s="7"/>
      <c r="BA59" s="7"/>
      <c r="BB59" s="7"/>
    </row>
    <row r="60" spans="8:54">
      <c r="H60" s="7"/>
      <c r="AA60" s="7"/>
      <c r="AF60" s="7"/>
      <c r="AG60" s="7"/>
      <c r="AH60" s="7"/>
      <c r="AI60" s="7"/>
      <c r="AY60" s="7"/>
      <c r="AZ60" s="7"/>
      <c r="BA60" s="7"/>
      <c r="BB60" s="7"/>
    </row>
    <row r="61" spans="8:54">
      <c r="H61" s="7"/>
      <c r="AA61" s="7"/>
      <c r="AF61" s="7"/>
      <c r="AG61" s="7"/>
      <c r="AH61" s="7"/>
      <c r="AI61" s="7"/>
      <c r="AY61" s="7"/>
      <c r="AZ61" s="7"/>
      <c r="BA61" s="7"/>
      <c r="BB61" s="7"/>
    </row>
    <row r="62" spans="8:54">
      <c r="H62" s="7"/>
      <c r="AA62" s="7"/>
      <c r="AF62" s="7"/>
      <c r="AG62" s="7"/>
      <c r="AH62" s="7"/>
      <c r="AI62" s="7"/>
      <c r="AY62" s="7"/>
      <c r="AZ62" s="7"/>
      <c r="BA62" s="7"/>
      <c r="BB62" s="7"/>
    </row>
    <row r="63" spans="8:54">
      <c r="H63" s="7"/>
      <c r="AA63" s="7"/>
      <c r="AF63" s="7"/>
      <c r="AG63" s="7"/>
      <c r="AH63" s="7"/>
      <c r="AI63" s="7"/>
      <c r="AY63" s="7"/>
      <c r="AZ63" s="7"/>
      <c r="BA63" s="7"/>
      <c r="BB63" s="7"/>
    </row>
    <row r="64" spans="8:54">
      <c r="H64" s="7"/>
      <c r="AA64" s="7"/>
      <c r="AF64" s="7"/>
      <c r="AG64" s="7"/>
      <c r="AH64" s="7"/>
      <c r="AI64" s="7"/>
      <c r="AY64" s="7"/>
      <c r="AZ64" s="7"/>
      <c r="BA64" s="7"/>
      <c r="BB64" s="7"/>
    </row>
    <row r="65" spans="8:54">
      <c r="H65" s="7"/>
      <c r="AA65" s="7"/>
      <c r="AF65" s="7"/>
      <c r="AG65" s="7"/>
      <c r="AH65" s="7"/>
      <c r="AI65" s="7"/>
      <c r="AY65" s="7"/>
      <c r="AZ65" s="7"/>
      <c r="BA65" s="7"/>
      <c r="BB65" s="7"/>
    </row>
    <row r="66" spans="8:54">
      <c r="H66" s="7"/>
      <c r="AA66" s="7"/>
      <c r="AF66" s="7"/>
      <c r="AG66" s="7"/>
      <c r="AH66" s="7"/>
      <c r="AI66" s="7"/>
      <c r="AY66" s="7"/>
      <c r="AZ66" s="7"/>
      <c r="BA66" s="7"/>
      <c r="BB66" s="7"/>
    </row>
    <row r="67" spans="8:54">
      <c r="H67" s="7"/>
      <c r="AA67" s="7"/>
      <c r="AF67" s="7"/>
      <c r="AG67" s="7"/>
      <c r="AH67" s="7"/>
      <c r="AI67" s="7"/>
      <c r="AY67" s="7"/>
      <c r="AZ67" s="7"/>
      <c r="BA67" s="7"/>
      <c r="BB67" s="7"/>
    </row>
    <row r="68" spans="8:54">
      <c r="H68" s="7"/>
      <c r="AA68" s="7"/>
      <c r="AF68" s="7"/>
      <c r="AG68" s="7"/>
      <c r="AH68" s="7"/>
      <c r="AI68" s="7"/>
      <c r="AY68" s="7"/>
      <c r="AZ68" s="7"/>
      <c r="BA68" s="7"/>
      <c r="BB68" s="7"/>
    </row>
    <row r="69" spans="8:54">
      <c r="H69" s="7"/>
      <c r="AA69" s="7"/>
      <c r="AF69" s="7"/>
      <c r="AG69" s="7"/>
      <c r="AH69" s="7"/>
      <c r="AI69" s="7"/>
      <c r="AY69" s="7"/>
      <c r="AZ69" s="7"/>
      <c r="BA69" s="7"/>
      <c r="BB69" s="7"/>
    </row>
    <row r="70" spans="8:54">
      <c r="H70" s="7"/>
      <c r="AA70" s="7"/>
      <c r="AF70" s="7"/>
      <c r="AG70" s="7"/>
      <c r="AH70" s="7"/>
      <c r="AI70" s="7"/>
      <c r="AY70" s="7"/>
      <c r="AZ70" s="7"/>
      <c r="BA70" s="7"/>
      <c r="BB70" s="7"/>
    </row>
    <row r="71" spans="8:54">
      <c r="H71" s="7"/>
      <c r="AA71" s="7"/>
      <c r="AF71" s="7"/>
      <c r="AG71" s="7"/>
      <c r="AH71" s="7"/>
      <c r="AI71" s="7"/>
      <c r="AY71" s="7"/>
      <c r="AZ71" s="7"/>
      <c r="BA71" s="7"/>
      <c r="BB71" s="7"/>
    </row>
    <row r="72" spans="8:54">
      <c r="H72" s="7"/>
      <c r="AA72" s="7"/>
      <c r="AF72" s="7"/>
      <c r="AG72" s="7"/>
      <c r="AH72" s="7"/>
      <c r="AI72" s="7"/>
      <c r="AY72" s="7"/>
      <c r="AZ72" s="7"/>
      <c r="BA72" s="7"/>
      <c r="BB72" s="7"/>
    </row>
    <row r="73" spans="8:54">
      <c r="H73" s="7"/>
      <c r="AA73" s="7"/>
      <c r="AF73" s="7"/>
      <c r="AG73" s="7"/>
      <c r="AH73" s="7"/>
      <c r="AI73" s="7"/>
      <c r="AY73" s="7"/>
      <c r="AZ73" s="7"/>
      <c r="BA73" s="7"/>
      <c r="BB73" s="7"/>
    </row>
    <row r="74" spans="8:54">
      <c r="H74" s="7"/>
      <c r="AA74" s="7"/>
      <c r="AF74" s="7"/>
      <c r="AG74" s="7"/>
      <c r="AH74" s="7"/>
      <c r="AI74" s="7"/>
      <c r="AY74" s="7"/>
      <c r="AZ74" s="7"/>
      <c r="BA74" s="7"/>
      <c r="BB74" s="7"/>
    </row>
    <row r="75" spans="8:54">
      <c r="H75" s="7"/>
      <c r="AA75" s="7"/>
      <c r="AF75" s="7"/>
      <c r="AG75" s="7"/>
      <c r="AH75" s="7"/>
      <c r="AI75" s="7"/>
      <c r="AY75" s="7"/>
      <c r="AZ75" s="7"/>
      <c r="BA75" s="7"/>
      <c r="BB75" s="7"/>
    </row>
    <row r="76" spans="8:54">
      <c r="H76" s="7"/>
      <c r="AA76" s="7"/>
      <c r="AF76" s="7"/>
      <c r="AG76" s="7"/>
      <c r="AH76" s="7"/>
      <c r="AI76" s="7"/>
      <c r="AY76" s="7"/>
      <c r="AZ76" s="7"/>
      <c r="BA76" s="7"/>
      <c r="BB76" s="7"/>
    </row>
    <row r="77" spans="8:54">
      <c r="H77" s="7"/>
      <c r="AA77" s="7"/>
      <c r="AF77" s="7"/>
      <c r="AG77" s="7"/>
      <c r="AH77" s="7"/>
      <c r="AI77" s="7"/>
      <c r="AY77" s="7"/>
      <c r="AZ77" s="7"/>
      <c r="BA77" s="7"/>
      <c r="BB77" s="7"/>
    </row>
    <row r="78" spans="8:54">
      <c r="H78" s="7"/>
      <c r="AA78" s="7"/>
      <c r="AF78" s="7"/>
      <c r="AG78" s="7"/>
      <c r="AH78" s="7"/>
      <c r="AI78" s="7"/>
      <c r="AY78" s="7"/>
      <c r="AZ78" s="7"/>
      <c r="BA78" s="7"/>
      <c r="BB78" s="7"/>
    </row>
    <row r="79" spans="8:54">
      <c r="H79" s="7"/>
      <c r="AA79" s="7"/>
      <c r="AF79" s="7"/>
      <c r="AG79" s="7"/>
      <c r="AH79" s="7"/>
      <c r="AI79" s="7"/>
      <c r="AY79" s="7"/>
      <c r="AZ79" s="7"/>
      <c r="BA79" s="7"/>
      <c r="BB79" s="7"/>
    </row>
    <row r="80" spans="8:54">
      <c r="H80" s="7"/>
      <c r="AA80" s="7"/>
      <c r="AF80" s="7"/>
      <c r="AG80" s="7"/>
      <c r="AH80" s="7"/>
      <c r="AI80" s="7"/>
      <c r="AY80" s="7"/>
      <c r="AZ80" s="7"/>
      <c r="BA80" s="7"/>
      <c r="BB80" s="7"/>
    </row>
    <row r="81" spans="8:54">
      <c r="H81" s="7"/>
      <c r="AA81" s="7"/>
      <c r="AF81" s="7"/>
      <c r="AG81" s="7"/>
      <c r="AH81" s="7"/>
      <c r="AI81" s="7"/>
      <c r="AY81" s="7"/>
      <c r="AZ81" s="7"/>
      <c r="BA81" s="7"/>
      <c r="BB81" s="7"/>
    </row>
    <row r="82" spans="8:54">
      <c r="H82" s="7"/>
      <c r="AA82" s="7"/>
      <c r="AF82" s="7"/>
      <c r="AG82" s="7"/>
      <c r="AH82" s="7"/>
      <c r="AI82" s="7"/>
      <c r="AY82" s="7"/>
      <c r="AZ82" s="7"/>
      <c r="BA82" s="7"/>
      <c r="BB82" s="7"/>
    </row>
    <row r="83" spans="8:54">
      <c r="H83" s="7"/>
      <c r="AA83" s="7"/>
      <c r="AF83" s="7"/>
      <c r="AG83" s="7"/>
      <c r="AH83" s="7"/>
      <c r="AI83" s="7"/>
      <c r="AY83" s="7"/>
      <c r="AZ83" s="7"/>
      <c r="BA83" s="7"/>
      <c r="BB83" s="7"/>
    </row>
    <row r="84" spans="8:54">
      <c r="H84" s="7"/>
      <c r="AA84" s="7"/>
      <c r="AF84" s="7"/>
      <c r="AG84" s="7"/>
      <c r="AH84" s="7"/>
      <c r="AI84" s="7"/>
      <c r="AY84" s="7"/>
      <c r="AZ84" s="7"/>
      <c r="BA84" s="7"/>
      <c r="BB84" s="7"/>
    </row>
    <row r="85" spans="8:54">
      <c r="H85" s="7"/>
      <c r="AA85" s="7"/>
      <c r="AF85" s="7"/>
      <c r="AG85" s="7"/>
      <c r="AH85" s="7"/>
      <c r="AI85" s="7"/>
      <c r="AY85" s="7"/>
      <c r="AZ85" s="7"/>
      <c r="BA85" s="7"/>
      <c r="BB85" s="7"/>
    </row>
    <row r="86" spans="8:54">
      <c r="H86" s="7"/>
      <c r="AA86" s="7"/>
      <c r="AF86" s="7"/>
      <c r="AG86" s="7"/>
      <c r="AH86" s="7"/>
      <c r="AI86" s="7"/>
      <c r="AY86" s="7"/>
      <c r="AZ86" s="7"/>
      <c r="BA86" s="7"/>
      <c r="BB86" s="7"/>
    </row>
    <row r="87" spans="8:54">
      <c r="H87" s="7"/>
      <c r="AA87" s="7"/>
      <c r="AF87" s="7"/>
      <c r="AG87" s="7"/>
      <c r="AH87" s="7"/>
      <c r="AI87" s="7"/>
      <c r="AY87" s="7"/>
      <c r="AZ87" s="7"/>
      <c r="BA87" s="7"/>
      <c r="BB87" s="7"/>
    </row>
    <row r="88" spans="8:54">
      <c r="H88" s="7"/>
      <c r="AA88" s="7"/>
      <c r="AF88" s="7"/>
      <c r="AG88" s="7"/>
      <c r="AH88" s="7"/>
      <c r="AI88" s="7"/>
      <c r="AY88" s="7"/>
      <c r="AZ88" s="7"/>
      <c r="BA88" s="7"/>
      <c r="BB88" s="7"/>
    </row>
    <row r="89" spans="8:54">
      <c r="H89" s="7"/>
      <c r="AA89" s="7"/>
      <c r="AF89" s="7"/>
      <c r="AG89" s="7"/>
      <c r="AH89" s="7"/>
      <c r="AI89" s="7"/>
      <c r="AY89" s="7"/>
      <c r="AZ89" s="7"/>
      <c r="BA89" s="7"/>
      <c r="BB89" s="7"/>
    </row>
    <row r="90" spans="8:54">
      <c r="H90" s="7"/>
      <c r="AA90" s="7"/>
      <c r="AF90" s="7"/>
      <c r="AG90" s="7"/>
      <c r="AH90" s="7"/>
      <c r="AI90" s="7"/>
      <c r="AY90" s="7"/>
      <c r="AZ90" s="7"/>
      <c r="BA90" s="7"/>
      <c r="BB90" s="7"/>
    </row>
    <row r="91" spans="8:54">
      <c r="H91" s="7"/>
      <c r="AA91" s="7"/>
      <c r="AF91" s="7"/>
      <c r="AG91" s="7"/>
      <c r="AH91" s="7"/>
      <c r="AI91" s="7"/>
      <c r="AY91" s="7"/>
      <c r="AZ91" s="7"/>
      <c r="BA91" s="7"/>
      <c r="BB91" s="7"/>
    </row>
    <row r="92" spans="8:54">
      <c r="H92" s="7"/>
      <c r="AA92" s="7"/>
      <c r="AF92" s="7"/>
      <c r="AG92" s="7"/>
      <c r="AH92" s="7"/>
      <c r="AI92" s="7"/>
      <c r="AY92" s="7"/>
      <c r="AZ92" s="7"/>
      <c r="BA92" s="7"/>
      <c r="BB92" s="7"/>
    </row>
    <row r="93" spans="8:54">
      <c r="H93" s="7"/>
      <c r="AA93" s="7"/>
      <c r="AF93" s="7"/>
      <c r="AG93" s="7"/>
      <c r="AH93" s="7"/>
      <c r="AI93" s="7"/>
      <c r="AY93" s="7"/>
      <c r="AZ93" s="7"/>
      <c r="BA93" s="7"/>
      <c r="BB93" s="7"/>
    </row>
    <row r="94" spans="8:54">
      <c r="H94" s="7"/>
      <c r="AA94" s="7"/>
      <c r="AF94" s="7"/>
      <c r="AG94" s="7"/>
      <c r="AH94" s="7"/>
      <c r="AI94" s="7"/>
      <c r="AY94" s="7"/>
      <c r="AZ94" s="7"/>
      <c r="BA94" s="7"/>
      <c r="BB94" s="7"/>
    </row>
    <row r="95" spans="8:54">
      <c r="H95" s="7"/>
      <c r="AA95" s="7"/>
      <c r="AF95" s="7"/>
      <c r="AG95" s="7"/>
      <c r="AH95" s="7"/>
      <c r="AI95" s="7"/>
      <c r="AY95" s="7"/>
      <c r="AZ95" s="7"/>
      <c r="BA95" s="7"/>
      <c r="BB95" s="7"/>
    </row>
    <row r="96" spans="8:54">
      <c r="H96" s="7"/>
      <c r="AA96" s="7"/>
      <c r="AF96" s="7"/>
      <c r="AG96" s="7"/>
      <c r="AH96" s="7"/>
      <c r="AI96" s="7"/>
      <c r="AY96" s="7"/>
      <c r="AZ96" s="7"/>
      <c r="BA96" s="7"/>
      <c r="BB96" s="7"/>
    </row>
    <row r="97" spans="8:54">
      <c r="H97" s="7"/>
      <c r="AA97" s="7"/>
      <c r="AF97" s="7"/>
      <c r="AG97" s="7"/>
      <c r="AH97" s="7"/>
      <c r="AI97" s="7"/>
      <c r="AY97" s="7"/>
      <c r="AZ97" s="7"/>
      <c r="BA97" s="7"/>
      <c r="BB97" s="7"/>
    </row>
    <row r="98" spans="8:54">
      <c r="H98" s="7"/>
      <c r="AA98" s="7"/>
      <c r="AF98" s="7"/>
      <c r="AG98" s="7"/>
      <c r="AH98" s="7"/>
      <c r="AI98" s="7"/>
      <c r="AY98" s="7"/>
      <c r="AZ98" s="7"/>
      <c r="BA98" s="7"/>
      <c r="BB98" s="7"/>
    </row>
    <row r="99" spans="8:54">
      <c r="H99" s="7"/>
      <c r="AA99" s="7"/>
      <c r="AF99" s="7"/>
      <c r="AG99" s="7"/>
      <c r="AH99" s="7"/>
      <c r="AI99" s="7"/>
      <c r="AY99" s="7"/>
      <c r="AZ99" s="7"/>
      <c r="BA99" s="7"/>
      <c r="BB99" s="7"/>
    </row>
    <row r="100" spans="8:54">
      <c r="H100" s="7"/>
      <c r="AA100" s="7"/>
      <c r="AF100" s="7"/>
      <c r="AG100" s="7"/>
      <c r="AH100" s="7"/>
      <c r="AI100" s="7"/>
      <c r="AY100" s="7"/>
      <c r="AZ100" s="7"/>
      <c r="BA100" s="7"/>
      <c r="BB100" s="7"/>
    </row>
    <row r="101" spans="8:54">
      <c r="H101" s="7"/>
      <c r="AA101" s="7"/>
      <c r="AF101" s="7"/>
      <c r="AG101" s="7"/>
      <c r="AH101" s="7"/>
      <c r="AI101" s="7"/>
      <c r="AY101" s="7"/>
      <c r="AZ101" s="7"/>
      <c r="BA101" s="7"/>
      <c r="BB101" s="7"/>
    </row>
    <row r="102" spans="8:54">
      <c r="H102" s="7"/>
      <c r="AA102" s="7"/>
      <c r="AF102" s="7"/>
      <c r="AG102" s="7"/>
      <c r="AH102" s="7"/>
      <c r="AI102" s="7"/>
      <c r="AY102" s="7"/>
      <c r="AZ102" s="7"/>
      <c r="BA102" s="7"/>
      <c r="BB102" s="7"/>
    </row>
    <row r="103" spans="8:54">
      <c r="H103" s="7"/>
      <c r="AA103" s="7"/>
      <c r="AF103" s="7"/>
      <c r="AG103" s="7"/>
      <c r="AH103" s="7"/>
      <c r="AI103" s="7"/>
      <c r="AY103" s="7"/>
      <c r="AZ103" s="7"/>
      <c r="BA103" s="7"/>
      <c r="BB103" s="7"/>
    </row>
    <row r="104" spans="8:54">
      <c r="H104" s="7"/>
      <c r="AA104" s="7"/>
      <c r="AF104" s="7"/>
      <c r="AG104" s="7"/>
      <c r="AH104" s="7"/>
      <c r="AI104" s="7"/>
      <c r="AY104" s="7"/>
      <c r="AZ104" s="7"/>
      <c r="BA104" s="7"/>
      <c r="BB104" s="7"/>
    </row>
    <row r="105" spans="8:54">
      <c r="H105" s="7"/>
      <c r="AA105" s="7"/>
      <c r="AF105" s="7"/>
      <c r="AG105" s="7"/>
      <c r="AH105" s="7"/>
      <c r="AI105" s="7"/>
      <c r="AY105" s="7"/>
      <c r="AZ105" s="7"/>
      <c r="BA105" s="7"/>
      <c r="BB105" s="7"/>
    </row>
    <row r="106" spans="8:54">
      <c r="H106" s="7"/>
      <c r="AA106" s="7"/>
      <c r="AF106" s="7"/>
      <c r="AG106" s="7"/>
      <c r="AH106" s="7"/>
      <c r="AI106" s="7"/>
      <c r="AY106" s="7"/>
      <c r="AZ106" s="7"/>
      <c r="BA106" s="7"/>
      <c r="BB106" s="7"/>
    </row>
    <row r="107" spans="8:54">
      <c r="H107" s="7"/>
      <c r="AA107" s="7"/>
      <c r="AF107" s="7"/>
      <c r="AG107" s="7"/>
      <c r="AH107" s="7"/>
      <c r="AI107" s="7"/>
      <c r="AY107" s="7"/>
      <c r="AZ107" s="7"/>
      <c r="BA107" s="7"/>
      <c r="BB107" s="7"/>
    </row>
    <row r="108" spans="8:54">
      <c r="H108" s="7"/>
      <c r="AA108" s="7"/>
      <c r="AF108" s="7"/>
      <c r="AG108" s="7"/>
      <c r="AH108" s="7"/>
      <c r="AI108" s="7"/>
      <c r="AY108" s="7"/>
      <c r="AZ108" s="7"/>
      <c r="BA108" s="7"/>
      <c r="BB108" s="7"/>
    </row>
    <row r="109" spans="8:54">
      <c r="H109" s="7"/>
      <c r="AA109" s="7"/>
      <c r="AF109" s="7"/>
      <c r="AG109" s="7"/>
      <c r="AH109" s="7"/>
      <c r="AI109" s="7"/>
      <c r="AY109" s="7"/>
      <c r="AZ109" s="7"/>
      <c r="BA109" s="7"/>
      <c r="BB109" s="7"/>
    </row>
    <row r="110" spans="8:54">
      <c r="H110" s="7"/>
      <c r="AA110" s="7"/>
      <c r="AF110" s="7"/>
      <c r="AG110" s="7"/>
      <c r="AH110" s="7"/>
      <c r="AI110" s="7"/>
      <c r="AY110" s="7"/>
      <c r="AZ110" s="7"/>
      <c r="BA110" s="7"/>
      <c r="BB110" s="7"/>
    </row>
    <row r="111" spans="8:54">
      <c r="H111" s="7"/>
      <c r="AA111" s="7"/>
      <c r="AF111" s="7"/>
      <c r="AG111" s="7"/>
      <c r="AH111" s="7"/>
      <c r="AI111" s="7"/>
      <c r="AY111" s="7"/>
      <c r="AZ111" s="7"/>
      <c r="BA111" s="7"/>
      <c r="BB111" s="7"/>
    </row>
    <row r="112" spans="8:54">
      <c r="H112" s="7"/>
      <c r="AA112" s="7"/>
      <c r="AF112" s="7"/>
      <c r="AG112" s="7"/>
      <c r="AH112" s="7"/>
      <c r="AI112" s="7"/>
      <c r="AY112" s="7"/>
      <c r="AZ112" s="7"/>
      <c r="BA112" s="7"/>
      <c r="BB112" s="7"/>
    </row>
    <row r="113" spans="8:54">
      <c r="H113" s="7"/>
      <c r="AA113" s="7"/>
      <c r="AF113" s="7"/>
      <c r="AG113" s="7"/>
      <c r="AH113" s="7"/>
      <c r="AI113" s="7"/>
      <c r="AY113" s="7"/>
      <c r="AZ113" s="7"/>
      <c r="BA113" s="7"/>
      <c r="BB113" s="7"/>
    </row>
    <row r="114" spans="8:54">
      <c r="H114" s="7"/>
      <c r="AA114" s="7"/>
      <c r="AF114" s="7"/>
      <c r="AG114" s="7"/>
      <c r="AH114" s="7"/>
      <c r="AI114" s="7"/>
      <c r="AY114" s="7"/>
      <c r="AZ114" s="7"/>
      <c r="BA114" s="7"/>
      <c r="BB114" s="7"/>
    </row>
    <row r="115" spans="8:54">
      <c r="H115" s="7"/>
      <c r="AA115" s="7"/>
      <c r="AF115" s="7"/>
      <c r="AG115" s="7"/>
      <c r="AH115" s="7"/>
      <c r="AI115" s="7"/>
      <c r="AY115" s="7"/>
      <c r="AZ115" s="7"/>
      <c r="BA115" s="7"/>
      <c r="BB115" s="7"/>
    </row>
    <row r="116" spans="8:54">
      <c r="H116" s="7"/>
      <c r="AA116" s="7"/>
      <c r="AF116" s="7"/>
      <c r="AG116" s="7"/>
      <c r="AH116" s="7"/>
      <c r="AI116" s="7"/>
      <c r="AY116" s="7"/>
      <c r="AZ116" s="7"/>
      <c r="BA116" s="7"/>
      <c r="BB116" s="7"/>
    </row>
    <row r="117" spans="8:54">
      <c r="H117" s="7"/>
      <c r="AA117" s="7"/>
      <c r="AF117" s="7"/>
      <c r="AG117" s="7"/>
      <c r="AH117" s="7"/>
      <c r="AI117" s="7"/>
      <c r="AY117" s="7"/>
      <c r="AZ117" s="7"/>
      <c r="BA117" s="7"/>
      <c r="BB117" s="7"/>
    </row>
    <row r="118" spans="8:54">
      <c r="H118" s="7"/>
      <c r="AA118" s="7"/>
      <c r="AF118" s="7"/>
      <c r="AG118" s="7"/>
      <c r="AH118" s="7"/>
      <c r="AI118" s="7"/>
      <c r="AY118" s="7"/>
      <c r="AZ118" s="7"/>
      <c r="BA118" s="7"/>
      <c r="BB118" s="7"/>
    </row>
    <row r="119" spans="8:54">
      <c r="H119" s="7"/>
      <c r="AA119" s="7"/>
      <c r="AF119" s="7"/>
      <c r="AG119" s="7"/>
      <c r="AH119" s="7"/>
      <c r="AI119" s="7"/>
      <c r="AY119" s="7"/>
      <c r="AZ119" s="7"/>
      <c r="BA119" s="7"/>
      <c r="BB119" s="7"/>
    </row>
    <row r="120" spans="8:54">
      <c r="H120" s="7"/>
      <c r="AA120" s="7"/>
      <c r="AF120" s="7"/>
      <c r="AG120" s="7"/>
      <c r="AH120" s="7"/>
      <c r="AI120" s="7"/>
      <c r="AY120" s="7"/>
      <c r="AZ120" s="7"/>
      <c r="BA120" s="7"/>
      <c r="BB120" s="7"/>
    </row>
    <row r="121" spans="8:54">
      <c r="H121" s="7"/>
      <c r="AA121" s="7"/>
      <c r="AF121" s="7"/>
      <c r="AG121" s="7"/>
      <c r="AH121" s="7"/>
      <c r="AI121" s="7"/>
      <c r="AY121" s="7"/>
      <c r="AZ121" s="7"/>
      <c r="BA121" s="7"/>
      <c r="BB121" s="7"/>
    </row>
    <row r="122" spans="8:54">
      <c r="H122" s="7"/>
      <c r="AA122" s="7"/>
      <c r="AF122" s="7"/>
      <c r="AG122" s="7"/>
      <c r="AH122" s="7"/>
      <c r="AI122" s="7"/>
      <c r="AY122" s="7"/>
      <c r="AZ122" s="7"/>
      <c r="BA122" s="7"/>
      <c r="BB122" s="7"/>
    </row>
    <row r="123" spans="8:54">
      <c r="H123" s="7"/>
      <c r="AA123" s="7"/>
      <c r="AF123" s="7"/>
      <c r="AG123" s="7"/>
      <c r="AH123" s="7"/>
      <c r="AI123" s="7"/>
      <c r="AY123" s="7"/>
      <c r="AZ123" s="7"/>
      <c r="BA123" s="7"/>
      <c r="BB123" s="7"/>
    </row>
    <row r="124" spans="8:54">
      <c r="H124" s="7"/>
      <c r="AA124" s="7"/>
      <c r="AF124" s="7"/>
      <c r="AG124" s="7"/>
      <c r="AH124" s="7"/>
      <c r="AI124" s="7"/>
      <c r="AY124" s="7"/>
      <c r="AZ124" s="7"/>
      <c r="BA124" s="7"/>
      <c r="BB124" s="7"/>
    </row>
    <row r="125" spans="8:54">
      <c r="H125" s="7"/>
      <c r="AA125" s="7"/>
      <c r="AF125" s="7"/>
      <c r="AG125" s="7"/>
      <c r="AH125" s="7"/>
      <c r="AI125" s="7"/>
      <c r="AY125" s="7"/>
      <c r="AZ125" s="7"/>
      <c r="BA125" s="7"/>
      <c r="BB125" s="7"/>
    </row>
    <row r="126" spans="8:54">
      <c r="H126" s="7"/>
      <c r="AA126" s="7"/>
      <c r="AF126" s="7"/>
      <c r="AG126" s="7"/>
      <c r="AH126" s="7"/>
      <c r="AI126" s="7"/>
      <c r="AY126" s="7"/>
      <c r="AZ126" s="7"/>
      <c r="BA126" s="7"/>
      <c r="BB126" s="7"/>
    </row>
    <row r="127" spans="8:54">
      <c r="H127" s="7"/>
      <c r="AA127" s="7"/>
      <c r="AF127" s="7"/>
      <c r="AG127" s="7"/>
      <c r="AH127" s="7"/>
      <c r="AI127" s="7"/>
      <c r="AY127" s="7"/>
      <c r="AZ127" s="7"/>
      <c r="BA127" s="7"/>
      <c r="BB127" s="7"/>
    </row>
    <row r="128" spans="8:54">
      <c r="H128" s="7"/>
      <c r="AA128" s="7"/>
      <c r="AF128" s="7"/>
      <c r="AG128" s="7"/>
      <c r="AH128" s="7"/>
      <c r="AI128" s="7"/>
      <c r="AY128" s="7"/>
      <c r="AZ128" s="7"/>
      <c r="BA128" s="7"/>
      <c r="BB128" s="7"/>
    </row>
    <row r="129" spans="8:54">
      <c r="H129" s="7"/>
      <c r="AA129" s="7"/>
      <c r="AF129" s="7"/>
      <c r="AG129" s="7"/>
      <c r="AH129" s="7"/>
      <c r="AI129" s="7"/>
      <c r="AY129" s="7"/>
      <c r="AZ129" s="7"/>
      <c r="BA129" s="7"/>
      <c r="BB129" s="7"/>
    </row>
    <row r="130" spans="8:54">
      <c r="H130" s="7"/>
      <c r="AA130" s="7"/>
      <c r="AF130" s="7"/>
      <c r="AG130" s="7"/>
      <c r="AH130" s="7"/>
      <c r="AI130" s="7"/>
      <c r="AY130" s="7"/>
      <c r="AZ130" s="7"/>
      <c r="BA130" s="7"/>
      <c r="BB130" s="7"/>
    </row>
    <row r="131" spans="8:54">
      <c r="H131" s="7"/>
      <c r="AA131" s="7"/>
      <c r="AF131" s="7"/>
      <c r="AG131" s="7"/>
      <c r="AH131" s="7"/>
      <c r="AI131" s="7"/>
      <c r="AY131" s="7"/>
      <c r="AZ131" s="7"/>
      <c r="BA131" s="7"/>
      <c r="BB131" s="7"/>
    </row>
    <row r="132" spans="8:54">
      <c r="H132" s="7"/>
      <c r="AA132" s="7"/>
      <c r="AF132" s="7"/>
      <c r="AG132" s="7"/>
      <c r="AH132" s="7"/>
      <c r="AI132" s="7"/>
      <c r="AY132" s="7"/>
      <c r="AZ132" s="7"/>
      <c r="BA132" s="7"/>
      <c r="BB132" s="7"/>
    </row>
    <row r="133" spans="8:54">
      <c r="H133" s="7"/>
      <c r="AA133" s="7"/>
      <c r="AF133" s="7"/>
      <c r="AG133" s="7"/>
      <c r="AH133" s="7"/>
      <c r="AI133" s="7"/>
      <c r="AY133" s="7"/>
      <c r="AZ133" s="7"/>
      <c r="BA133" s="7"/>
      <c r="BB133" s="7"/>
    </row>
    <row r="134" spans="8:54">
      <c r="H134" s="7"/>
      <c r="AA134" s="7"/>
      <c r="AF134" s="7"/>
      <c r="AG134" s="7"/>
      <c r="AH134" s="7"/>
      <c r="AI134" s="7"/>
      <c r="AY134" s="7"/>
      <c r="AZ134" s="7"/>
      <c r="BA134" s="7"/>
      <c r="BB134" s="7"/>
    </row>
    <row r="135" spans="8:54">
      <c r="H135" s="7"/>
      <c r="AA135" s="7"/>
      <c r="AF135" s="7"/>
      <c r="AG135" s="7"/>
      <c r="AH135" s="7"/>
      <c r="AI135" s="7"/>
      <c r="AY135" s="7"/>
      <c r="AZ135" s="7"/>
      <c r="BA135" s="7"/>
      <c r="BB135" s="7"/>
    </row>
    <row r="136" spans="8:54">
      <c r="H136" s="7"/>
      <c r="AA136" s="7"/>
      <c r="AF136" s="7"/>
      <c r="AG136" s="7"/>
      <c r="AH136" s="7"/>
      <c r="AI136" s="7"/>
      <c r="AY136" s="7"/>
      <c r="AZ136" s="7"/>
      <c r="BA136" s="7"/>
      <c r="BB136" s="7"/>
    </row>
  </sheetData>
  <autoFilter ref="A1:BH25"/>
  <mergeCells count="1">
    <mergeCell ref="AU32:AV32"/>
  </mergeCells>
  <phoneticPr fontId="16" type="noConversion"/>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8">
        <x14:dataValidation type="list" allowBlank="1" showInputMessage="1" showErrorMessage="1">
          <x14:formula1>
            <xm:f>#REF!</xm:f>
          </x14:formula1>
          <xm:sqref>Q26:Q1048576 Q1</xm:sqref>
        </x14:dataValidation>
        <x14:dataValidation type="list" allowBlank="1" showInputMessage="1" showErrorMessage="1">
          <x14:formula1>
            <xm:f>#REF!</xm:f>
          </x14:formula1>
          <xm:sqref>V26:V1048576 V1</xm:sqref>
        </x14:dataValidation>
        <x14:dataValidation type="list" allowBlank="1" showInputMessage="1" showErrorMessage="1">
          <x14:formula1>
            <xm:f>#REF!</xm:f>
          </x14:formula1>
          <xm:sqref>Y26:Y1048576 Y1</xm:sqref>
        </x14:dataValidation>
        <x14:dataValidation type="list" allowBlank="1" showInputMessage="1" showErrorMessage="1">
          <x14:formula1>
            <xm:f>'[1]List Values'!#REF!</xm:f>
          </x14:formula1>
          <xm:sqref>AD17 E14 E18 AD2 C6 Y6 V6 Q6 AD6 E6 Y9:Y12 Q9:Q12 V9:V12 C9:C12 AD9:AD12 Q21:Q22 V21:V22 AD24 C24 Y24 V24 Q24 Q18:Q19 V17:V19 Y18:Y19</xm:sqref>
        </x14:dataValidation>
        <x14:dataValidation type="list" allowBlank="1" showInputMessage="1" showErrorMessage="1">
          <x14:formula1>
            <xm:f>#REF!</xm:f>
          </x14:formula1>
          <xm:sqref>C26:C1048576 C1</xm:sqref>
        </x14:dataValidation>
        <x14:dataValidation type="list" allowBlank="1" showInputMessage="1" showErrorMessage="1">
          <x14:formula1>
            <xm:f>'[2]List Values'!#REF!</xm:f>
          </x14:formula1>
          <xm:sqref>C2:C3 Q2:Q3 V2:V3 Y2:Y3 C19:C22</xm:sqref>
        </x14:dataValidation>
        <x14:dataValidation type="list" allowBlank="1" showInputMessage="1" showErrorMessage="1">
          <x14:formula1>
            <xm:f>#REF!</xm:f>
          </x14:formula1>
          <xm:sqref>AD26:AD29 AD3</xm:sqref>
        </x14:dataValidation>
        <x14:dataValidation type="list" allowBlank="1" showInputMessage="1" showErrorMessage="1">
          <x14:formula1>
            <xm:f>'[3]List Values'!#REF!</xm:f>
          </x14:formula1>
          <xm:sqref>AD20 Y20 V20 Q20</xm:sqref>
        </x14:dataValidation>
        <x14:dataValidation type="list" allowBlank="1" showInputMessage="1" showErrorMessage="1">
          <x14:formula1>
            <xm:f>'[6]List Values'!#REF!</xm:f>
          </x14:formula1>
          <xm:sqref>C17 C18</xm:sqref>
        </x14:dataValidation>
        <x14:dataValidation type="list" allowBlank="1" showInputMessage="1" showErrorMessage="1">
          <x14:formula1>
            <xm:f>'[7]List Values'!#REF!</xm:f>
          </x14:formula1>
          <xm:sqref>Q17 Y17</xm:sqref>
        </x14:dataValidation>
        <x14:dataValidation type="list" allowBlank="1" showInputMessage="1" showErrorMessage="1">
          <x14:formula1>
            <xm:f>'[8]List Values'!#REF!</xm:f>
          </x14:formula1>
          <xm:sqref>AD13 Q13 V13 Y13 C13</xm:sqref>
        </x14:dataValidation>
        <x14:dataValidation type="list" allowBlank="1" showInputMessage="1" showErrorMessage="1">
          <x14:formula1>
            <xm:f>'[11]List Values'!#REF!</xm:f>
          </x14:formula1>
          <xm:sqref>V7</xm:sqref>
        </x14:dataValidation>
        <x14:dataValidation type="list" allowBlank="1" showInputMessage="1" showErrorMessage="1">
          <x14:formula1>
            <xm:f>'[13]List Values'!#REF!</xm:f>
          </x14:formula1>
          <xm:sqref>Y23</xm:sqref>
        </x14:dataValidation>
        <x14:dataValidation type="list" allowBlank="1" showInputMessage="1" showErrorMessage="1">
          <x14:formula1>
            <xm:f>'[5]List Values'!#REF!</xm:f>
          </x14:formula1>
          <xm:sqref>AD4 C4 Y4 V4 Q4</xm:sqref>
        </x14:dataValidation>
        <x14:dataValidation type="list" allowBlank="1" showInputMessage="1" showErrorMessage="1">
          <x14:formula1>
            <xm:f>'[4]List Values'!#REF!</xm:f>
          </x14:formula1>
          <xm:sqref>C5 Y5 V5 Q5 AD5</xm:sqref>
        </x14:dataValidation>
        <x14:dataValidation type="list" allowBlank="1" showInputMessage="1" showErrorMessage="1">
          <x14:formula1>
            <xm:f>'[10]List Values'!#REF!</xm:f>
          </x14:formula1>
          <xm:sqref>Q7 E7 C7 Y7</xm:sqref>
        </x14:dataValidation>
        <x14:dataValidation type="list" allowBlank="1" showInputMessage="1" showErrorMessage="1">
          <x14:formula1>
            <xm:f>'[12]List Values'!#REF!</xm:f>
          </x14:formula1>
          <xm:sqref>AD23 V23 Q23</xm:sqref>
        </x14:dataValidation>
        <x14:dataValidation type="list" allowBlank="1" showInputMessage="1" showErrorMessage="1">
          <x14:formula1>
            <xm:f>'[9]List Values'!#REF!</xm:f>
          </x14:formula1>
          <xm:sqref>AD25 C25 Y25 V25 Q25</xm:sqref>
        </x14:dataValidation>
      </x14:dataValidations>
    </ex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Extraction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Andi</dc:creator>
  <cp:lastModifiedBy>Andi</cp:lastModifiedBy>
  <cp:lastPrinted>2016-09-13T19:10:16Z</cp:lastPrinted>
  <dcterms:created xsi:type="dcterms:W3CDTF">2016-05-26T18:36:58Z</dcterms:created>
  <dcterms:modified xsi:type="dcterms:W3CDTF">2017-03-23T21:13:59Z</dcterms:modified>
</cp:coreProperties>
</file>