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904"/>
  <workbookPr/>
  <mc:AlternateContent xmlns:mc="http://schemas.openxmlformats.org/markup-compatibility/2006">
    <mc:Choice Requires="x15">
      <x15ac:absPath xmlns:x15ac="http://schemas.microsoft.com/office/spreadsheetml/2010/11/ac" url="C:\Users\Vincenzo\AppData\Local\Box\Box Edit\Documents\Ul_T851PeEC0DwFhbAvUIA==\"/>
    </mc:Choice>
  </mc:AlternateContent>
  <xr:revisionPtr revIDLastSave="0" documentId="13_ncr:1_{839634FA-5F0D-4057-AE8B-E3529CD24EC8}" xr6:coauthVersionLast="45" xr6:coauthVersionMax="45" xr10:uidLastSave="{00000000-0000-0000-0000-000000000000}"/>
  <bookViews>
    <workbookView xWindow="49755" yWindow="2355" windowWidth="4605" windowHeight="3150" tabRatio="500" firstSheet="1" xr2:uid="{00000000-000D-0000-FFFF-FFFF00000000}"/>
  </bookViews>
  <sheets>
    <sheet name="Study Type" sheetId="3" r:id="rId1"/>
    <sheet name="5.7.20 Revisions" sheetId="4" r:id="rId2"/>
    <sheet name="Quantitative" sheetId="1" r:id="rId3"/>
    <sheet name="Quant Revised" sheetId="5" r:id="rId4"/>
    <sheet name="Qualitative" sheetId="2" r:id="rId5"/>
  </sheets>
  <calcPr calcId="191028" calcCompleted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8" i="4" l="1"/>
  <c r="K18" i="4" l="1"/>
  <c r="J18" i="4"/>
  <c r="S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B26" i="5"/>
  <c r="H25" i="1"/>
  <c r="G29" i="4"/>
  <c r="H29" i="4"/>
  <c r="I29" i="4"/>
  <c r="F29" i="4"/>
  <c r="F18" i="4"/>
  <c r="G18" i="4" l="1"/>
  <c r="D18" i="4"/>
  <c r="C18" i="4"/>
  <c r="B18" i="4"/>
  <c r="G23" i="3" l="1"/>
  <c r="F35" i="3" l="1"/>
  <c r="F34" i="3"/>
  <c r="C23" i="3" l="1"/>
  <c r="D23" i="3"/>
  <c r="B23" i="3"/>
  <c r="O25" i="1" l="1"/>
  <c r="P25" i="1"/>
  <c r="Q25" i="1"/>
  <c r="R25" i="1"/>
  <c r="S25" i="1"/>
  <c r="T25" i="1"/>
  <c r="U25" i="1"/>
  <c r="V25" i="1"/>
  <c r="W25" i="1"/>
  <c r="C13" i="2" l="1"/>
  <c r="D13" i="2"/>
  <c r="E13" i="2"/>
  <c r="F13" i="2"/>
  <c r="G13" i="2"/>
  <c r="H13" i="2"/>
  <c r="B13" i="2"/>
  <c r="M13" i="2" l="1"/>
  <c r="L13" i="2"/>
  <c r="K13" i="2"/>
  <c r="K25" i="1"/>
  <c r="D25" i="1"/>
  <c r="E25" i="1"/>
  <c r="F25" i="1"/>
  <c r="G25" i="1"/>
  <c r="M25" i="1"/>
  <c r="L25" i="1"/>
  <c r="N25" i="1"/>
  <c r="J25" i="1"/>
  <c r="I25" i="1"/>
  <c r="C25" i="1"/>
  <c r="B25" i="1"/>
  <c r="AA25" i="1" l="1"/>
  <c r="Z25" i="1"/>
  <c r="Y25" i="1"/>
</calcChain>
</file>

<file path=xl/sharedStrings.xml><?xml version="1.0" encoding="utf-8"?>
<sst xmlns="http://schemas.openxmlformats.org/spreadsheetml/2006/main" count="253" uniqueCount="126">
  <si>
    <t>Quant</t>
  </si>
  <si>
    <t>Retained in Care</t>
  </si>
  <si>
    <t>CD4/VL</t>
  </si>
  <si>
    <t>Mortality</t>
  </si>
  <si>
    <t>Country</t>
  </si>
  <si>
    <t>HIC?</t>
  </si>
  <si>
    <t>RIC: Write up in results yet?</t>
  </si>
  <si>
    <t>RED=REMOVED</t>
  </si>
  <si>
    <t>Freitas et al (2019)</t>
  </si>
  <si>
    <t>Brazil</t>
  </si>
  <si>
    <t>Kakkar et al (2016)</t>
  </si>
  <si>
    <t>Canada</t>
  </si>
  <si>
    <t>Izzo et al (2017)</t>
  </si>
  <si>
    <t>Italy</t>
  </si>
  <si>
    <t>Righetti et al (2015)</t>
  </si>
  <si>
    <t>Weijsenfeld et al (2016)</t>
  </si>
  <si>
    <t>Netherlands</t>
  </si>
  <si>
    <t>Kowalska et al (2019)</t>
  </si>
  <si>
    <t>Poland</t>
  </si>
  <si>
    <t>Gingaras et al (2019)</t>
  </si>
  <si>
    <t>Romania</t>
  </si>
  <si>
    <t>Davis et al (2017)</t>
  </si>
  <si>
    <t>South Africa</t>
  </si>
  <si>
    <t>Haghighat et al(2019)</t>
  </si>
  <si>
    <t>Westling et al (2016)</t>
  </si>
  <si>
    <t>Sweden</t>
  </si>
  <si>
    <t>Hansudewechakul et al (2015)</t>
  </si>
  <si>
    <t>Thailand</t>
  </si>
  <si>
    <t>Castelnuovo et al (2018)</t>
  </si>
  <si>
    <t>Uganda</t>
  </si>
  <si>
    <t>Judd et al (2017)</t>
  </si>
  <si>
    <t>UK</t>
  </si>
  <si>
    <t>Fish et al (2014)</t>
  </si>
  <si>
    <t>UK/Ireland</t>
  </si>
  <si>
    <t>Griffith et al (2019)</t>
  </si>
  <si>
    <t>US</t>
  </si>
  <si>
    <t>Hussen et al (2017)</t>
  </si>
  <si>
    <t>Maturo et al (2015)</t>
  </si>
  <si>
    <t>Tanner et al (2018)</t>
  </si>
  <si>
    <t>Tassiopoulos et al (2019)</t>
  </si>
  <si>
    <t>Wiener et al (2011)</t>
  </si>
  <si>
    <t>Xia et al (2018)</t>
  </si>
  <si>
    <t>Qual</t>
  </si>
  <si>
    <t>Hussen et al (2019)</t>
  </si>
  <si>
    <t>Bundock et al. (2011)</t>
  </si>
  <si>
    <t>Australia, UK</t>
  </si>
  <si>
    <t>Katusiime et al. (2013)</t>
  </si>
  <si>
    <t>Machado et al. (2016)</t>
  </si>
  <si>
    <t>Miles et al. (2004)</t>
  </si>
  <si>
    <t>Sharma et al. (2014)</t>
  </si>
  <si>
    <t>Valenzuela et al. (2011)</t>
  </si>
  <si>
    <t>Le Roux et al. (2017)</t>
  </si>
  <si>
    <t>France</t>
  </si>
  <si>
    <t>&gt;75% retention</t>
  </si>
  <si>
    <t>&gt;70% retention</t>
  </si>
  <si>
    <t>2 themes</t>
  </si>
  <si>
    <t>3 themes</t>
  </si>
  <si>
    <t>&gt;75</t>
  </si>
  <si>
    <t>&gt;85</t>
  </si>
  <si>
    <t>&gt;80</t>
  </si>
  <si>
    <t>&gt;90</t>
  </si>
  <si>
    <t>&gt;70</t>
  </si>
  <si>
    <t>&lt;55</t>
  </si>
  <si>
    <t>&lt;30</t>
  </si>
  <si>
    <t>preparedness</t>
  </si>
  <si>
    <t>concerns around interaction (new providers)</t>
  </si>
  <si>
    <t>benefits</t>
  </si>
  <si>
    <t>Davies et al. (2017)</t>
  </si>
  <si>
    <t>Castelnuovo et al. (2018)</t>
  </si>
  <si>
    <t>Hansudewechaku et al. (2015)</t>
  </si>
  <si>
    <t>Fish et al. (2014)</t>
  </si>
  <si>
    <t>Judd et al. (2017)</t>
  </si>
  <si>
    <t>Izzo et al. (2018)</t>
  </si>
  <si>
    <t>Righetti et al. (2015)</t>
  </si>
  <si>
    <t>Westling et al. (2016)</t>
  </si>
  <si>
    <t>Weijsenfeld et al. (2016)</t>
  </si>
  <si>
    <t>Hussen et al. (2017)</t>
  </si>
  <si>
    <t>Maturo et al. (2015)</t>
  </si>
  <si>
    <t>Kakkar et al. (2016)</t>
  </si>
  <si>
    <t>Wiener et al. (2011)</t>
  </si>
  <si>
    <t>Hansudewechakul et al. (2015)</t>
  </si>
  <si>
    <t>Freitas et al. 2019</t>
  </si>
  <si>
    <t>Gingaras et al., 2019</t>
  </si>
  <si>
    <t>Griffith et al. 2019</t>
  </si>
  <si>
    <t>Haghighat et al. 2019</t>
  </si>
  <si>
    <t>Kowalska et al. 2019</t>
  </si>
  <si>
    <t>Tanner et al. 2018</t>
  </si>
  <si>
    <t>Tassiopoulos et al. 2019</t>
  </si>
  <si>
    <t>Xia et al. 2018</t>
  </si>
  <si>
    <t>Aims</t>
  </si>
  <si>
    <t>Are the research aims clear?</t>
  </si>
  <si>
    <t>Did the authors state why the research was important?</t>
  </si>
  <si>
    <t>Is the methodology &amp; design appropriate to answer the research question(s)?</t>
  </si>
  <si>
    <t>Sampling &amp; Recruitment</t>
  </si>
  <si>
    <t>Are the sampling methods explained?</t>
  </si>
  <si>
    <t>Is the degree of participation mentioned and adequate, e.g., &gt;70%?</t>
  </si>
  <si>
    <t>Is the sample size adequate and/or justified with using power calculation?</t>
  </si>
  <si>
    <t>Is the sample representative of a defined population?</t>
  </si>
  <si>
    <t>0(single clinic, unique circumstances)</t>
  </si>
  <si>
    <t>Data Collection</t>
  </si>
  <si>
    <t>Was exposure measured accurately to minimize bias?</t>
  </si>
  <si>
    <t>Was outcome defined and measured accurately to minimize bias?</t>
  </si>
  <si>
    <t>Were potential confounders identified and incorporated in design?</t>
  </si>
  <si>
    <t>For cohort &amp; trials: Was follow-up complete enough?</t>
  </si>
  <si>
    <t>Ethics</t>
  </si>
  <si>
    <t>Are ethical issues discussed?</t>
  </si>
  <si>
    <t>Was the study approved by an ethics committee?</t>
  </si>
  <si>
    <t>Data Analysis</t>
  </si>
  <si>
    <t>Is there a detailed description of analytical methods?</t>
  </si>
  <si>
    <t>Is the analysis appropriate to the design &amp; data?</t>
  </si>
  <si>
    <t>Have reasonable efforts been made to address confounding/residual confounding?</t>
  </si>
  <si>
    <t>Do the results appear reliable?</t>
  </si>
  <si>
    <t>Mean</t>
  </si>
  <si>
    <t>Min</t>
  </si>
  <si>
    <t>Max</t>
  </si>
  <si>
    <t>Total (x/17)</t>
  </si>
  <si>
    <t>Was there a clear statement of the aims of the research?</t>
  </si>
  <si>
    <t>Is a qualitative methodology appropriate?</t>
  </si>
  <si>
    <t>Was the research design appropriate to address the aims of the research?</t>
  </si>
  <si>
    <t>Was the recruitment strategy appropriate to the aims of the research?</t>
  </si>
  <si>
    <t>Was the data collected in a way that addressed the research issue?</t>
  </si>
  <si>
    <t>Has the relationship between researcher and participants been adequately considered?</t>
  </si>
  <si>
    <t>Have ethical issues been taken into consideration?</t>
  </si>
  <si>
    <t>Was the data analysis sufficiently rigorous?</t>
  </si>
  <si>
    <t>Is there a clear statement of findings?</t>
  </si>
  <si>
    <t>How valuable is the research?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</si>
</sst>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70AD4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3" borderId="0" xfId="0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FCFC-D077-41A8-A470-5EBA2063F1D7}">
  <dimension ref="A1:K35"/>
  <sheetViews>
    <sheetView tabSelected="1" topLeftCell="A21" workbookViewId="0">
      <selection activeCell="A27" sqref="A27"/>
    </sheetView>
  </sheetViews>
  <sheetFormatPr defaultRowHeight="15.6"/>
  <cols>
    <col min="1" max="1" width="20.375" bestFit="1" customWidth="1"/>
    <col min="2" max="2" width="9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K1" t="s">
        <v>7</v>
      </c>
    </row>
    <row r="2" spans="1:11" s="6" customFormat="1" ht="15.75">
      <c r="A2" s="6" t="s">
        <v>8</v>
      </c>
      <c r="B2" s="6">
        <v>1</v>
      </c>
      <c r="C2" s="6">
        <v>1</v>
      </c>
      <c r="E2" s="6" t="s">
        <v>9</v>
      </c>
      <c r="F2" s="6">
        <v>0</v>
      </c>
    </row>
    <row r="3" spans="1:11" s="7" customFormat="1" ht="15.75">
      <c r="A3" s="7" t="s">
        <v>10</v>
      </c>
      <c r="B3" s="7">
        <v>1</v>
      </c>
      <c r="C3" s="7">
        <v>1</v>
      </c>
      <c r="D3" s="7">
        <v>1</v>
      </c>
      <c r="E3" s="7" t="s">
        <v>11</v>
      </c>
      <c r="F3" s="7">
        <v>1</v>
      </c>
      <c r="G3" s="7">
        <v>1</v>
      </c>
    </row>
    <row r="4" spans="1:11" s="7" customFormat="1" ht="15.75">
      <c r="A4" s="7" t="s">
        <v>12</v>
      </c>
      <c r="C4" s="7">
        <v>1</v>
      </c>
      <c r="E4" s="7" t="s">
        <v>13</v>
      </c>
      <c r="F4" s="7">
        <v>1</v>
      </c>
      <c r="G4" s="7">
        <v>1</v>
      </c>
    </row>
    <row r="5" spans="1:11" s="6" customFormat="1" ht="15.75">
      <c r="A5" s="6" t="s">
        <v>14</v>
      </c>
      <c r="B5" s="6">
        <v>1</v>
      </c>
      <c r="C5" s="6">
        <v>1</v>
      </c>
      <c r="D5" s="6">
        <v>1</v>
      </c>
      <c r="E5" s="6" t="s">
        <v>13</v>
      </c>
      <c r="F5" s="6">
        <v>1</v>
      </c>
      <c r="G5" s="6">
        <v>1</v>
      </c>
    </row>
    <row r="6" spans="1:11" s="7" customFormat="1" ht="15.75">
      <c r="A6" s="7" t="s">
        <v>15</v>
      </c>
      <c r="B6" s="7">
        <v>1</v>
      </c>
      <c r="C6" s="7">
        <v>1</v>
      </c>
      <c r="E6" s="7" t="s">
        <v>16</v>
      </c>
      <c r="F6" s="7">
        <v>1</v>
      </c>
      <c r="G6" s="7">
        <v>1</v>
      </c>
    </row>
    <row r="7" spans="1:11" s="7" customFormat="1" ht="15.75">
      <c r="A7" s="7" t="s">
        <v>17</v>
      </c>
      <c r="B7" s="7">
        <v>1</v>
      </c>
      <c r="C7" s="7">
        <v>1</v>
      </c>
      <c r="D7" s="7">
        <v>1</v>
      </c>
      <c r="E7" s="7" t="s">
        <v>18</v>
      </c>
      <c r="F7" s="7">
        <v>1</v>
      </c>
    </row>
    <row r="8" spans="1:11" s="6" customFormat="1" ht="15.75">
      <c r="A8" s="6" t="s">
        <v>19</v>
      </c>
      <c r="B8" s="6">
        <v>1</v>
      </c>
      <c r="C8" s="6">
        <v>1</v>
      </c>
      <c r="D8" s="6">
        <v>1</v>
      </c>
      <c r="E8" s="6" t="s">
        <v>20</v>
      </c>
      <c r="F8" s="6">
        <v>0</v>
      </c>
    </row>
    <row r="9" spans="1:11" s="7" customFormat="1" ht="15.75">
      <c r="A9" s="7" t="s">
        <v>21</v>
      </c>
      <c r="B9" s="7">
        <v>1</v>
      </c>
      <c r="C9" s="7">
        <v>1</v>
      </c>
      <c r="E9" s="7" t="s">
        <v>22</v>
      </c>
      <c r="F9" s="7">
        <v>0</v>
      </c>
      <c r="G9" s="7">
        <v>1</v>
      </c>
    </row>
    <row r="10" spans="1:11" s="7" customFormat="1" ht="15.75">
      <c r="A10" s="7" t="s">
        <v>23</v>
      </c>
      <c r="B10" s="7">
        <v>1</v>
      </c>
      <c r="C10" s="7">
        <v>1</v>
      </c>
      <c r="D10" s="7">
        <v>1</v>
      </c>
      <c r="E10" s="7" t="s">
        <v>22</v>
      </c>
      <c r="F10" s="7">
        <v>0</v>
      </c>
      <c r="G10" s="7">
        <v>1</v>
      </c>
    </row>
    <row r="11" spans="1:11" s="7" customFormat="1" ht="15.75">
      <c r="A11" s="7" t="s">
        <v>24</v>
      </c>
      <c r="B11" s="7">
        <v>1</v>
      </c>
      <c r="C11" s="7">
        <v>1</v>
      </c>
      <c r="E11" s="7" t="s">
        <v>25</v>
      </c>
      <c r="F11" s="7">
        <v>1</v>
      </c>
    </row>
    <row r="12" spans="1:11" s="7" customFormat="1" ht="15.75">
      <c r="A12" s="7" t="s">
        <v>26</v>
      </c>
      <c r="B12" s="7">
        <v>1</v>
      </c>
      <c r="C12" s="7">
        <v>1</v>
      </c>
      <c r="D12" s="7">
        <v>1</v>
      </c>
      <c r="E12" s="7" t="s">
        <v>27</v>
      </c>
      <c r="F12" s="7">
        <v>0</v>
      </c>
      <c r="G12" s="7">
        <v>1</v>
      </c>
    </row>
    <row r="13" spans="1:11" s="6" customFormat="1" ht="15.75">
      <c r="A13" s="6" t="s">
        <v>28</v>
      </c>
      <c r="B13" s="6">
        <v>1</v>
      </c>
      <c r="E13" s="6" t="s">
        <v>29</v>
      </c>
      <c r="F13" s="6">
        <v>0</v>
      </c>
      <c r="G13" s="6">
        <v>1</v>
      </c>
    </row>
    <row r="14" spans="1:11" s="7" customFormat="1" ht="15.75">
      <c r="A14" s="7" t="s">
        <v>30</v>
      </c>
      <c r="B14" s="7">
        <v>1</v>
      </c>
      <c r="C14" s="7">
        <v>1</v>
      </c>
      <c r="D14" s="7">
        <v>1</v>
      </c>
      <c r="E14" s="7" t="s">
        <v>31</v>
      </c>
      <c r="F14" s="7">
        <v>1</v>
      </c>
      <c r="G14" s="7">
        <v>1</v>
      </c>
    </row>
    <row r="15" spans="1:11" s="7" customFormat="1" ht="15.75">
      <c r="A15" s="7" t="s">
        <v>32</v>
      </c>
      <c r="C15" s="7">
        <v>1</v>
      </c>
      <c r="D15" s="7">
        <v>1</v>
      </c>
      <c r="E15" s="7" t="s">
        <v>33</v>
      </c>
      <c r="F15" s="7">
        <v>1</v>
      </c>
    </row>
    <row r="16" spans="1:11" s="7" customFormat="1" ht="15.75">
      <c r="A16" s="7" t="s">
        <v>34</v>
      </c>
      <c r="B16" s="7">
        <v>1</v>
      </c>
      <c r="C16" s="7">
        <v>1</v>
      </c>
      <c r="E16" s="7" t="s">
        <v>35</v>
      </c>
      <c r="F16" s="7">
        <v>1</v>
      </c>
    </row>
    <row r="17" spans="1:7" s="7" customFormat="1" ht="15.75">
      <c r="A17" s="7" t="s">
        <v>36</v>
      </c>
      <c r="B17" s="7">
        <v>1</v>
      </c>
      <c r="C17" s="7">
        <v>1</v>
      </c>
      <c r="E17" s="7" t="s">
        <v>35</v>
      </c>
      <c r="F17" s="7">
        <v>1</v>
      </c>
      <c r="G17" s="7">
        <v>1</v>
      </c>
    </row>
    <row r="18" spans="1:7" s="7" customFormat="1" ht="15.75">
      <c r="A18" s="7" t="s">
        <v>37</v>
      </c>
      <c r="B18" s="7">
        <v>1</v>
      </c>
      <c r="C18" s="7">
        <v>1</v>
      </c>
      <c r="E18" s="7" t="s">
        <v>35</v>
      </c>
      <c r="F18" s="7">
        <v>1</v>
      </c>
      <c r="G18" s="7">
        <v>1</v>
      </c>
    </row>
    <row r="19" spans="1:7" s="6" customFormat="1" ht="15.75">
      <c r="A19" s="6" t="s">
        <v>38</v>
      </c>
      <c r="B19" s="6">
        <v>1</v>
      </c>
      <c r="C19" s="6">
        <v>1</v>
      </c>
      <c r="E19" s="6" t="s">
        <v>35</v>
      </c>
      <c r="F19" s="6">
        <v>1</v>
      </c>
    </row>
    <row r="20" spans="1:7" s="7" customFormat="1" ht="15.75">
      <c r="A20" s="7" t="s">
        <v>39</v>
      </c>
      <c r="B20" s="7">
        <v>1</v>
      </c>
      <c r="C20" s="7">
        <v>1</v>
      </c>
      <c r="E20" s="7" t="s">
        <v>35</v>
      </c>
      <c r="F20" s="7">
        <v>1</v>
      </c>
    </row>
    <row r="21" spans="1:7" s="7" customFormat="1" ht="15.75">
      <c r="A21" s="7" t="s">
        <v>40</v>
      </c>
      <c r="B21" s="7">
        <v>1</v>
      </c>
      <c r="C21" s="7">
        <v>1</v>
      </c>
      <c r="E21" s="7" t="s">
        <v>35</v>
      </c>
      <c r="F21" s="7">
        <v>1</v>
      </c>
    </row>
    <row r="22" spans="1:7" s="7" customFormat="1" ht="15.75">
      <c r="A22" s="7" t="s">
        <v>41</v>
      </c>
      <c r="B22" s="7">
        <v>1</v>
      </c>
      <c r="C22" s="7">
        <v>1</v>
      </c>
      <c r="D22" s="7">
        <v>1</v>
      </c>
      <c r="E22" s="7" t="s">
        <v>35</v>
      </c>
      <c r="F22" s="7">
        <v>1</v>
      </c>
    </row>
    <row r="23" spans="1:7">
      <c r="B23">
        <f>COUNT(B2:B22)</f>
        <v>19</v>
      </c>
      <c r="C23">
        <f>COUNT(C2:C22)</f>
        <v>20</v>
      </c>
      <c r="D23">
        <f>COUNT(D2:D22)</f>
        <v>9</v>
      </c>
      <c r="G23">
        <f>COUNT(G2:G22)</f>
        <v>11</v>
      </c>
    </row>
    <row r="24" spans="1:7">
      <c r="A24" t="s">
        <v>42</v>
      </c>
    </row>
    <row r="25" spans="1:7">
      <c r="A25" t="s">
        <v>43</v>
      </c>
      <c r="E25" t="s">
        <v>35</v>
      </c>
      <c r="F25">
        <v>1</v>
      </c>
    </row>
    <row r="26" spans="1:7">
      <c r="A26" t="s">
        <v>44</v>
      </c>
      <c r="E26" t="s">
        <v>45</v>
      </c>
      <c r="F26">
        <v>1</v>
      </c>
    </row>
    <row r="27" spans="1:7">
      <c r="A27" t="s">
        <v>46</v>
      </c>
      <c r="E27" t="s">
        <v>29</v>
      </c>
      <c r="F27">
        <v>0</v>
      </c>
    </row>
    <row r="28" spans="1:7">
      <c r="A28" t="s">
        <v>47</v>
      </c>
      <c r="E28" t="s">
        <v>9</v>
      </c>
      <c r="F28">
        <v>0</v>
      </c>
    </row>
    <row r="29" spans="1:7">
      <c r="A29" t="s">
        <v>48</v>
      </c>
      <c r="E29" t="s">
        <v>31</v>
      </c>
      <c r="F29">
        <v>1</v>
      </c>
    </row>
    <row r="30" spans="1:7">
      <c r="A30" t="s">
        <v>49</v>
      </c>
      <c r="E30" t="s">
        <v>35</v>
      </c>
      <c r="F30">
        <v>1</v>
      </c>
    </row>
    <row r="31" spans="1:7">
      <c r="A31" t="s">
        <v>50</v>
      </c>
      <c r="E31" t="s">
        <v>35</v>
      </c>
      <c r="F31">
        <v>1</v>
      </c>
    </row>
    <row r="32" spans="1:7">
      <c r="A32" t="s">
        <v>51</v>
      </c>
      <c r="E32" t="s">
        <v>52</v>
      </c>
      <c r="F32">
        <v>1</v>
      </c>
    </row>
    <row r="34" spans="6:6">
      <c r="F34">
        <f>SUM(F2:F32)</f>
        <v>21</v>
      </c>
    </row>
    <row r="35" spans="6:6">
      <c r="F35">
        <f>21/29</f>
        <v>0.72413793103448276</v>
      </c>
    </row>
  </sheetData>
  <sortState xmlns:xlrd2="http://schemas.microsoft.com/office/spreadsheetml/2017/richdata2" ref="A2:E23">
    <sortCondition ref="E2:E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70D3-2B3D-4EDF-B251-FBC0C6D1B58A}">
  <dimension ref="A1:K29"/>
  <sheetViews>
    <sheetView topLeftCell="A3" workbookViewId="0">
      <selection activeCell="I19" sqref="I19"/>
    </sheetView>
  </sheetViews>
  <sheetFormatPr defaultRowHeight="15.75"/>
  <cols>
    <col min="1" max="1" width="26.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53</v>
      </c>
      <c r="I1" t="s">
        <v>54</v>
      </c>
      <c r="J1" t="s">
        <v>55</v>
      </c>
      <c r="K1" t="s">
        <v>56</v>
      </c>
    </row>
    <row r="2" spans="1:11">
      <c r="A2" s="7" t="s">
        <v>10</v>
      </c>
      <c r="B2" s="7">
        <v>1</v>
      </c>
      <c r="C2" s="7">
        <v>1</v>
      </c>
      <c r="D2" s="7">
        <v>1</v>
      </c>
      <c r="E2" s="7" t="s">
        <v>11</v>
      </c>
      <c r="F2" s="7">
        <v>1</v>
      </c>
      <c r="G2" s="7">
        <v>1</v>
      </c>
      <c r="H2" t="s">
        <v>57</v>
      </c>
      <c r="I2">
        <v>1</v>
      </c>
      <c r="K2">
        <v>1</v>
      </c>
    </row>
    <row r="3" spans="1:11">
      <c r="A3" s="7" t="s">
        <v>12</v>
      </c>
      <c r="B3" s="7"/>
      <c r="C3" s="7">
        <v>1</v>
      </c>
      <c r="D3" s="7"/>
      <c r="E3" s="7" t="s">
        <v>13</v>
      </c>
      <c r="F3" s="7">
        <v>1</v>
      </c>
      <c r="G3" s="7">
        <v>1</v>
      </c>
      <c r="H3" s="8"/>
    </row>
    <row r="4" spans="1:11">
      <c r="A4" s="7" t="s">
        <v>15</v>
      </c>
      <c r="B4" s="7">
        <v>1</v>
      </c>
      <c r="C4" s="7">
        <v>1</v>
      </c>
      <c r="D4" s="7"/>
      <c r="E4" s="7" t="s">
        <v>16</v>
      </c>
      <c r="F4" s="7">
        <v>1</v>
      </c>
      <c r="G4" s="7">
        <v>1</v>
      </c>
      <c r="H4" t="s">
        <v>58</v>
      </c>
      <c r="I4">
        <v>1</v>
      </c>
      <c r="J4">
        <v>1</v>
      </c>
    </row>
    <row r="5" spans="1:11">
      <c r="A5" s="7" t="s">
        <v>17</v>
      </c>
      <c r="B5" s="7">
        <v>1</v>
      </c>
      <c r="C5" s="7">
        <v>1</v>
      </c>
      <c r="D5" s="7">
        <v>1</v>
      </c>
      <c r="E5" s="7" t="s">
        <v>18</v>
      </c>
      <c r="F5" s="7">
        <v>1</v>
      </c>
      <c r="G5" s="7"/>
      <c r="H5" t="s">
        <v>58</v>
      </c>
      <c r="I5">
        <v>1</v>
      </c>
      <c r="K5">
        <v>1</v>
      </c>
    </row>
    <row r="6" spans="1:11">
      <c r="A6" s="7" t="s">
        <v>21</v>
      </c>
      <c r="B6" s="7">
        <v>1</v>
      </c>
      <c r="C6" s="7">
        <v>1</v>
      </c>
      <c r="D6" s="7"/>
      <c r="E6" s="7" t="s">
        <v>22</v>
      </c>
      <c r="F6" s="7">
        <v>0</v>
      </c>
      <c r="G6" s="7">
        <v>1</v>
      </c>
      <c r="H6" t="s">
        <v>59</v>
      </c>
      <c r="I6">
        <v>1</v>
      </c>
      <c r="J6">
        <v>1</v>
      </c>
    </row>
    <row r="7" spans="1:11">
      <c r="A7" s="7" t="s">
        <v>23</v>
      </c>
      <c r="B7" s="7">
        <v>1</v>
      </c>
      <c r="C7" s="7">
        <v>1</v>
      </c>
      <c r="D7" s="7">
        <v>1</v>
      </c>
      <c r="E7" s="7" t="s">
        <v>22</v>
      </c>
      <c r="F7" s="7">
        <v>0</v>
      </c>
      <c r="G7" s="7">
        <v>1</v>
      </c>
      <c r="H7" t="s">
        <v>60</v>
      </c>
      <c r="I7">
        <v>1</v>
      </c>
      <c r="K7">
        <v>1</v>
      </c>
    </row>
    <row r="8" spans="1:11">
      <c r="A8" s="7" t="s">
        <v>24</v>
      </c>
      <c r="B8" s="7">
        <v>1</v>
      </c>
      <c r="C8" s="7">
        <v>1</v>
      </c>
      <c r="D8" s="7"/>
      <c r="E8" s="7" t="s">
        <v>25</v>
      </c>
      <c r="F8" s="7">
        <v>1</v>
      </c>
      <c r="G8" s="7"/>
      <c r="H8" t="s">
        <v>58</v>
      </c>
      <c r="I8">
        <v>1</v>
      </c>
      <c r="J8">
        <v>1</v>
      </c>
    </row>
    <row r="9" spans="1:11">
      <c r="A9" s="7" t="s">
        <v>26</v>
      </c>
      <c r="B9" s="7">
        <v>1</v>
      </c>
      <c r="C9" s="7">
        <v>1</v>
      </c>
      <c r="D9" s="7">
        <v>1</v>
      </c>
      <c r="E9" s="7" t="s">
        <v>27</v>
      </c>
      <c r="F9" s="7">
        <v>0</v>
      </c>
      <c r="G9" s="7">
        <v>1</v>
      </c>
      <c r="H9" t="s">
        <v>61</v>
      </c>
      <c r="I9">
        <v>1</v>
      </c>
      <c r="K9">
        <v>1</v>
      </c>
    </row>
    <row r="10" spans="1:11">
      <c r="A10" s="7" t="s">
        <v>30</v>
      </c>
      <c r="B10" s="7"/>
      <c r="C10" s="7">
        <v>1</v>
      </c>
      <c r="D10" s="7">
        <v>1</v>
      </c>
      <c r="E10" s="7" t="s">
        <v>31</v>
      </c>
      <c r="F10" s="7">
        <v>1</v>
      </c>
      <c r="G10" s="7">
        <v>1</v>
      </c>
      <c r="H10" s="8"/>
      <c r="J10">
        <v>1</v>
      </c>
    </row>
    <row r="11" spans="1:11">
      <c r="A11" s="7" t="s">
        <v>32</v>
      </c>
      <c r="B11" s="7"/>
      <c r="C11" s="7">
        <v>1</v>
      </c>
      <c r="D11" s="7">
        <v>1</v>
      </c>
      <c r="E11" s="7" t="s">
        <v>33</v>
      </c>
      <c r="F11" s="7">
        <v>1</v>
      </c>
      <c r="G11" s="7"/>
      <c r="H11" s="8"/>
      <c r="J11">
        <v>1</v>
      </c>
    </row>
    <row r="12" spans="1:11">
      <c r="A12" s="7" t="s">
        <v>34</v>
      </c>
      <c r="B12" s="7">
        <v>1</v>
      </c>
      <c r="C12" s="7">
        <v>1</v>
      </c>
      <c r="D12" s="7"/>
      <c r="E12" s="7" t="s">
        <v>35</v>
      </c>
      <c r="F12" s="7">
        <v>1</v>
      </c>
      <c r="G12" s="7"/>
      <c r="H12" t="s">
        <v>58</v>
      </c>
      <c r="I12">
        <v>1</v>
      </c>
      <c r="J12">
        <v>1</v>
      </c>
    </row>
    <row r="13" spans="1:11">
      <c r="A13" s="7" t="s">
        <v>36</v>
      </c>
      <c r="B13" s="7">
        <v>1</v>
      </c>
      <c r="C13" s="7">
        <v>1</v>
      </c>
      <c r="D13" s="7"/>
      <c r="E13" s="7" t="s">
        <v>35</v>
      </c>
      <c r="F13" s="7">
        <v>1</v>
      </c>
      <c r="G13" s="7">
        <v>1</v>
      </c>
      <c r="H13" t="s">
        <v>58</v>
      </c>
      <c r="I13">
        <v>1</v>
      </c>
      <c r="J13">
        <v>1</v>
      </c>
    </row>
    <row r="14" spans="1:11">
      <c r="A14" s="7" t="s">
        <v>37</v>
      </c>
      <c r="B14" s="7">
        <v>1</v>
      </c>
      <c r="C14" s="7">
        <v>1</v>
      </c>
      <c r="D14" s="7"/>
      <c r="E14" s="7" t="s">
        <v>35</v>
      </c>
      <c r="F14" s="7">
        <v>1</v>
      </c>
      <c r="G14" s="7">
        <v>1</v>
      </c>
      <c r="H14" t="s">
        <v>62</v>
      </c>
      <c r="J14">
        <v>1</v>
      </c>
    </row>
    <row r="15" spans="1:11">
      <c r="A15" s="7" t="s">
        <v>39</v>
      </c>
      <c r="B15" s="7">
        <v>1</v>
      </c>
      <c r="C15" s="7">
        <v>1</v>
      </c>
      <c r="D15" s="7"/>
      <c r="E15" s="7" t="s">
        <v>35</v>
      </c>
      <c r="F15" s="7">
        <v>1</v>
      </c>
      <c r="G15" s="7"/>
      <c r="H15" t="s">
        <v>63</v>
      </c>
      <c r="J15">
        <v>1</v>
      </c>
    </row>
    <row r="16" spans="1:11">
      <c r="A16" s="7" t="s">
        <v>40</v>
      </c>
      <c r="B16" s="7">
        <v>1</v>
      </c>
      <c r="C16" s="7">
        <v>1</v>
      </c>
      <c r="D16" s="7"/>
      <c r="E16" s="7" t="s">
        <v>35</v>
      </c>
      <c r="F16" s="7">
        <v>1</v>
      </c>
      <c r="G16" s="7"/>
      <c r="H16" t="s">
        <v>61</v>
      </c>
      <c r="I16">
        <v>1</v>
      </c>
      <c r="J16">
        <v>1</v>
      </c>
    </row>
    <row r="17" spans="1:11">
      <c r="A17" s="7" t="s">
        <v>41</v>
      </c>
      <c r="B17" s="7">
        <v>1</v>
      </c>
      <c r="C17" s="7">
        <v>1</v>
      </c>
      <c r="D17" s="7">
        <v>1</v>
      </c>
      <c r="E17" s="7" t="s">
        <v>35</v>
      </c>
      <c r="F17" s="7">
        <v>1</v>
      </c>
      <c r="G17" s="7"/>
      <c r="H17" s="9" t="s">
        <v>60</v>
      </c>
      <c r="I17">
        <v>1</v>
      </c>
      <c r="K17">
        <v>1</v>
      </c>
    </row>
    <row r="18" spans="1:11">
      <c r="B18">
        <f>COUNT(B2:B17)</f>
        <v>13</v>
      </c>
      <c r="C18">
        <f>COUNT(C2:C17)</f>
        <v>16</v>
      </c>
      <c r="D18">
        <f>COUNT(D2:D17)</f>
        <v>7</v>
      </c>
      <c r="F18">
        <f>SUM(F2:F17)</f>
        <v>13</v>
      </c>
      <c r="G18">
        <f>COUNT(G2:G17)</f>
        <v>9</v>
      </c>
      <c r="I18">
        <f>SUM(I2:I17)</f>
        <v>11</v>
      </c>
      <c r="J18">
        <f>SUM(J2:J17)</f>
        <v>10</v>
      </c>
      <c r="K18">
        <f>SUM(K2:K17)</f>
        <v>5</v>
      </c>
    </row>
    <row r="19" spans="1:11">
      <c r="A19" t="s">
        <v>42</v>
      </c>
      <c r="F19" t="s">
        <v>5</v>
      </c>
      <c r="G19" t="s">
        <v>64</v>
      </c>
      <c r="H19" t="s">
        <v>65</v>
      </c>
      <c r="I19" t="s">
        <v>66</v>
      </c>
    </row>
    <row r="20" spans="1:11">
      <c r="A20" t="s">
        <v>43</v>
      </c>
      <c r="E20" t="s">
        <v>35</v>
      </c>
      <c r="F20">
        <v>1</v>
      </c>
      <c r="G20">
        <v>1</v>
      </c>
      <c r="H20">
        <v>0</v>
      </c>
      <c r="I20">
        <v>0</v>
      </c>
    </row>
    <row r="21" spans="1:11">
      <c r="A21" t="s">
        <v>44</v>
      </c>
      <c r="E21" t="s">
        <v>45</v>
      </c>
      <c r="F21">
        <v>1</v>
      </c>
      <c r="G21">
        <v>1</v>
      </c>
      <c r="H21">
        <v>1</v>
      </c>
      <c r="I21">
        <v>1</v>
      </c>
    </row>
    <row r="22" spans="1:11">
      <c r="A22" t="s">
        <v>46</v>
      </c>
      <c r="E22" t="s">
        <v>29</v>
      </c>
      <c r="F22">
        <v>0</v>
      </c>
      <c r="G22">
        <v>0</v>
      </c>
      <c r="H22">
        <v>1</v>
      </c>
      <c r="I22">
        <v>1</v>
      </c>
    </row>
    <row r="23" spans="1:11">
      <c r="A23" t="s">
        <v>47</v>
      </c>
      <c r="E23" t="s">
        <v>9</v>
      </c>
      <c r="F23">
        <v>0</v>
      </c>
      <c r="G23">
        <v>1</v>
      </c>
      <c r="H23">
        <v>1</v>
      </c>
      <c r="I23">
        <v>0</v>
      </c>
    </row>
    <row r="24" spans="1:11">
      <c r="A24" t="s">
        <v>48</v>
      </c>
      <c r="E24" t="s">
        <v>31</v>
      </c>
      <c r="F24">
        <v>1</v>
      </c>
      <c r="G24">
        <v>1</v>
      </c>
      <c r="H24">
        <v>1</v>
      </c>
      <c r="I24">
        <v>1</v>
      </c>
    </row>
    <row r="25" spans="1:11">
      <c r="A25" t="s">
        <v>49</v>
      </c>
      <c r="E25" t="s">
        <v>35</v>
      </c>
      <c r="F25">
        <v>1</v>
      </c>
      <c r="G25">
        <v>1</v>
      </c>
      <c r="H25">
        <v>1</v>
      </c>
      <c r="I25">
        <v>0</v>
      </c>
    </row>
    <row r="26" spans="1:11">
      <c r="A26" t="s">
        <v>50</v>
      </c>
      <c r="E26" t="s">
        <v>35</v>
      </c>
      <c r="F26">
        <v>1</v>
      </c>
      <c r="G26">
        <v>1</v>
      </c>
      <c r="H26">
        <v>0</v>
      </c>
      <c r="I26">
        <v>1</v>
      </c>
    </row>
    <row r="27" spans="1:11">
      <c r="A27" t="s">
        <v>51</v>
      </c>
      <c r="E27" t="s">
        <v>52</v>
      </c>
      <c r="F27">
        <v>1</v>
      </c>
      <c r="G27">
        <v>0</v>
      </c>
      <c r="H27">
        <v>1</v>
      </c>
      <c r="I27">
        <v>0</v>
      </c>
    </row>
    <row r="29" spans="1:11">
      <c r="F29">
        <f>SUM(F20:F27)</f>
        <v>6</v>
      </c>
      <c r="G29">
        <f t="shared" ref="G29:I29" si="0">SUM(G20:G27)</f>
        <v>6</v>
      </c>
      <c r="H29">
        <f t="shared" si="0"/>
        <v>6</v>
      </c>
      <c r="I29">
        <f t="shared" si="0"/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opLeftCell="A11" workbookViewId="0">
      <pane xSplit="1" topLeftCell="F1" activePane="topRight" state="frozen"/>
      <selection pane="topRight" activeCell="I6" sqref="A1:W23"/>
    </sheetView>
  </sheetViews>
  <sheetFormatPr defaultColWidth="10.75" defaultRowHeight="15.6"/>
  <cols>
    <col min="1" max="1" width="40.875" customWidth="1"/>
    <col min="2" max="2" width="16.625" customWidth="1"/>
    <col min="3" max="3" width="21" customWidth="1"/>
    <col min="4" max="4" width="25.375" bestFit="1" customWidth="1"/>
    <col min="5" max="5" width="14.875" customWidth="1"/>
    <col min="6" max="6" width="14.625" bestFit="1" customWidth="1"/>
    <col min="7" max="7" width="14.625" customWidth="1"/>
    <col min="9" max="9" width="18" bestFit="1" customWidth="1"/>
    <col min="10" max="10" width="20.5" bestFit="1" customWidth="1"/>
    <col min="11" max="11" width="16.75" bestFit="1" customWidth="1"/>
    <col min="12" max="12" width="17.5" customWidth="1"/>
    <col min="13" max="13" width="16.5" customWidth="1"/>
    <col min="14" max="14" width="17.5" customWidth="1"/>
  </cols>
  <sheetData>
    <row r="1" spans="1:23">
      <c r="B1" s="2" t="s">
        <v>67</v>
      </c>
      <c r="C1" s="2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t="s">
        <v>78</v>
      </c>
      <c r="N1" t="s">
        <v>79</v>
      </c>
      <c r="O1" s="3" t="s">
        <v>80</v>
      </c>
      <c r="P1" t="s">
        <v>81</v>
      </c>
      <c r="Q1" t="s">
        <v>82</v>
      </c>
      <c r="R1" t="s">
        <v>83</v>
      </c>
      <c r="S1" t="s">
        <v>84</v>
      </c>
      <c r="T1" t="s">
        <v>85</v>
      </c>
      <c r="U1" t="s">
        <v>86</v>
      </c>
      <c r="V1" t="s">
        <v>87</v>
      </c>
      <c r="W1" t="s">
        <v>88</v>
      </c>
    </row>
    <row r="2" spans="1:23">
      <c r="A2" s="1" t="s">
        <v>89</v>
      </c>
    </row>
    <row r="3" spans="1:23">
      <c r="A3" t="s">
        <v>90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0</v>
      </c>
      <c r="P3">
        <v>1</v>
      </c>
      <c r="Q3">
        <v>1</v>
      </c>
      <c r="R3">
        <v>1</v>
      </c>
      <c r="S3">
        <v>1</v>
      </c>
      <c r="T3">
        <v>0</v>
      </c>
      <c r="U3">
        <v>1</v>
      </c>
      <c r="V3">
        <v>1</v>
      </c>
      <c r="W3">
        <v>1</v>
      </c>
    </row>
    <row r="4" spans="1:23">
      <c r="A4" t="s">
        <v>91</v>
      </c>
      <c r="B4">
        <v>1</v>
      </c>
      <c r="C4">
        <v>0</v>
      </c>
      <c r="D4">
        <v>1</v>
      </c>
      <c r="E4">
        <v>1</v>
      </c>
      <c r="F4">
        <v>1</v>
      </c>
      <c r="G4">
        <v>0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</row>
    <row r="5" spans="1:23">
      <c r="A5" t="s">
        <v>92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0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</row>
    <row r="6" spans="1:23">
      <c r="A6" s="1" t="s">
        <v>93</v>
      </c>
      <c r="B6" s="1"/>
      <c r="C6" s="1"/>
    </row>
    <row r="7" spans="1:23">
      <c r="A7" t="s">
        <v>94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</row>
    <row r="8" spans="1:23">
      <c r="A8" t="s">
        <v>95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0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</row>
    <row r="9" spans="1:23">
      <c r="A9" t="s">
        <v>96</v>
      </c>
      <c r="B9">
        <v>0</v>
      </c>
      <c r="C9">
        <v>1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1</v>
      </c>
      <c r="R9">
        <v>1</v>
      </c>
      <c r="S9">
        <v>1</v>
      </c>
      <c r="T9">
        <v>0</v>
      </c>
      <c r="U9">
        <v>0</v>
      </c>
      <c r="V9">
        <v>1</v>
      </c>
      <c r="W9">
        <v>1</v>
      </c>
    </row>
    <row r="10" spans="1:23">
      <c r="A10" t="s">
        <v>97</v>
      </c>
      <c r="B10">
        <v>1</v>
      </c>
      <c r="C10">
        <v>1</v>
      </c>
      <c r="E10">
        <v>1</v>
      </c>
      <c r="F10">
        <v>1</v>
      </c>
      <c r="G10">
        <v>0</v>
      </c>
      <c r="J10">
        <v>1</v>
      </c>
      <c r="K10">
        <v>1</v>
      </c>
      <c r="L10">
        <v>1</v>
      </c>
      <c r="M10">
        <v>1</v>
      </c>
      <c r="N10" t="s">
        <v>98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</row>
    <row r="11" spans="1:23">
      <c r="A11" s="1" t="s">
        <v>99</v>
      </c>
      <c r="B11" s="1"/>
      <c r="C11" s="1"/>
      <c r="D11">
        <v>0</v>
      </c>
      <c r="H11">
        <v>1</v>
      </c>
      <c r="I11">
        <v>1</v>
      </c>
    </row>
    <row r="12" spans="1:23">
      <c r="A12" t="s">
        <v>100</v>
      </c>
      <c r="B12">
        <v>1</v>
      </c>
      <c r="C12">
        <v>0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</row>
    <row r="13" spans="1:23">
      <c r="A13" t="s">
        <v>101</v>
      </c>
      <c r="B13">
        <v>1</v>
      </c>
      <c r="C13">
        <v>1</v>
      </c>
      <c r="D13">
        <v>0</v>
      </c>
      <c r="E13">
        <v>1</v>
      </c>
      <c r="F13">
        <v>1</v>
      </c>
      <c r="G13">
        <v>1</v>
      </c>
      <c r="H13">
        <v>0</v>
      </c>
      <c r="I13">
        <v>0</v>
      </c>
      <c r="J13">
        <v>1</v>
      </c>
      <c r="K13">
        <v>1</v>
      </c>
      <c r="L13">
        <v>1</v>
      </c>
      <c r="M13">
        <v>0</v>
      </c>
      <c r="N13">
        <v>0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</row>
    <row r="14" spans="1:23">
      <c r="A14" t="s">
        <v>102</v>
      </c>
      <c r="B14">
        <v>1</v>
      </c>
      <c r="C14">
        <v>0</v>
      </c>
      <c r="E14">
        <v>0</v>
      </c>
      <c r="F14">
        <v>1</v>
      </c>
      <c r="G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1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1</v>
      </c>
    </row>
    <row r="15" spans="1:23" s="4" customFormat="1">
      <c r="A15" s="4" t="s">
        <v>103</v>
      </c>
      <c r="B15" s="4">
        <v>1</v>
      </c>
      <c r="C15" s="4">
        <v>1</v>
      </c>
      <c r="D15" s="4">
        <v>0</v>
      </c>
      <c r="E15" s="4">
        <v>1</v>
      </c>
      <c r="F15" s="4">
        <v>1</v>
      </c>
      <c r="G15" s="4">
        <v>0</v>
      </c>
      <c r="H15" s="4">
        <v>0</v>
      </c>
      <c r="I15" s="4">
        <v>0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</row>
    <row r="16" spans="1:23">
      <c r="A16" s="1" t="s">
        <v>104</v>
      </c>
      <c r="B16" s="1"/>
      <c r="C16" s="1"/>
    </row>
    <row r="17" spans="1:27">
      <c r="A17" t="s">
        <v>105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</row>
    <row r="18" spans="1:27">
      <c r="A18" t="s">
        <v>106</v>
      </c>
      <c r="B18">
        <v>1</v>
      </c>
      <c r="C18">
        <v>0</v>
      </c>
      <c r="D18">
        <v>0</v>
      </c>
      <c r="E18">
        <v>1</v>
      </c>
      <c r="F18">
        <v>1</v>
      </c>
      <c r="G18">
        <v>0</v>
      </c>
      <c r="H18">
        <v>1</v>
      </c>
      <c r="I18">
        <v>1</v>
      </c>
      <c r="J18">
        <v>0</v>
      </c>
      <c r="K18">
        <v>1</v>
      </c>
      <c r="L18">
        <v>1</v>
      </c>
      <c r="M18">
        <v>1</v>
      </c>
      <c r="N18">
        <v>1</v>
      </c>
      <c r="O18">
        <v>0</v>
      </c>
      <c r="P18">
        <v>1</v>
      </c>
      <c r="Q18">
        <v>1</v>
      </c>
      <c r="R18">
        <v>1</v>
      </c>
      <c r="S18">
        <v>1</v>
      </c>
      <c r="T18">
        <v>0</v>
      </c>
      <c r="U18">
        <v>1</v>
      </c>
      <c r="V18">
        <v>1</v>
      </c>
      <c r="W18">
        <v>0</v>
      </c>
    </row>
    <row r="19" spans="1:27">
      <c r="A19" s="1" t="s">
        <v>107</v>
      </c>
      <c r="B19" s="1"/>
      <c r="C19" s="1"/>
    </row>
    <row r="20" spans="1:27">
      <c r="A20" t="s">
        <v>108</v>
      </c>
      <c r="B20">
        <v>1</v>
      </c>
      <c r="C20">
        <v>0</v>
      </c>
      <c r="D20">
        <v>0</v>
      </c>
      <c r="E20">
        <v>1</v>
      </c>
      <c r="F20">
        <v>1</v>
      </c>
      <c r="G20">
        <v>0</v>
      </c>
      <c r="H20">
        <v>1</v>
      </c>
      <c r="I20">
        <v>0</v>
      </c>
      <c r="J20">
        <v>1</v>
      </c>
      <c r="K20">
        <v>1</v>
      </c>
      <c r="L20">
        <v>1</v>
      </c>
      <c r="M20">
        <v>1</v>
      </c>
      <c r="N20">
        <v>1</v>
      </c>
      <c r="O20">
        <v>0</v>
      </c>
      <c r="P20">
        <v>1</v>
      </c>
      <c r="Q20">
        <v>1</v>
      </c>
      <c r="R20">
        <v>1</v>
      </c>
      <c r="S20">
        <v>1</v>
      </c>
      <c r="T20">
        <v>0</v>
      </c>
      <c r="U20">
        <v>1</v>
      </c>
      <c r="V20">
        <v>1</v>
      </c>
      <c r="W20">
        <v>1</v>
      </c>
    </row>
    <row r="21" spans="1:27">
      <c r="A21" t="s">
        <v>109</v>
      </c>
      <c r="B21">
        <v>1</v>
      </c>
      <c r="C21">
        <v>1</v>
      </c>
      <c r="D21">
        <v>0</v>
      </c>
      <c r="E21">
        <v>1</v>
      </c>
      <c r="F21">
        <v>1</v>
      </c>
      <c r="G21">
        <v>1</v>
      </c>
      <c r="H21">
        <v>0</v>
      </c>
      <c r="I21">
        <v>0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</row>
    <row r="22" spans="1:27">
      <c r="A22" t="s">
        <v>110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1</v>
      </c>
      <c r="R22">
        <v>1</v>
      </c>
      <c r="S22">
        <v>1</v>
      </c>
      <c r="T22">
        <v>0</v>
      </c>
      <c r="U22">
        <v>1</v>
      </c>
      <c r="V22">
        <v>1</v>
      </c>
      <c r="W22">
        <v>0</v>
      </c>
    </row>
    <row r="23" spans="1:27">
      <c r="A23" t="s">
        <v>111</v>
      </c>
      <c r="B23">
        <v>1</v>
      </c>
      <c r="C23">
        <v>1</v>
      </c>
      <c r="D23">
        <v>1</v>
      </c>
      <c r="E23">
        <v>0</v>
      </c>
      <c r="F23">
        <v>1</v>
      </c>
      <c r="G23">
        <v>0</v>
      </c>
      <c r="H23">
        <v>0</v>
      </c>
      <c r="I23">
        <v>0</v>
      </c>
      <c r="J23">
        <v>1</v>
      </c>
      <c r="K23">
        <v>1</v>
      </c>
      <c r="L23">
        <v>1</v>
      </c>
      <c r="M23">
        <v>1</v>
      </c>
      <c r="N23">
        <v>0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</row>
    <row r="24" spans="1:27">
      <c r="Y24" t="s">
        <v>112</v>
      </c>
      <c r="Z24" t="s">
        <v>113</v>
      </c>
      <c r="AA24" t="s">
        <v>114</v>
      </c>
    </row>
    <row r="25" spans="1:27">
      <c r="A25" t="s">
        <v>115</v>
      </c>
      <c r="B25">
        <f>SUM(B3:B23)</f>
        <v>15</v>
      </c>
      <c r="C25">
        <f>SUM(C3:C23)</f>
        <v>10</v>
      </c>
      <c r="D25">
        <f t="shared" ref="D25:J25" si="0">SUM(D3:D23)</f>
        <v>7</v>
      </c>
      <c r="E25">
        <f t="shared" si="0"/>
        <v>12</v>
      </c>
      <c r="F25">
        <f t="shared" si="0"/>
        <v>16</v>
      </c>
      <c r="G25">
        <f t="shared" si="0"/>
        <v>7</v>
      </c>
      <c r="H25">
        <f>SUM(H3:H23)</f>
        <v>10</v>
      </c>
      <c r="I25">
        <f>SUM(I3:I23)</f>
        <v>7</v>
      </c>
      <c r="J25">
        <f t="shared" si="0"/>
        <v>12</v>
      </c>
      <c r="K25">
        <f>SUM(K3:K23)</f>
        <v>15</v>
      </c>
      <c r="L25">
        <f>SUM(L3:L23)</f>
        <v>13</v>
      </c>
      <c r="M25">
        <f>SUM(M3:M23)</f>
        <v>12</v>
      </c>
      <c r="N25">
        <f>SUM(N3:N23)</f>
        <v>10</v>
      </c>
      <c r="O25">
        <f t="shared" ref="O25:W25" si="1">SUM(O3:O23)</f>
        <v>10</v>
      </c>
      <c r="P25">
        <f t="shared" si="1"/>
        <v>15</v>
      </c>
      <c r="Q25">
        <f t="shared" si="1"/>
        <v>16</v>
      </c>
      <c r="R25">
        <f t="shared" si="1"/>
        <v>16</v>
      </c>
      <c r="S25">
        <f t="shared" si="1"/>
        <v>17</v>
      </c>
      <c r="T25">
        <f t="shared" si="1"/>
        <v>10</v>
      </c>
      <c r="U25">
        <f t="shared" si="1"/>
        <v>15</v>
      </c>
      <c r="V25">
        <f t="shared" si="1"/>
        <v>16</v>
      </c>
      <c r="W25">
        <f t="shared" si="1"/>
        <v>14</v>
      </c>
      <c r="Y25">
        <f>AVERAGE(B25:W25)</f>
        <v>12.5</v>
      </c>
      <c r="Z25">
        <f>MIN(B25:W25)</f>
        <v>7</v>
      </c>
      <c r="AA25">
        <f>MAX(B25:X25)</f>
        <v>17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1D1A-5337-4431-80DD-F5F17B0043FC}">
  <dimension ref="A1:S26"/>
  <sheetViews>
    <sheetView topLeftCell="F6" workbookViewId="0">
      <selection activeCell="S27" sqref="S27"/>
    </sheetView>
  </sheetViews>
  <sheetFormatPr defaultRowHeight="15.75"/>
  <sheetData>
    <row r="1" spans="1:17">
      <c r="B1" s="2" t="s">
        <v>67</v>
      </c>
      <c r="C1" t="s">
        <v>69</v>
      </c>
      <c r="D1" t="s">
        <v>70</v>
      </c>
      <c r="E1" t="s">
        <v>71</v>
      </c>
      <c r="F1" t="s">
        <v>72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83</v>
      </c>
      <c r="N1" t="s">
        <v>84</v>
      </c>
      <c r="O1" t="s">
        <v>85</v>
      </c>
      <c r="P1" t="s">
        <v>87</v>
      </c>
      <c r="Q1" t="s">
        <v>88</v>
      </c>
    </row>
    <row r="2" spans="1:17">
      <c r="A2" s="1" t="s">
        <v>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7">
      <c r="A3" t="s">
        <v>90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0</v>
      </c>
      <c r="P3">
        <v>1</v>
      </c>
      <c r="Q3">
        <v>1</v>
      </c>
    </row>
    <row r="4" spans="1:17">
      <c r="A4" t="s">
        <v>91</v>
      </c>
      <c r="B4">
        <v>1</v>
      </c>
      <c r="C4">
        <v>1</v>
      </c>
      <c r="D4">
        <v>1</v>
      </c>
      <c r="E4">
        <v>1</v>
      </c>
      <c r="F4">
        <v>0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</row>
    <row r="5" spans="1:17">
      <c r="A5" t="s">
        <v>92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</row>
    <row r="6" spans="1:17">
      <c r="A6" s="1" t="s">
        <v>93</v>
      </c>
      <c r="B6" s="1"/>
    </row>
    <row r="7" spans="1:17">
      <c r="A7" t="s">
        <v>94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>
      <c r="A8" t="s">
        <v>95</v>
      </c>
      <c r="B8">
        <v>1</v>
      </c>
      <c r="C8">
        <v>1</v>
      </c>
      <c r="D8">
        <v>1</v>
      </c>
      <c r="E8">
        <v>1</v>
      </c>
      <c r="F8">
        <v>1</v>
      </c>
      <c r="G8">
        <v>0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</row>
    <row r="9" spans="1:17">
      <c r="A9" t="s">
        <v>96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1</v>
      </c>
      <c r="Q9">
        <v>1</v>
      </c>
    </row>
    <row r="10" spans="1:17">
      <c r="A10" t="s">
        <v>97</v>
      </c>
      <c r="B10">
        <v>1</v>
      </c>
      <c r="D10">
        <v>1</v>
      </c>
      <c r="E10">
        <v>1</v>
      </c>
      <c r="F10">
        <v>0</v>
      </c>
      <c r="H10">
        <v>1</v>
      </c>
      <c r="I10">
        <v>1</v>
      </c>
      <c r="J10">
        <v>1</v>
      </c>
      <c r="K10">
        <v>1</v>
      </c>
      <c r="L10" t="s">
        <v>98</v>
      </c>
      <c r="M10">
        <v>1</v>
      </c>
      <c r="N10">
        <v>1</v>
      </c>
      <c r="O10">
        <v>1</v>
      </c>
      <c r="P10">
        <v>1</v>
      </c>
      <c r="Q10">
        <v>1</v>
      </c>
    </row>
    <row r="11" spans="1:17">
      <c r="A11" s="1" t="s">
        <v>99</v>
      </c>
      <c r="B11" s="1"/>
      <c r="C11">
        <v>0</v>
      </c>
      <c r="G11">
        <v>1</v>
      </c>
    </row>
    <row r="12" spans="1:17">
      <c r="A12" t="s">
        <v>100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</row>
    <row r="13" spans="1:17">
      <c r="A13" t="s">
        <v>101</v>
      </c>
      <c r="B13">
        <v>1</v>
      </c>
      <c r="C13">
        <v>0</v>
      </c>
      <c r="D13">
        <v>1</v>
      </c>
      <c r="E13">
        <v>1</v>
      </c>
      <c r="F13">
        <v>1</v>
      </c>
      <c r="G13">
        <v>0</v>
      </c>
      <c r="H13">
        <v>1</v>
      </c>
      <c r="I13">
        <v>1</v>
      </c>
      <c r="J13">
        <v>1</v>
      </c>
      <c r="K13">
        <v>0</v>
      </c>
      <c r="L13">
        <v>0</v>
      </c>
      <c r="M13">
        <v>1</v>
      </c>
      <c r="N13">
        <v>1</v>
      </c>
      <c r="O13">
        <v>1</v>
      </c>
      <c r="P13">
        <v>1</v>
      </c>
      <c r="Q13">
        <v>1</v>
      </c>
    </row>
    <row r="14" spans="1:17">
      <c r="A14" t="s">
        <v>102</v>
      </c>
      <c r="B14">
        <v>1</v>
      </c>
      <c r="D14">
        <v>0</v>
      </c>
      <c r="E14">
        <v>1</v>
      </c>
      <c r="F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1</v>
      </c>
      <c r="N14">
        <v>1</v>
      </c>
      <c r="O14">
        <v>0</v>
      </c>
      <c r="P14">
        <v>1</v>
      </c>
      <c r="Q14">
        <v>1</v>
      </c>
    </row>
    <row r="15" spans="1:17">
      <c r="A15" s="4" t="s">
        <v>103</v>
      </c>
      <c r="B15" s="4">
        <v>1</v>
      </c>
      <c r="C15" s="4">
        <v>0</v>
      </c>
      <c r="D15" s="4">
        <v>1</v>
      </c>
      <c r="E15" s="4">
        <v>1</v>
      </c>
      <c r="F15" s="4">
        <v>0</v>
      </c>
      <c r="G15" s="4">
        <v>0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</row>
    <row r="16" spans="1:17">
      <c r="A16" s="1" t="s">
        <v>104</v>
      </c>
      <c r="B16" s="1"/>
    </row>
    <row r="17" spans="1:19">
      <c r="A17" t="s">
        <v>105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</row>
    <row r="18" spans="1:19">
      <c r="A18" t="s">
        <v>106</v>
      </c>
      <c r="B18">
        <v>1</v>
      </c>
      <c r="C18">
        <v>0</v>
      </c>
      <c r="D18">
        <v>1</v>
      </c>
      <c r="E18">
        <v>1</v>
      </c>
      <c r="F18">
        <v>0</v>
      </c>
      <c r="G18">
        <v>1</v>
      </c>
      <c r="H18">
        <v>0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0</v>
      </c>
      <c r="P18">
        <v>1</v>
      </c>
      <c r="Q18">
        <v>0</v>
      </c>
    </row>
    <row r="19" spans="1:19">
      <c r="A19" s="1" t="s">
        <v>107</v>
      </c>
      <c r="B19" s="1"/>
    </row>
    <row r="20" spans="1:19">
      <c r="A20" t="s">
        <v>108</v>
      </c>
      <c r="B20">
        <v>1</v>
      </c>
      <c r="C20">
        <v>0</v>
      </c>
      <c r="D20">
        <v>1</v>
      </c>
      <c r="E20">
        <v>1</v>
      </c>
      <c r="F20">
        <v>0</v>
      </c>
      <c r="G20">
        <v>0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0</v>
      </c>
      <c r="P20">
        <v>1</v>
      </c>
      <c r="Q20">
        <v>1</v>
      </c>
    </row>
    <row r="21" spans="1:19">
      <c r="A21" t="s">
        <v>109</v>
      </c>
      <c r="B21">
        <v>1</v>
      </c>
      <c r="C21">
        <v>0</v>
      </c>
      <c r="D21">
        <v>1</v>
      </c>
      <c r="E21">
        <v>1</v>
      </c>
      <c r="F21">
        <v>1</v>
      </c>
      <c r="G21">
        <v>0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</row>
    <row r="22" spans="1:19">
      <c r="A22" t="s">
        <v>110</v>
      </c>
      <c r="B22">
        <v>1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1</v>
      </c>
      <c r="N22">
        <v>1</v>
      </c>
      <c r="O22">
        <v>0</v>
      </c>
      <c r="P22">
        <v>1</v>
      </c>
      <c r="Q22">
        <v>0</v>
      </c>
    </row>
    <row r="23" spans="1:19">
      <c r="A23" t="s">
        <v>111</v>
      </c>
      <c r="B23">
        <v>1</v>
      </c>
      <c r="C23">
        <v>1</v>
      </c>
      <c r="D23">
        <v>0</v>
      </c>
      <c r="E23">
        <v>1</v>
      </c>
      <c r="F23">
        <v>0</v>
      </c>
      <c r="G23">
        <v>0</v>
      </c>
      <c r="H23">
        <v>1</v>
      </c>
      <c r="I23">
        <v>1</v>
      </c>
      <c r="J23">
        <v>1</v>
      </c>
      <c r="K23">
        <v>1</v>
      </c>
      <c r="L23">
        <v>0</v>
      </c>
      <c r="M23">
        <v>1</v>
      </c>
      <c r="N23">
        <v>1</v>
      </c>
      <c r="O23">
        <v>1</v>
      </c>
      <c r="P23">
        <v>1</v>
      </c>
      <c r="Q23">
        <v>1</v>
      </c>
    </row>
    <row r="26" spans="1:19">
      <c r="B26">
        <f>SUM(B3:B23)</f>
        <v>15</v>
      </c>
      <c r="C26">
        <f t="shared" ref="C26:Q26" si="0">SUM(C3:C23)</f>
        <v>7</v>
      </c>
      <c r="D26">
        <f t="shared" si="0"/>
        <v>12</v>
      </c>
      <c r="E26">
        <f t="shared" si="0"/>
        <v>16</v>
      </c>
      <c r="F26">
        <f t="shared" si="0"/>
        <v>7</v>
      </c>
      <c r="G26">
        <f t="shared" si="0"/>
        <v>7</v>
      </c>
      <c r="H26">
        <f t="shared" si="0"/>
        <v>12</v>
      </c>
      <c r="I26">
        <f t="shared" si="0"/>
        <v>15</v>
      </c>
      <c r="J26">
        <f t="shared" si="0"/>
        <v>13</v>
      </c>
      <c r="K26">
        <f t="shared" si="0"/>
        <v>12</v>
      </c>
      <c r="L26">
        <f t="shared" si="0"/>
        <v>10</v>
      </c>
      <c r="M26">
        <f t="shared" si="0"/>
        <v>16</v>
      </c>
      <c r="N26">
        <f t="shared" si="0"/>
        <v>17</v>
      </c>
      <c r="O26">
        <f t="shared" si="0"/>
        <v>10</v>
      </c>
      <c r="P26">
        <f t="shared" si="0"/>
        <v>16</v>
      </c>
      <c r="Q26">
        <f t="shared" si="0"/>
        <v>14</v>
      </c>
      <c r="S26">
        <f>AVERAGE(B26:Q26)</f>
        <v>12.4375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779D-A631-450F-9CDA-DBA2278E3982}">
  <dimension ref="A1:M13"/>
  <sheetViews>
    <sheetView topLeftCell="A5" workbookViewId="0">
      <pane xSplit="1" topLeftCell="F1" activePane="topRight" state="frozen"/>
      <selection pane="topRight" activeCell="F6" sqref="F6"/>
    </sheetView>
  </sheetViews>
  <sheetFormatPr defaultRowHeight="15.6"/>
  <cols>
    <col min="1" max="1" width="37.625" style="5" customWidth="1"/>
  </cols>
  <sheetData>
    <row r="1" spans="1:13">
      <c r="B1" t="s">
        <v>44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K1" t="s">
        <v>112</v>
      </c>
    </row>
    <row r="2" spans="1:13" ht="31.15">
      <c r="A2" s="5" t="s">
        <v>116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</row>
    <row r="3" spans="1:13">
      <c r="A3" s="5" t="s">
        <v>117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</row>
    <row r="4" spans="1:13" ht="31.15">
      <c r="A4" s="5" t="s">
        <v>118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</row>
    <row r="5" spans="1:13" ht="31.15">
      <c r="A5" s="5" t="s">
        <v>119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</row>
    <row r="6" spans="1:13" ht="31.15">
      <c r="A6" s="5" t="s">
        <v>120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</row>
    <row r="7" spans="1:13" ht="31.15">
      <c r="A7" s="5" t="s">
        <v>121</v>
      </c>
      <c r="B7">
        <v>1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</row>
    <row r="8" spans="1:13" ht="31.15">
      <c r="A8" s="5" t="s">
        <v>122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</row>
    <row r="9" spans="1:13">
      <c r="A9" s="5" t="s">
        <v>123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</row>
    <row r="10" spans="1:13">
      <c r="A10" s="5" t="s">
        <v>124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</row>
    <row r="11" spans="1:13">
      <c r="A11" s="5" t="s">
        <v>125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</row>
    <row r="12" spans="1:13">
      <c r="K12" t="s">
        <v>112</v>
      </c>
      <c r="L12" t="s">
        <v>113</v>
      </c>
      <c r="M12" t="s">
        <v>114</v>
      </c>
    </row>
    <row r="13" spans="1:13">
      <c r="B13">
        <f>SUM(B2:B11)</f>
        <v>10</v>
      </c>
      <c r="C13">
        <f t="shared" ref="C13:H13" si="0">SUM(C2:C11)</f>
        <v>9</v>
      </c>
      <c r="D13">
        <f t="shared" si="0"/>
        <v>9</v>
      </c>
      <c r="E13">
        <f t="shared" si="0"/>
        <v>9</v>
      </c>
      <c r="F13">
        <f t="shared" si="0"/>
        <v>10</v>
      </c>
      <c r="G13">
        <f t="shared" si="0"/>
        <v>9</v>
      </c>
      <c r="H13">
        <f t="shared" si="0"/>
        <v>9</v>
      </c>
      <c r="K13">
        <f>AVERAGE(B13:H13)</f>
        <v>9.2857142857142865</v>
      </c>
      <c r="L13">
        <f>MIN(B13:H13)</f>
        <v>9</v>
      </c>
      <c r="M13">
        <f>MAX(B13:H13)</f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Vincenzo Malo</cp:lastModifiedBy>
  <cp:revision/>
  <dcterms:created xsi:type="dcterms:W3CDTF">2018-02-16T19:24:50Z</dcterms:created>
  <dcterms:modified xsi:type="dcterms:W3CDTF">2020-05-08T22:41:16Z</dcterms:modified>
  <cp:category/>
  <cp:contentStatus/>
</cp:coreProperties>
</file>