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6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7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8.xml" ContentType="application/vnd.openxmlformats-officedocument.drawing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9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0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1.xml" ContentType="application/vnd.openxmlformats-officedocument.drawing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2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3.xml" ContentType="application/vnd.openxmlformats-officedocument.drawing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drawings/drawing14.xml" ContentType="application/vnd.openxmlformats-officedocument.drawing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drawings/drawing15.xml" ContentType="application/vnd.openxmlformats-officedocument.drawing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5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charts/chart156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charts/chart157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charts/chart158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drawings/drawing16.xml" ContentType="application/vnd.openxmlformats-officedocument.drawing+xml"/>
  <Override PartName="/xl/charts/chart159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charts/chart160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charts/chart161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charts/chart162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charts/chart163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charts/chart164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charts/chart165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charts/chart166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charts/chart167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charts/chart168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charts/chart169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charts/chart170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charts/chart171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charts/chart172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charts/chart173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drawings/drawing17.xml" ContentType="application/vnd.openxmlformats-officedocument.drawing+xml"/>
  <Override PartName="/xl/charts/chart174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charts/chart175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charts/chart176.xml" ContentType="application/vnd.openxmlformats-officedocument.drawingml.chart+xml"/>
  <Override PartName="/xl/charts/style176.xml" ContentType="application/vnd.ms-office.chartstyle+xml"/>
  <Override PartName="/xl/charts/colors176.xml" ContentType="application/vnd.ms-office.chartcolorstyle+xml"/>
  <Override PartName="/xl/charts/chart177.xml" ContentType="application/vnd.openxmlformats-officedocument.drawingml.chart+xml"/>
  <Override PartName="/xl/charts/style177.xml" ContentType="application/vnd.ms-office.chartstyle+xml"/>
  <Override PartName="/xl/charts/colors177.xml" ContentType="application/vnd.ms-office.chartcolorstyle+xml"/>
  <Override PartName="/xl/charts/chart178.xml" ContentType="application/vnd.openxmlformats-officedocument.drawingml.chart+xml"/>
  <Override PartName="/xl/charts/style178.xml" ContentType="application/vnd.ms-office.chartstyle+xml"/>
  <Override PartName="/xl/charts/colors178.xml" ContentType="application/vnd.ms-office.chartcolorstyle+xml"/>
  <Override PartName="/xl/drawings/drawing18.xml" ContentType="application/vnd.openxmlformats-officedocument.drawing+xml"/>
  <Override PartName="/xl/charts/chart179.xml" ContentType="application/vnd.openxmlformats-officedocument.drawingml.chart+xml"/>
  <Override PartName="/xl/charts/style179.xml" ContentType="application/vnd.ms-office.chartstyle+xml"/>
  <Override PartName="/xl/charts/colors179.xml" ContentType="application/vnd.ms-office.chartcolorstyle+xml"/>
  <Override PartName="/xl/charts/chart180.xml" ContentType="application/vnd.openxmlformats-officedocument.drawingml.chart+xml"/>
  <Override PartName="/xl/charts/style180.xml" ContentType="application/vnd.ms-office.chartstyle+xml"/>
  <Override PartName="/xl/charts/colors180.xml" ContentType="application/vnd.ms-office.chartcolorstyle+xml"/>
  <Override PartName="/xl/charts/chart181.xml" ContentType="application/vnd.openxmlformats-officedocument.drawingml.chart+xml"/>
  <Override PartName="/xl/charts/style181.xml" ContentType="application/vnd.ms-office.chartstyle+xml"/>
  <Override PartName="/xl/charts/colors181.xml" ContentType="application/vnd.ms-office.chartcolorstyle+xml"/>
  <Override PartName="/xl/charts/chart182.xml" ContentType="application/vnd.openxmlformats-officedocument.drawingml.chart+xml"/>
  <Override PartName="/xl/charts/style182.xml" ContentType="application/vnd.ms-office.chartstyle+xml"/>
  <Override PartName="/xl/charts/colors182.xml" ContentType="application/vnd.ms-office.chartcolorstyle+xml"/>
  <Override PartName="/xl/charts/chart183.xml" ContentType="application/vnd.openxmlformats-officedocument.drawingml.chart+xml"/>
  <Override PartName="/xl/charts/style183.xml" ContentType="application/vnd.ms-office.chartstyle+xml"/>
  <Override PartName="/xl/charts/colors183.xml" ContentType="application/vnd.ms-office.chartcolorstyle+xml"/>
  <Override PartName="/xl/charts/chart184.xml" ContentType="application/vnd.openxmlformats-officedocument.drawingml.chart+xml"/>
  <Override PartName="/xl/charts/style184.xml" ContentType="application/vnd.ms-office.chartstyle+xml"/>
  <Override PartName="/xl/charts/colors184.xml" ContentType="application/vnd.ms-office.chartcolorstyle+xml"/>
  <Override PartName="/xl/charts/chart185.xml" ContentType="application/vnd.openxmlformats-officedocument.drawingml.chart+xml"/>
  <Override PartName="/xl/charts/style185.xml" ContentType="application/vnd.ms-office.chartstyle+xml"/>
  <Override PartName="/xl/charts/colors185.xml" ContentType="application/vnd.ms-office.chartcolorstyle+xml"/>
  <Override PartName="/xl/charts/chart186.xml" ContentType="application/vnd.openxmlformats-officedocument.drawingml.chart+xml"/>
  <Override PartName="/xl/charts/style186.xml" ContentType="application/vnd.ms-office.chartstyle+xml"/>
  <Override PartName="/xl/charts/colors186.xml" ContentType="application/vnd.ms-office.chartcolorstyle+xml"/>
  <Override PartName="/xl/charts/chart187.xml" ContentType="application/vnd.openxmlformats-officedocument.drawingml.chart+xml"/>
  <Override PartName="/xl/charts/style187.xml" ContentType="application/vnd.ms-office.chartstyle+xml"/>
  <Override PartName="/xl/charts/colors187.xml" ContentType="application/vnd.ms-office.chartcolorstyle+xml"/>
  <Override PartName="/xl/charts/chart188.xml" ContentType="application/vnd.openxmlformats-officedocument.drawingml.chart+xml"/>
  <Override PartName="/xl/charts/style188.xml" ContentType="application/vnd.ms-office.chartstyle+xml"/>
  <Override PartName="/xl/charts/colors188.xml" ContentType="application/vnd.ms-office.chartcolorstyle+xml"/>
  <Override PartName="/xl/charts/chart189.xml" ContentType="application/vnd.openxmlformats-officedocument.drawingml.chart+xml"/>
  <Override PartName="/xl/charts/style189.xml" ContentType="application/vnd.ms-office.chartstyle+xml"/>
  <Override PartName="/xl/charts/colors189.xml" ContentType="application/vnd.ms-office.chartcolorstyle+xml"/>
  <Override PartName="/xl/charts/chart190.xml" ContentType="application/vnd.openxmlformats-officedocument.drawingml.chart+xml"/>
  <Override PartName="/xl/charts/style190.xml" ContentType="application/vnd.ms-office.chartstyle+xml"/>
  <Override PartName="/xl/charts/colors190.xml" ContentType="application/vnd.ms-office.chartcolorstyle+xml"/>
  <Override PartName="/xl/charts/chart191.xml" ContentType="application/vnd.openxmlformats-officedocument.drawingml.chart+xml"/>
  <Override PartName="/xl/charts/style191.xml" ContentType="application/vnd.ms-office.chartstyle+xml"/>
  <Override PartName="/xl/charts/colors191.xml" ContentType="application/vnd.ms-office.chartcolorstyle+xml"/>
  <Override PartName="/xl/charts/chart192.xml" ContentType="application/vnd.openxmlformats-officedocument.drawingml.chart+xml"/>
  <Override PartName="/xl/charts/style192.xml" ContentType="application/vnd.ms-office.chartstyle+xml"/>
  <Override PartName="/xl/charts/colors192.xml" ContentType="application/vnd.ms-office.chartcolorstyle+xml"/>
  <Override PartName="/xl/charts/chart193.xml" ContentType="application/vnd.openxmlformats-officedocument.drawingml.chart+xml"/>
  <Override PartName="/xl/charts/style193.xml" ContentType="application/vnd.ms-office.chartstyle+xml"/>
  <Override PartName="/xl/charts/colors193.xml" ContentType="application/vnd.ms-office.chartcolorstyle+xml"/>
  <Override PartName="/xl/drawings/drawing19.xml" ContentType="application/vnd.openxmlformats-officedocument.drawing+xml"/>
  <Override PartName="/xl/charts/chart194.xml" ContentType="application/vnd.openxmlformats-officedocument.drawingml.chart+xml"/>
  <Override PartName="/xl/charts/style194.xml" ContentType="application/vnd.ms-office.chartstyle+xml"/>
  <Override PartName="/xl/charts/colors194.xml" ContentType="application/vnd.ms-office.chartcolorstyle+xml"/>
  <Override PartName="/xl/charts/chart195.xml" ContentType="application/vnd.openxmlformats-officedocument.drawingml.chart+xml"/>
  <Override PartName="/xl/charts/style195.xml" ContentType="application/vnd.ms-office.chartstyle+xml"/>
  <Override PartName="/xl/charts/colors195.xml" ContentType="application/vnd.ms-office.chartcolorstyle+xml"/>
  <Override PartName="/xl/charts/chart196.xml" ContentType="application/vnd.openxmlformats-officedocument.drawingml.chart+xml"/>
  <Override PartName="/xl/charts/style196.xml" ContentType="application/vnd.ms-office.chartstyle+xml"/>
  <Override PartName="/xl/charts/colors196.xml" ContentType="application/vnd.ms-office.chartcolorstyle+xml"/>
  <Override PartName="/xl/charts/chart197.xml" ContentType="application/vnd.openxmlformats-officedocument.drawingml.chart+xml"/>
  <Override PartName="/xl/charts/style197.xml" ContentType="application/vnd.ms-office.chartstyle+xml"/>
  <Override PartName="/xl/charts/colors197.xml" ContentType="application/vnd.ms-office.chartcolorstyle+xml"/>
  <Override PartName="/xl/charts/chart198.xml" ContentType="application/vnd.openxmlformats-officedocument.drawingml.chart+xml"/>
  <Override PartName="/xl/charts/style198.xml" ContentType="application/vnd.ms-office.chartstyle+xml"/>
  <Override PartName="/xl/charts/colors198.xml" ContentType="application/vnd.ms-office.chartcolorstyle+xml"/>
  <Override PartName="/xl/drawings/drawing20.xml" ContentType="application/vnd.openxmlformats-officedocument.drawing+xml"/>
  <Override PartName="/xl/charts/chart199.xml" ContentType="application/vnd.openxmlformats-officedocument.drawingml.chart+xml"/>
  <Override PartName="/xl/charts/style199.xml" ContentType="application/vnd.ms-office.chartstyle+xml"/>
  <Override PartName="/xl/charts/colors199.xml" ContentType="application/vnd.ms-office.chartcolorstyle+xml"/>
  <Override PartName="/xl/charts/chart200.xml" ContentType="application/vnd.openxmlformats-officedocument.drawingml.chart+xml"/>
  <Override PartName="/xl/charts/style200.xml" ContentType="application/vnd.ms-office.chartstyle+xml"/>
  <Override PartName="/xl/charts/colors200.xml" ContentType="application/vnd.ms-office.chartcolorstyle+xml"/>
  <Override PartName="/xl/charts/chart201.xml" ContentType="application/vnd.openxmlformats-officedocument.drawingml.chart+xml"/>
  <Override PartName="/xl/charts/style201.xml" ContentType="application/vnd.ms-office.chartstyle+xml"/>
  <Override PartName="/xl/charts/colors201.xml" ContentType="application/vnd.ms-office.chartcolorstyle+xml"/>
  <Override PartName="/xl/charts/chart202.xml" ContentType="application/vnd.openxmlformats-officedocument.drawingml.chart+xml"/>
  <Override PartName="/xl/charts/style202.xml" ContentType="application/vnd.ms-office.chartstyle+xml"/>
  <Override PartName="/xl/charts/colors202.xml" ContentType="application/vnd.ms-office.chartcolorstyle+xml"/>
  <Override PartName="/xl/charts/chart203.xml" ContentType="application/vnd.openxmlformats-officedocument.drawingml.chart+xml"/>
  <Override PartName="/xl/charts/style203.xml" ContentType="application/vnd.ms-office.chartstyle+xml"/>
  <Override PartName="/xl/charts/colors203.xml" ContentType="application/vnd.ms-office.chartcolorstyle+xml"/>
  <Override PartName="/xl/charts/chart204.xml" ContentType="application/vnd.openxmlformats-officedocument.drawingml.chart+xml"/>
  <Override PartName="/xl/charts/style204.xml" ContentType="application/vnd.ms-office.chartstyle+xml"/>
  <Override PartName="/xl/charts/colors204.xml" ContentType="application/vnd.ms-office.chartcolorstyle+xml"/>
  <Override PartName="/xl/charts/chart205.xml" ContentType="application/vnd.openxmlformats-officedocument.drawingml.chart+xml"/>
  <Override PartName="/xl/charts/style205.xml" ContentType="application/vnd.ms-office.chartstyle+xml"/>
  <Override PartName="/xl/charts/colors205.xml" ContentType="application/vnd.ms-office.chartcolorstyle+xml"/>
  <Override PartName="/xl/charts/chart206.xml" ContentType="application/vnd.openxmlformats-officedocument.drawingml.chart+xml"/>
  <Override PartName="/xl/charts/style206.xml" ContentType="application/vnd.ms-office.chartstyle+xml"/>
  <Override PartName="/xl/charts/colors206.xml" ContentType="application/vnd.ms-office.chartcolorstyle+xml"/>
  <Override PartName="/xl/charts/chart207.xml" ContentType="application/vnd.openxmlformats-officedocument.drawingml.chart+xml"/>
  <Override PartName="/xl/charts/style207.xml" ContentType="application/vnd.ms-office.chartstyle+xml"/>
  <Override PartName="/xl/charts/colors207.xml" ContentType="application/vnd.ms-office.chartcolorstyle+xml"/>
  <Override PartName="/xl/charts/chart208.xml" ContentType="application/vnd.openxmlformats-officedocument.drawingml.chart+xml"/>
  <Override PartName="/xl/charts/style208.xml" ContentType="application/vnd.ms-office.chartstyle+xml"/>
  <Override PartName="/xl/charts/colors208.xml" ContentType="application/vnd.ms-office.chartcolorstyle+xml"/>
  <Override PartName="/xl/charts/chart209.xml" ContentType="application/vnd.openxmlformats-officedocument.drawingml.chart+xml"/>
  <Override PartName="/xl/charts/style209.xml" ContentType="application/vnd.ms-office.chartstyle+xml"/>
  <Override PartName="/xl/charts/colors209.xml" ContentType="application/vnd.ms-office.chartcolorstyle+xml"/>
  <Override PartName="/xl/charts/chart210.xml" ContentType="application/vnd.openxmlformats-officedocument.drawingml.chart+xml"/>
  <Override PartName="/xl/charts/style210.xml" ContentType="application/vnd.ms-office.chartstyle+xml"/>
  <Override PartName="/xl/charts/colors210.xml" ContentType="application/vnd.ms-office.chartcolorstyle+xml"/>
  <Override PartName="/xl/charts/chart211.xml" ContentType="application/vnd.openxmlformats-officedocument.drawingml.chart+xml"/>
  <Override PartName="/xl/charts/style211.xml" ContentType="application/vnd.ms-office.chartstyle+xml"/>
  <Override PartName="/xl/charts/colors211.xml" ContentType="application/vnd.ms-office.chartcolorstyle+xml"/>
  <Override PartName="/xl/charts/chart212.xml" ContentType="application/vnd.openxmlformats-officedocument.drawingml.chart+xml"/>
  <Override PartName="/xl/charts/style212.xml" ContentType="application/vnd.ms-office.chartstyle+xml"/>
  <Override PartName="/xl/charts/colors212.xml" ContentType="application/vnd.ms-office.chartcolorstyle+xml"/>
  <Override PartName="/xl/charts/chart213.xml" ContentType="application/vnd.openxmlformats-officedocument.drawingml.chart+xml"/>
  <Override PartName="/xl/charts/style213.xml" ContentType="application/vnd.ms-office.chartstyle+xml"/>
  <Override PartName="/xl/charts/colors213.xml" ContentType="application/vnd.ms-office.chartcolorstyle+xml"/>
  <Override PartName="/xl/drawings/drawing21.xml" ContentType="application/vnd.openxmlformats-officedocument.drawing+xml"/>
  <Override PartName="/xl/charts/chart214.xml" ContentType="application/vnd.openxmlformats-officedocument.drawingml.chart+xml"/>
  <Override PartName="/xl/charts/style214.xml" ContentType="application/vnd.ms-office.chartstyle+xml"/>
  <Override PartName="/xl/charts/colors214.xml" ContentType="application/vnd.ms-office.chartcolorstyle+xml"/>
  <Override PartName="/xl/charts/chart215.xml" ContentType="application/vnd.openxmlformats-officedocument.drawingml.chart+xml"/>
  <Override PartName="/xl/charts/style215.xml" ContentType="application/vnd.ms-office.chartstyle+xml"/>
  <Override PartName="/xl/charts/colors215.xml" ContentType="application/vnd.ms-office.chartcolorstyle+xml"/>
  <Override PartName="/xl/charts/chart216.xml" ContentType="application/vnd.openxmlformats-officedocument.drawingml.chart+xml"/>
  <Override PartName="/xl/charts/style216.xml" ContentType="application/vnd.ms-office.chartstyle+xml"/>
  <Override PartName="/xl/charts/colors216.xml" ContentType="application/vnd.ms-office.chartcolorstyle+xml"/>
  <Override PartName="/xl/charts/chart217.xml" ContentType="application/vnd.openxmlformats-officedocument.drawingml.chart+xml"/>
  <Override PartName="/xl/charts/style217.xml" ContentType="application/vnd.ms-office.chartstyle+xml"/>
  <Override PartName="/xl/charts/colors217.xml" ContentType="application/vnd.ms-office.chartcolorstyle+xml"/>
  <Override PartName="/xl/charts/chart218.xml" ContentType="application/vnd.openxmlformats-officedocument.drawingml.chart+xml"/>
  <Override PartName="/xl/charts/style218.xml" ContentType="application/vnd.ms-office.chartstyle+xml"/>
  <Override PartName="/xl/charts/colors218.xml" ContentType="application/vnd.ms-office.chartcolorstyle+xml"/>
  <Override PartName="/xl/drawings/drawing22.xml" ContentType="application/vnd.openxmlformats-officedocument.drawing+xml"/>
  <Override PartName="/xl/charts/chart219.xml" ContentType="application/vnd.openxmlformats-officedocument.drawingml.chart+xml"/>
  <Override PartName="/xl/charts/style219.xml" ContentType="application/vnd.ms-office.chartstyle+xml"/>
  <Override PartName="/xl/charts/colors219.xml" ContentType="application/vnd.ms-office.chartcolorstyle+xml"/>
  <Override PartName="/xl/charts/chart220.xml" ContentType="application/vnd.openxmlformats-officedocument.drawingml.chart+xml"/>
  <Override PartName="/xl/charts/style220.xml" ContentType="application/vnd.ms-office.chartstyle+xml"/>
  <Override PartName="/xl/charts/colors220.xml" ContentType="application/vnd.ms-office.chartcolorstyle+xml"/>
  <Override PartName="/xl/charts/chart221.xml" ContentType="application/vnd.openxmlformats-officedocument.drawingml.chart+xml"/>
  <Override PartName="/xl/charts/style221.xml" ContentType="application/vnd.ms-office.chartstyle+xml"/>
  <Override PartName="/xl/charts/colors221.xml" ContentType="application/vnd.ms-office.chartcolorstyle+xml"/>
  <Override PartName="/xl/charts/chart222.xml" ContentType="application/vnd.openxmlformats-officedocument.drawingml.chart+xml"/>
  <Override PartName="/xl/charts/style222.xml" ContentType="application/vnd.ms-office.chartstyle+xml"/>
  <Override PartName="/xl/charts/colors222.xml" ContentType="application/vnd.ms-office.chartcolorstyle+xml"/>
  <Override PartName="/xl/charts/chart223.xml" ContentType="application/vnd.openxmlformats-officedocument.drawingml.chart+xml"/>
  <Override PartName="/xl/charts/style223.xml" ContentType="application/vnd.ms-office.chartstyle+xml"/>
  <Override PartName="/xl/charts/colors223.xml" ContentType="application/vnd.ms-office.chartcolorstyle+xml"/>
  <Override PartName="/xl/charts/chart224.xml" ContentType="application/vnd.openxmlformats-officedocument.drawingml.chart+xml"/>
  <Override PartName="/xl/charts/style224.xml" ContentType="application/vnd.ms-office.chartstyle+xml"/>
  <Override PartName="/xl/charts/colors224.xml" ContentType="application/vnd.ms-office.chartcolorstyle+xml"/>
  <Override PartName="/xl/charts/chart225.xml" ContentType="application/vnd.openxmlformats-officedocument.drawingml.chart+xml"/>
  <Override PartName="/xl/charts/style225.xml" ContentType="application/vnd.ms-office.chartstyle+xml"/>
  <Override PartName="/xl/charts/colors225.xml" ContentType="application/vnd.ms-office.chartcolorstyle+xml"/>
  <Override PartName="/xl/charts/chart226.xml" ContentType="application/vnd.openxmlformats-officedocument.drawingml.chart+xml"/>
  <Override PartName="/xl/charts/style226.xml" ContentType="application/vnd.ms-office.chartstyle+xml"/>
  <Override PartName="/xl/charts/colors226.xml" ContentType="application/vnd.ms-office.chartcolorstyle+xml"/>
  <Override PartName="/xl/charts/chart227.xml" ContentType="application/vnd.openxmlformats-officedocument.drawingml.chart+xml"/>
  <Override PartName="/xl/charts/style227.xml" ContentType="application/vnd.ms-office.chartstyle+xml"/>
  <Override PartName="/xl/charts/colors227.xml" ContentType="application/vnd.ms-office.chartcolorstyle+xml"/>
  <Override PartName="/xl/charts/chart228.xml" ContentType="application/vnd.openxmlformats-officedocument.drawingml.chart+xml"/>
  <Override PartName="/xl/charts/style228.xml" ContentType="application/vnd.ms-office.chartstyle+xml"/>
  <Override PartName="/xl/charts/colors228.xml" ContentType="application/vnd.ms-office.chartcolorstyle+xml"/>
  <Override PartName="/xl/charts/chart229.xml" ContentType="application/vnd.openxmlformats-officedocument.drawingml.chart+xml"/>
  <Override PartName="/xl/charts/style229.xml" ContentType="application/vnd.ms-office.chartstyle+xml"/>
  <Override PartName="/xl/charts/colors229.xml" ContentType="application/vnd.ms-office.chartcolorstyle+xml"/>
  <Override PartName="/xl/charts/chart230.xml" ContentType="application/vnd.openxmlformats-officedocument.drawingml.chart+xml"/>
  <Override PartName="/xl/charts/style230.xml" ContentType="application/vnd.ms-office.chartstyle+xml"/>
  <Override PartName="/xl/charts/colors230.xml" ContentType="application/vnd.ms-office.chartcolorstyle+xml"/>
  <Override PartName="/xl/charts/chart231.xml" ContentType="application/vnd.openxmlformats-officedocument.drawingml.chart+xml"/>
  <Override PartName="/xl/charts/style231.xml" ContentType="application/vnd.ms-office.chartstyle+xml"/>
  <Override PartName="/xl/charts/colors231.xml" ContentType="application/vnd.ms-office.chartcolorstyle+xml"/>
  <Override PartName="/xl/charts/chart232.xml" ContentType="application/vnd.openxmlformats-officedocument.drawingml.chart+xml"/>
  <Override PartName="/xl/charts/style232.xml" ContentType="application/vnd.ms-office.chartstyle+xml"/>
  <Override PartName="/xl/charts/colors232.xml" ContentType="application/vnd.ms-office.chartcolorstyle+xml"/>
  <Override PartName="/xl/charts/chart233.xml" ContentType="application/vnd.openxmlformats-officedocument.drawingml.chart+xml"/>
  <Override PartName="/xl/charts/style233.xml" ContentType="application/vnd.ms-office.chartstyle+xml"/>
  <Override PartName="/xl/charts/colors233.xml" ContentType="application/vnd.ms-office.chartcolorstyle+xml"/>
  <Override PartName="/xl/drawings/drawing23.xml" ContentType="application/vnd.openxmlformats-officedocument.drawing+xml"/>
  <Override PartName="/xl/charts/chart234.xml" ContentType="application/vnd.openxmlformats-officedocument.drawingml.chart+xml"/>
  <Override PartName="/xl/charts/style234.xml" ContentType="application/vnd.ms-office.chartstyle+xml"/>
  <Override PartName="/xl/charts/colors234.xml" ContentType="application/vnd.ms-office.chartcolorstyle+xml"/>
  <Override PartName="/xl/charts/chart235.xml" ContentType="application/vnd.openxmlformats-officedocument.drawingml.chart+xml"/>
  <Override PartName="/xl/charts/style235.xml" ContentType="application/vnd.ms-office.chartstyle+xml"/>
  <Override PartName="/xl/charts/colors235.xml" ContentType="application/vnd.ms-office.chartcolorstyle+xml"/>
  <Override PartName="/xl/charts/chart236.xml" ContentType="application/vnd.openxmlformats-officedocument.drawingml.chart+xml"/>
  <Override PartName="/xl/charts/style236.xml" ContentType="application/vnd.ms-office.chartstyle+xml"/>
  <Override PartName="/xl/charts/colors236.xml" ContentType="application/vnd.ms-office.chartcolorstyle+xml"/>
  <Override PartName="/xl/charts/chart237.xml" ContentType="application/vnd.openxmlformats-officedocument.drawingml.chart+xml"/>
  <Override PartName="/xl/charts/style237.xml" ContentType="application/vnd.ms-office.chartstyle+xml"/>
  <Override PartName="/xl/charts/colors237.xml" ContentType="application/vnd.ms-office.chartcolorstyle+xml"/>
  <Override PartName="/xl/charts/chart238.xml" ContentType="application/vnd.openxmlformats-officedocument.drawingml.chart+xml"/>
  <Override PartName="/xl/charts/style238.xml" ContentType="application/vnd.ms-office.chartstyle+xml"/>
  <Override PartName="/xl/charts/colors238.xml" ContentType="application/vnd.ms-office.chartcolorstyle+xml"/>
  <Override PartName="/xl/drawings/drawing24.xml" ContentType="application/vnd.openxmlformats-officedocument.drawing+xml"/>
  <Override PartName="/xl/charts/chart239.xml" ContentType="application/vnd.openxmlformats-officedocument.drawingml.chart+xml"/>
  <Override PartName="/xl/charts/style239.xml" ContentType="application/vnd.ms-office.chartstyle+xml"/>
  <Override PartName="/xl/charts/colors239.xml" ContentType="application/vnd.ms-office.chartcolorstyle+xml"/>
  <Override PartName="/xl/charts/chart240.xml" ContentType="application/vnd.openxmlformats-officedocument.drawingml.chart+xml"/>
  <Override PartName="/xl/charts/style240.xml" ContentType="application/vnd.ms-office.chartstyle+xml"/>
  <Override PartName="/xl/charts/colors240.xml" ContentType="application/vnd.ms-office.chartcolorstyle+xml"/>
  <Override PartName="/xl/charts/chart241.xml" ContentType="application/vnd.openxmlformats-officedocument.drawingml.chart+xml"/>
  <Override PartName="/xl/charts/style241.xml" ContentType="application/vnd.ms-office.chartstyle+xml"/>
  <Override PartName="/xl/charts/colors241.xml" ContentType="application/vnd.ms-office.chartcolorstyle+xml"/>
  <Override PartName="/xl/charts/chart242.xml" ContentType="application/vnd.openxmlformats-officedocument.drawingml.chart+xml"/>
  <Override PartName="/xl/charts/style242.xml" ContentType="application/vnd.ms-office.chartstyle+xml"/>
  <Override PartName="/xl/charts/colors242.xml" ContentType="application/vnd.ms-office.chartcolorstyle+xml"/>
  <Override PartName="/xl/charts/chart243.xml" ContentType="application/vnd.openxmlformats-officedocument.drawingml.chart+xml"/>
  <Override PartName="/xl/charts/style243.xml" ContentType="application/vnd.ms-office.chartstyle+xml"/>
  <Override PartName="/xl/charts/colors243.xml" ContentType="application/vnd.ms-office.chartcolorstyle+xml"/>
  <Override PartName="/xl/charts/chart244.xml" ContentType="application/vnd.openxmlformats-officedocument.drawingml.chart+xml"/>
  <Override PartName="/xl/charts/style244.xml" ContentType="application/vnd.ms-office.chartstyle+xml"/>
  <Override PartName="/xl/charts/colors244.xml" ContentType="application/vnd.ms-office.chartcolorstyle+xml"/>
  <Override PartName="/xl/charts/chart245.xml" ContentType="application/vnd.openxmlformats-officedocument.drawingml.chart+xml"/>
  <Override PartName="/xl/charts/style245.xml" ContentType="application/vnd.ms-office.chartstyle+xml"/>
  <Override PartName="/xl/charts/colors245.xml" ContentType="application/vnd.ms-office.chartcolorstyle+xml"/>
  <Override PartName="/xl/charts/chart246.xml" ContentType="application/vnd.openxmlformats-officedocument.drawingml.chart+xml"/>
  <Override PartName="/xl/charts/style246.xml" ContentType="application/vnd.ms-office.chartstyle+xml"/>
  <Override PartName="/xl/charts/colors246.xml" ContentType="application/vnd.ms-office.chartcolorstyle+xml"/>
  <Override PartName="/xl/charts/chart247.xml" ContentType="application/vnd.openxmlformats-officedocument.drawingml.chart+xml"/>
  <Override PartName="/xl/charts/style247.xml" ContentType="application/vnd.ms-office.chartstyle+xml"/>
  <Override PartName="/xl/charts/colors247.xml" ContentType="application/vnd.ms-office.chartcolorstyle+xml"/>
  <Override PartName="/xl/charts/chart248.xml" ContentType="application/vnd.openxmlformats-officedocument.drawingml.chart+xml"/>
  <Override PartName="/xl/charts/style248.xml" ContentType="application/vnd.ms-office.chartstyle+xml"/>
  <Override PartName="/xl/charts/colors248.xml" ContentType="application/vnd.ms-office.chartcolorstyle+xml"/>
  <Override PartName="/xl/charts/chart249.xml" ContentType="application/vnd.openxmlformats-officedocument.drawingml.chart+xml"/>
  <Override PartName="/xl/charts/style249.xml" ContentType="application/vnd.ms-office.chartstyle+xml"/>
  <Override PartName="/xl/charts/colors249.xml" ContentType="application/vnd.ms-office.chartcolorstyle+xml"/>
  <Override PartName="/xl/charts/chart250.xml" ContentType="application/vnd.openxmlformats-officedocument.drawingml.chart+xml"/>
  <Override PartName="/xl/charts/style250.xml" ContentType="application/vnd.ms-office.chartstyle+xml"/>
  <Override PartName="/xl/charts/colors250.xml" ContentType="application/vnd.ms-office.chartcolorstyle+xml"/>
  <Override PartName="/xl/charts/chart251.xml" ContentType="application/vnd.openxmlformats-officedocument.drawingml.chart+xml"/>
  <Override PartName="/xl/charts/style251.xml" ContentType="application/vnd.ms-office.chartstyle+xml"/>
  <Override PartName="/xl/charts/colors251.xml" ContentType="application/vnd.ms-office.chartcolorstyle+xml"/>
  <Override PartName="/xl/charts/chart252.xml" ContentType="application/vnd.openxmlformats-officedocument.drawingml.chart+xml"/>
  <Override PartName="/xl/charts/style252.xml" ContentType="application/vnd.ms-office.chartstyle+xml"/>
  <Override PartName="/xl/charts/colors252.xml" ContentType="application/vnd.ms-office.chartcolorstyle+xml"/>
  <Override PartName="/xl/charts/chart253.xml" ContentType="application/vnd.openxmlformats-officedocument.drawingml.chart+xml"/>
  <Override PartName="/xl/charts/style253.xml" ContentType="application/vnd.ms-office.chartstyle+xml"/>
  <Override PartName="/xl/charts/colors253.xml" ContentType="application/vnd.ms-office.chartcolorstyle+xml"/>
  <Override PartName="/xl/drawings/drawing25.xml" ContentType="application/vnd.openxmlformats-officedocument.drawing+xml"/>
  <Override PartName="/xl/charts/chart254.xml" ContentType="application/vnd.openxmlformats-officedocument.drawingml.chart+xml"/>
  <Override PartName="/xl/charts/style254.xml" ContentType="application/vnd.ms-office.chartstyle+xml"/>
  <Override PartName="/xl/charts/colors254.xml" ContentType="application/vnd.ms-office.chartcolorstyle+xml"/>
  <Override PartName="/xl/charts/chart255.xml" ContentType="application/vnd.openxmlformats-officedocument.drawingml.chart+xml"/>
  <Override PartName="/xl/charts/style255.xml" ContentType="application/vnd.ms-office.chartstyle+xml"/>
  <Override PartName="/xl/charts/colors255.xml" ContentType="application/vnd.ms-office.chartcolorstyle+xml"/>
  <Override PartName="/xl/charts/chart256.xml" ContentType="application/vnd.openxmlformats-officedocument.drawingml.chart+xml"/>
  <Override PartName="/xl/charts/style256.xml" ContentType="application/vnd.ms-office.chartstyle+xml"/>
  <Override PartName="/xl/charts/colors256.xml" ContentType="application/vnd.ms-office.chartcolorstyle+xml"/>
  <Override PartName="/xl/charts/chart257.xml" ContentType="application/vnd.openxmlformats-officedocument.drawingml.chart+xml"/>
  <Override PartName="/xl/charts/style257.xml" ContentType="application/vnd.ms-office.chartstyle+xml"/>
  <Override PartName="/xl/charts/colors257.xml" ContentType="application/vnd.ms-office.chartcolorstyle+xml"/>
  <Override PartName="/xl/charts/chart258.xml" ContentType="application/vnd.openxmlformats-officedocument.drawingml.chart+xml"/>
  <Override PartName="/xl/charts/style258.xml" ContentType="application/vnd.ms-office.chartstyle+xml"/>
  <Override PartName="/xl/charts/colors258.xml" ContentType="application/vnd.ms-office.chartcolorstyle+xml"/>
  <Override PartName="/xl/drawings/drawing26.xml" ContentType="application/vnd.openxmlformats-officedocument.drawing+xml"/>
  <Override PartName="/xl/charts/chart259.xml" ContentType="application/vnd.openxmlformats-officedocument.drawingml.chart+xml"/>
  <Override PartName="/xl/charts/style259.xml" ContentType="application/vnd.ms-office.chartstyle+xml"/>
  <Override PartName="/xl/charts/colors259.xml" ContentType="application/vnd.ms-office.chartcolorstyle+xml"/>
  <Override PartName="/xl/charts/chart260.xml" ContentType="application/vnd.openxmlformats-officedocument.drawingml.chart+xml"/>
  <Override PartName="/xl/charts/style260.xml" ContentType="application/vnd.ms-office.chartstyle+xml"/>
  <Override PartName="/xl/charts/colors260.xml" ContentType="application/vnd.ms-office.chartcolorstyle+xml"/>
  <Override PartName="/xl/charts/chart261.xml" ContentType="application/vnd.openxmlformats-officedocument.drawingml.chart+xml"/>
  <Override PartName="/xl/charts/style261.xml" ContentType="application/vnd.ms-office.chartstyle+xml"/>
  <Override PartName="/xl/charts/colors261.xml" ContentType="application/vnd.ms-office.chartcolorstyle+xml"/>
  <Override PartName="/xl/charts/chart262.xml" ContentType="application/vnd.openxmlformats-officedocument.drawingml.chart+xml"/>
  <Override PartName="/xl/charts/style262.xml" ContentType="application/vnd.ms-office.chartstyle+xml"/>
  <Override PartName="/xl/charts/colors262.xml" ContentType="application/vnd.ms-office.chartcolorstyle+xml"/>
  <Override PartName="/xl/charts/chart263.xml" ContentType="application/vnd.openxmlformats-officedocument.drawingml.chart+xml"/>
  <Override PartName="/xl/charts/style263.xml" ContentType="application/vnd.ms-office.chartstyle+xml"/>
  <Override PartName="/xl/charts/colors263.xml" ContentType="application/vnd.ms-office.chartcolorstyle+xml"/>
  <Override PartName="/xl/charts/chart264.xml" ContentType="application/vnd.openxmlformats-officedocument.drawingml.chart+xml"/>
  <Override PartName="/xl/charts/style264.xml" ContentType="application/vnd.ms-office.chartstyle+xml"/>
  <Override PartName="/xl/charts/colors264.xml" ContentType="application/vnd.ms-office.chartcolorstyle+xml"/>
  <Override PartName="/xl/charts/chart265.xml" ContentType="application/vnd.openxmlformats-officedocument.drawingml.chart+xml"/>
  <Override PartName="/xl/charts/style265.xml" ContentType="application/vnd.ms-office.chartstyle+xml"/>
  <Override PartName="/xl/charts/colors265.xml" ContentType="application/vnd.ms-office.chartcolorstyle+xml"/>
  <Override PartName="/xl/charts/chart266.xml" ContentType="application/vnd.openxmlformats-officedocument.drawingml.chart+xml"/>
  <Override PartName="/xl/charts/style266.xml" ContentType="application/vnd.ms-office.chartstyle+xml"/>
  <Override PartName="/xl/charts/colors266.xml" ContentType="application/vnd.ms-office.chartcolorstyle+xml"/>
  <Override PartName="/xl/charts/chart267.xml" ContentType="application/vnd.openxmlformats-officedocument.drawingml.chart+xml"/>
  <Override PartName="/xl/charts/style267.xml" ContentType="application/vnd.ms-office.chartstyle+xml"/>
  <Override PartName="/xl/charts/colors267.xml" ContentType="application/vnd.ms-office.chartcolorstyle+xml"/>
  <Override PartName="/xl/charts/chart268.xml" ContentType="application/vnd.openxmlformats-officedocument.drawingml.chart+xml"/>
  <Override PartName="/xl/charts/style268.xml" ContentType="application/vnd.ms-office.chartstyle+xml"/>
  <Override PartName="/xl/charts/colors268.xml" ContentType="application/vnd.ms-office.chartcolorstyle+xml"/>
  <Override PartName="/xl/charts/chart269.xml" ContentType="application/vnd.openxmlformats-officedocument.drawingml.chart+xml"/>
  <Override PartName="/xl/charts/style269.xml" ContentType="application/vnd.ms-office.chartstyle+xml"/>
  <Override PartName="/xl/charts/colors269.xml" ContentType="application/vnd.ms-office.chartcolorstyle+xml"/>
  <Override PartName="/xl/charts/chart270.xml" ContentType="application/vnd.openxmlformats-officedocument.drawingml.chart+xml"/>
  <Override PartName="/xl/charts/style270.xml" ContentType="application/vnd.ms-office.chartstyle+xml"/>
  <Override PartName="/xl/charts/colors270.xml" ContentType="application/vnd.ms-office.chartcolorstyle+xml"/>
  <Override PartName="/xl/charts/chart271.xml" ContentType="application/vnd.openxmlformats-officedocument.drawingml.chart+xml"/>
  <Override PartName="/xl/charts/style271.xml" ContentType="application/vnd.ms-office.chartstyle+xml"/>
  <Override PartName="/xl/charts/colors271.xml" ContentType="application/vnd.ms-office.chartcolorstyle+xml"/>
  <Override PartName="/xl/charts/chart272.xml" ContentType="application/vnd.openxmlformats-officedocument.drawingml.chart+xml"/>
  <Override PartName="/xl/charts/style272.xml" ContentType="application/vnd.ms-office.chartstyle+xml"/>
  <Override PartName="/xl/charts/colors272.xml" ContentType="application/vnd.ms-office.chartcolorstyle+xml"/>
  <Override PartName="/xl/charts/chart273.xml" ContentType="application/vnd.openxmlformats-officedocument.drawingml.chart+xml"/>
  <Override PartName="/xl/charts/style273.xml" ContentType="application/vnd.ms-office.chartstyle+xml"/>
  <Override PartName="/xl/charts/colors273.xml" ContentType="application/vnd.ms-office.chartcolorstyle+xml"/>
  <Override PartName="/xl/drawings/drawing27.xml" ContentType="application/vnd.openxmlformats-officedocument.drawing+xml"/>
  <Override PartName="/xl/charts/chart274.xml" ContentType="application/vnd.openxmlformats-officedocument.drawingml.chart+xml"/>
  <Override PartName="/xl/charts/style274.xml" ContentType="application/vnd.ms-office.chartstyle+xml"/>
  <Override PartName="/xl/charts/colors274.xml" ContentType="application/vnd.ms-office.chartcolorstyle+xml"/>
  <Override PartName="/xl/charts/chart275.xml" ContentType="application/vnd.openxmlformats-officedocument.drawingml.chart+xml"/>
  <Override PartName="/xl/charts/style275.xml" ContentType="application/vnd.ms-office.chartstyle+xml"/>
  <Override PartName="/xl/charts/colors275.xml" ContentType="application/vnd.ms-office.chartcolorstyle+xml"/>
  <Override PartName="/xl/charts/chart276.xml" ContentType="application/vnd.openxmlformats-officedocument.drawingml.chart+xml"/>
  <Override PartName="/xl/charts/style276.xml" ContentType="application/vnd.ms-office.chartstyle+xml"/>
  <Override PartName="/xl/charts/colors276.xml" ContentType="application/vnd.ms-office.chartcolorstyle+xml"/>
  <Override PartName="/xl/charts/chart277.xml" ContentType="application/vnd.openxmlformats-officedocument.drawingml.chart+xml"/>
  <Override PartName="/xl/charts/style277.xml" ContentType="application/vnd.ms-office.chartstyle+xml"/>
  <Override PartName="/xl/charts/colors277.xml" ContentType="application/vnd.ms-office.chartcolorstyle+xml"/>
  <Override PartName="/xl/charts/chart278.xml" ContentType="application/vnd.openxmlformats-officedocument.drawingml.chart+xml"/>
  <Override PartName="/xl/charts/style278.xml" ContentType="application/vnd.ms-office.chartstyle+xml"/>
  <Override PartName="/xl/charts/colors278.xml" ContentType="application/vnd.ms-office.chartcolorstyle+xml"/>
  <Override PartName="/xl/charts/chart279.xml" ContentType="application/vnd.openxmlformats-officedocument.drawingml.chart+xml"/>
  <Override PartName="/xl/charts/style279.xml" ContentType="application/vnd.ms-office.chartstyle+xml"/>
  <Override PartName="/xl/charts/colors279.xml" ContentType="application/vnd.ms-office.chartcolorstyle+xml"/>
  <Override PartName="/xl/charts/chart280.xml" ContentType="application/vnd.openxmlformats-officedocument.drawingml.chart+xml"/>
  <Override PartName="/xl/charts/style280.xml" ContentType="application/vnd.ms-office.chartstyle+xml"/>
  <Override PartName="/xl/charts/colors280.xml" ContentType="application/vnd.ms-office.chartcolorstyle+xml"/>
  <Override PartName="/xl/charts/chart281.xml" ContentType="application/vnd.openxmlformats-officedocument.drawingml.chart+xml"/>
  <Override PartName="/xl/charts/style281.xml" ContentType="application/vnd.ms-office.chartstyle+xml"/>
  <Override PartName="/xl/charts/colors281.xml" ContentType="application/vnd.ms-office.chartcolorstyle+xml"/>
  <Override PartName="/xl/charts/chart282.xml" ContentType="application/vnd.openxmlformats-officedocument.drawingml.chart+xml"/>
  <Override PartName="/xl/charts/style282.xml" ContentType="application/vnd.ms-office.chartstyle+xml"/>
  <Override PartName="/xl/charts/colors282.xml" ContentType="application/vnd.ms-office.chartcolorstyle+xml"/>
  <Override PartName="/xl/charts/chart283.xml" ContentType="application/vnd.openxmlformats-officedocument.drawingml.chart+xml"/>
  <Override PartName="/xl/charts/style283.xml" ContentType="application/vnd.ms-office.chartstyle+xml"/>
  <Override PartName="/xl/charts/colors283.xml" ContentType="application/vnd.ms-office.chartcolorstyle+xml"/>
  <Override PartName="/xl/charts/chart284.xml" ContentType="application/vnd.openxmlformats-officedocument.drawingml.chart+xml"/>
  <Override PartName="/xl/charts/style284.xml" ContentType="application/vnd.ms-office.chartstyle+xml"/>
  <Override PartName="/xl/charts/colors284.xml" ContentType="application/vnd.ms-office.chartcolorstyle+xml"/>
  <Override PartName="/xl/charts/chart285.xml" ContentType="application/vnd.openxmlformats-officedocument.drawingml.chart+xml"/>
  <Override PartName="/xl/charts/style285.xml" ContentType="application/vnd.ms-office.chartstyle+xml"/>
  <Override PartName="/xl/charts/colors285.xml" ContentType="application/vnd.ms-office.chartcolorstyle+xml"/>
  <Override PartName="/xl/charts/chart286.xml" ContentType="application/vnd.openxmlformats-officedocument.drawingml.chart+xml"/>
  <Override PartName="/xl/charts/style286.xml" ContentType="application/vnd.ms-office.chartstyle+xml"/>
  <Override PartName="/xl/charts/colors286.xml" ContentType="application/vnd.ms-office.chartcolorstyle+xml"/>
  <Override PartName="/xl/charts/chart287.xml" ContentType="application/vnd.openxmlformats-officedocument.drawingml.chart+xml"/>
  <Override PartName="/xl/charts/style287.xml" ContentType="application/vnd.ms-office.chartstyle+xml"/>
  <Override PartName="/xl/charts/colors287.xml" ContentType="application/vnd.ms-office.chartcolorstyle+xml"/>
  <Override PartName="/xl/charts/chart288.xml" ContentType="application/vnd.openxmlformats-officedocument.drawingml.chart+xml"/>
  <Override PartName="/xl/charts/style288.xml" ContentType="application/vnd.ms-office.chartstyle+xml"/>
  <Override PartName="/xl/charts/colors288.xml" ContentType="application/vnd.ms-office.chartcolorstyle+xml"/>
  <Override PartName="/xl/drawings/drawing28.xml" ContentType="application/vnd.openxmlformats-officedocument.drawing+xml"/>
  <Override PartName="/xl/charts/chart289.xml" ContentType="application/vnd.openxmlformats-officedocument.drawingml.chart+xml"/>
  <Override PartName="/xl/charts/style289.xml" ContentType="application/vnd.ms-office.chartstyle+xml"/>
  <Override PartName="/xl/charts/colors289.xml" ContentType="application/vnd.ms-office.chartcolorstyle+xml"/>
  <Override PartName="/xl/charts/chart290.xml" ContentType="application/vnd.openxmlformats-officedocument.drawingml.chart+xml"/>
  <Override PartName="/xl/charts/style290.xml" ContentType="application/vnd.ms-office.chartstyle+xml"/>
  <Override PartName="/xl/charts/colors290.xml" ContentType="application/vnd.ms-office.chartcolorstyle+xml"/>
  <Override PartName="/xl/charts/chart291.xml" ContentType="application/vnd.openxmlformats-officedocument.drawingml.chart+xml"/>
  <Override PartName="/xl/charts/style291.xml" ContentType="application/vnd.ms-office.chartstyle+xml"/>
  <Override PartName="/xl/charts/colors291.xml" ContentType="application/vnd.ms-office.chartcolorstyle+xml"/>
  <Override PartName="/xl/charts/chart292.xml" ContentType="application/vnd.openxmlformats-officedocument.drawingml.chart+xml"/>
  <Override PartName="/xl/charts/style292.xml" ContentType="application/vnd.ms-office.chartstyle+xml"/>
  <Override PartName="/xl/charts/colors292.xml" ContentType="application/vnd.ms-office.chartcolorstyle+xml"/>
  <Override PartName="/xl/charts/chart293.xml" ContentType="application/vnd.openxmlformats-officedocument.drawingml.chart+xml"/>
  <Override PartName="/xl/charts/style293.xml" ContentType="application/vnd.ms-office.chartstyle+xml"/>
  <Override PartName="/xl/charts/colors293.xml" ContentType="application/vnd.ms-office.chartcolorstyle+xml"/>
  <Override PartName="/xl/charts/chart294.xml" ContentType="application/vnd.openxmlformats-officedocument.drawingml.chart+xml"/>
  <Override PartName="/xl/charts/style294.xml" ContentType="application/vnd.ms-office.chartstyle+xml"/>
  <Override PartName="/xl/charts/colors294.xml" ContentType="application/vnd.ms-office.chartcolorstyle+xml"/>
  <Override PartName="/xl/charts/chart295.xml" ContentType="application/vnd.openxmlformats-officedocument.drawingml.chart+xml"/>
  <Override PartName="/xl/charts/style295.xml" ContentType="application/vnd.ms-office.chartstyle+xml"/>
  <Override PartName="/xl/charts/colors295.xml" ContentType="application/vnd.ms-office.chartcolorstyle+xml"/>
  <Override PartName="/xl/charts/chart296.xml" ContentType="application/vnd.openxmlformats-officedocument.drawingml.chart+xml"/>
  <Override PartName="/xl/charts/style296.xml" ContentType="application/vnd.ms-office.chartstyle+xml"/>
  <Override PartName="/xl/charts/colors296.xml" ContentType="application/vnd.ms-office.chartcolorstyle+xml"/>
  <Override PartName="/xl/charts/chart297.xml" ContentType="application/vnd.openxmlformats-officedocument.drawingml.chart+xml"/>
  <Override PartName="/xl/charts/style297.xml" ContentType="application/vnd.ms-office.chartstyle+xml"/>
  <Override PartName="/xl/charts/colors297.xml" ContentType="application/vnd.ms-office.chartcolorstyle+xml"/>
  <Override PartName="/xl/charts/chart298.xml" ContentType="application/vnd.openxmlformats-officedocument.drawingml.chart+xml"/>
  <Override PartName="/xl/charts/style298.xml" ContentType="application/vnd.ms-office.chartstyle+xml"/>
  <Override PartName="/xl/charts/colors298.xml" ContentType="application/vnd.ms-office.chartcolorstyle+xml"/>
  <Override PartName="/xl/charts/chart299.xml" ContentType="application/vnd.openxmlformats-officedocument.drawingml.chart+xml"/>
  <Override PartName="/xl/charts/style299.xml" ContentType="application/vnd.ms-office.chartstyle+xml"/>
  <Override PartName="/xl/charts/colors299.xml" ContentType="application/vnd.ms-office.chartcolorstyle+xml"/>
  <Override PartName="/xl/charts/chart300.xml" ContentType="application/vnd.openxmlformats-officedocument.drawingml.chart+xml"/>
  <Override PartName="/xl/charts/style300.xml" ContentType="application/vnd.ms-office.chartstyle+xml"/>
  <Override PartName="/xl/charts/colors300.xml" ContentType="application/vnd.ms-office.chartcolorstyle+xml"/>
  <Override PartName="/xl/charts/chart301.xml" ContentType="application/vnd.openxmlformats-officedocument.drawingml.chart+xml"/>
  <Override PartName="/xl/charts/style301.xml" ContentType="application/vnd.ms-office.chartstyle+xml"/>
  <Override PartName="/xl/charts/colors301.xml" ContentType="application/vnd.ms-office.chartcolorstyle+xml"/>
  <Override PartName="/xl/charts/chart302.xml" ContentType="application/vnd.openxmlformats-officedocument.drawingml.chart+xml"/>
  <Override PartName="/xl/charts/style302.xml" ContentType="application/vnd.ms-office.chartstyle+xml"/>
  <Override PartName="/xl/charts/colors302.xml" ContentType="application/vnd.ms-office.chartcolorstyle+xml"/>
  <Override PartName="/xl/charts/chart303.xml" ContentType="application/vnd.openxmlformats-officedocument.drawingml.chart+xml"/>
  <Override PartName="/xl/charts/style303.xml" ContentType="application/vnd.ms-office.chartstyle+xml"/>
  <Override PartName="/xl/charts/colors30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T:\Publications\Epidemics\"/>
    </mc:Choice>
  </mc:AlternateContent>
  <xr:revisionPtr revIDLastSave="0" documentId="8_{DBA48EA8-F3FE-4A2E-9DE6-1A54993ED767}" xr6:coauthVersionLast="36" xr6:coauthVersionMax="36" xr10:uidLastSave="{00000000-0000-0000-0000-000000000000}"/>
  <bookViews>
    <workbookView xWindow="-120" yWindow="-120" windowWidth="29040" windowHeight="15840" firstSheet="2" activeTab="11" xr2:uid="{00000000-000D-0000-FFFF-FFFF00000000}"/>
  </bookViews>
  <sheets>
    <sheet name="ASP Tables" sheetId="1" state="hidden" r:id="rId1"/>
    <sheet name="Summary" sheetId="44" r:id="rId2"/>
    <sheet name="Table 1" sheetId="52" r:id="rId3"/>
    <sheet name="Fig n Table 2" sheetId="53" r:id="rId4"/>
    <sheet name="Fig n Table 3" sheetId="54" r:id="rId5"/>
    <sheet name="Fig and table 4" sheetId="55" r:id="rId6"/>
    <sheet name="P Values" sheetId="51" r:id="rId7"/>
    <sheet name="ASP Denom" sheetId="2" r:id="rId8"/>
    <sheet name="ASP Cases" sheetId="3" state="hidden" r:id="rId9"/>
    <sheet name="Household cases" sheetId="4" r:id="rId10"/>
    <sheet name="Risk Group Cases" sheetId="50" r:id="rId11"/>
    <sheet name="Age rates" sheetId="6" r:id="rId12"/>
    <sheet name="Age rate Charts" sheetId="7" r:id="rId13"/>
    <sheet name="Age Sex Standardised Rate" sheetId="5" r:id="rId14"/>
    <sheet name="ASP Tables (Asthma)" sheetId="8" state="hidden" r:id="rId15"/>
    <sheet name="ASP Denom (Asthma)" sheetId="9" r:id="rId16"/>
    <sheet name="ASP Cases (Asthma)" sheetId="10" state="hidden" r:id="rId17"/>
    <sheet name="Household cases (Asthma)" sheetId="11" r:id="rId18"/>
    <sheet name="ASP Tables (Obesity)" sheetId="12" state="hidden" r:id="rId19"/>
    <sheet name="ASP Denom (Obesity)" sheetId="13" r:id="rId20"/>
    <sheet name="ASP Cases (Obesity)" sheetId="14" state="hidden" r:id="rId21"/>
    <sheet name="Household cases (Obesity)" sheetId="15" r:id="rId22"/>
    <sheet name="ASP Tables (Pregnancy)" sheetId="16" state="hidden" r:id="rId23"/>
    <sheet name="ASP Denom (Pregnancy)" sheetId="17" r:id="rId24"/>
    <sheet name="ASP Cases (Pregnancy)" sheetId="18" state="hidden" r:id="rId25"/>
    <sheet name="Household cases (Pregnancy)" sheetId="19" r:id="rId26"/>
    <sheet name="ASP Tables (Resp.)" sheetId="20" state="hidden" r:id="rId27"/>
    <sheet name="ASP Denom (Resp.)" sheetId="21" r:id="rId28"/>
    <sheet name="ASP Cases (Resp.)" sheetId="22" state="hidden" r:id="rId29"/>
    <sheet name="Household cases (Resp.)" sheetId="23" r:id="rId30"/>
    <sheet name="ASP Tables (CHD)" sheetId="24" state="hidden" r:id="rId31"/>
    <sheet name="ASP Denom (CHD)" sheetId="25" r:id="rId32"/>
    <sheet name="ASP Cases (CHD)" sheetId="26" state="hidden" r:id="rId33"/>
    <sheet name="Household cases (CHD)" sheetId="27" r:id="rId34"/>
    <sheet name="ASP Tables (Immuno)" sheetId="28" state="hidden" r:id="rId35"/>
    <sheet name="ASP Denom (Immuno)" sheetId="29" r:id="rId36"/>
    <sheet name="ASP Cases (Immuno)" sheetId="30" state="hidden" r:id="rId37"/>
    <sheet name="Household cases (Immuno)" sheetId="31" r:id="rId38"/>
    <sheet name="ASP Tables (CKD)" sheetId="32" state="hidden" r:id="rId39"/>
    <sheet name="ASP Denom (CKD)" sheetId="33" r:id="rId40"/>
    <sheet name="ASP Cases (CKD)" sheetId="34" state="hidden" r:id="rId41"/>
    <sheet name="Household cases (CKD)" sheetId="35" r:id="rId42"/>
    <sheet name="ASP Tables (Diabetes)" sheetId="36" state="hidden" r:id="rId43"/>
    <sheet name="ASP Denom (Diabetes)" sheetId="37" r:id="rId44"/>
    <sheet name="ASP Cases (Diabetes)" sheetId="38" state="hidden" r:id="rId45"/>
    <sheet name="Household cases (Diabetes)" sheetId="39" r:id="rId46"/>
    <sheet name="ASP Tables (Liver)" sheetId="40" state="hidden" r:id="rId47"/>
    <sheet name="ASP Denom (Liver)" sheetId="41" r:id="rId48"/>
    <sheet name="ASP Cases (Liver)" sheetId="42" state="hidden" r:id="rId49"/>
    <sheet name="Household cases (Liver)" sheetId="43" r:id="rId50"/>
    <sheet name="ASP Cases (Asplenia)" sheetId="46" state="hidden" r:id="rId51"/>
    <sheet name="Household cases (Asplenia)" sheetId="47" r:id="rId52"/>
    <sheet name="Sheet1" sheetId="56" r:id="rId53"/>
    <sheet name="ASP Cases (Neuro)" sheetId="48" state="hidden" r:id="rId54"/>
    <sheet name="Household cases (Neuro)" sheetId="49" r:id="rId5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18" i="52" l="1"/>
  <c r="Q11" i="52"/>
  <c r="R11" i="52"/>
  <c r="R17" i="52"/>
  <c r="R18" i="52" s="1"/>
  <c r="Q17" i="52"/>
  <c r="P17" i="52"/>
  <c r="P18" i="52" s="1"/>
  <c r="O17" i="52"/>
  <c r="P10" i="52"/>
  <c r="P11" i="52" s="1"/>
  <c r="Q10" i="52"/>
  <c r="R10" i="52"/>
  <c r="O10" i="52"/>
  <c r="T208" i="51" l="1"/>
  <c r="U208" i="51"/>
  <c r="V208" i="51"/>
  <c r="W208" i="51"/>
  <c r="S208" i="51"/>
  <c r="X205" i="51"/>
  <c r="X206" i="51"/>
  <c r="X207" i="51"/>
  <c r="X204" i="51"/>
  <c r="L208" i="51"/>
  <c r="M208" i="51"/>
  <c r="N208" i="51"/>
  <c r="O208" i="51"/>
  <c r="K208" i="51"/>
  <c r="P205" i="51"/>
  <c r="P206" i="51"/>
  <c r="P207" i="51"/>
  <c r="P204" i="51"/>
  <c r="D208" i="51"/>
  <c r="E208" i="51"/>
  <c r="F208" i="51"/>
  <c r="G208" i="51"/>
  <c r="C208" i="51"/>
  <c r="H205" i="51"/>
  <c r="H206" i="51"/>
  <c r="H207" i="51"/>
  <c r="H204" i="51"/>
  <c r="X193" i="51"/>
  <c r="T194" i="51"/>
  <c r="T195" i="51" s="1"/>
  <c r="U194" i="51"/>
  <c r="U195" i="51" s="1"/>
  <c r="V194" i="51"/>
  <c r="V195" i="51" s="1"/>
  <c r="W194" i="51"/>
  <c r="W195" i="51" s="1"/>
  <c r="S194" i="51"/>
  <c r="X183" i="51"/>
  <c r="T184" i="51"/>
  <c r="T185" i="51" s="1"/>
  <c r="U184" i="51"/>
  <c r="U185" i="51" s="1"/>
  <c r="V184" i="51"/>
  <c r="V185" i="51" s="1"/>
  <c r="W184" i="51"/>
  <c r="W185" i="51" s="1"/>
  <c r="S184" i="51"/>
  <c r="X173" i="51"/>
  <c r="T174" i="51"/>
  <c r="T175" i="51" s="1"/>
  <c r="U174" i="51"/>
  <c r="U175" i="51" s="1"/>
  <c r="V174" i="51"/>
  <c r="V175" i="51" s="1"/>
  <c r="W174" i="51"/>
  <c r="W175" i="51" s="1"/>
  <c r="S174" i="51"/>
  <c r="S175" i="51" s="1"/>
  <c r="X163" i="51"/>
  <c r="T164" i="51"/>
  <c r="T165" i="51" s="1"/>
  <c r="U164" i="51"/>
  <c r="U165" i="51" s="1"/>
  <c r="V164" i="51"/>
  <c r="V165" i="51" s="1"/>
  <c r="W164" i="51"/>
  <c r="W165" i="51" s="1"/>
  <c r="S164" i="51"/>
  <c r="S165" i="51" s="1"/>
  <c r="X153" i="51"/>
  <c r="T154" i="51"/>
  <c r="T155" i="51" s="1"/>
  <c r="U154" i="51"/>
  <c r="U155" i="51" s="1"/>
  <c r="V154" i="51"/>
  <c r="V155" i="51" s="1"/>
  <c r="W154" i="51"/>
  <c r="W155" i="51" s="1"/>
  <c r="S154" i="51"/>
  <c r="X143" i="51"/>
  <c r="T144" i="51"/>
  <c r="T145" i="51" s="1"/>
  <c r="U144" i="51"/>
  <c r="U145" i="51" s="1"/>
  <c r="V144" i="51"/>
  <c r="V145" i="51" s="1"/>
  <c r="W144" i="51"/>
  <c r="W145" i="51" s="1"/>
  <c r="S144" i="51"/>
  <c r="S145" i="51" s="1"/>
  <c r="X133" i="51"/>
  <c r="T134" i="51"/>
  <c r="T135" i="51" s="1"/>
  <c r="U134" i="51"/>
  <c r="U135" i="51" s="1"/>
  <c r="V134" i="51"/>
  <c r="V135" i="51" s="1"/>
  <c r="W134" i="51"/>
  <c r="W135" i="51" s="1"/>
  <c r="S134" i="51"/>
  <c r="S135" i="51" s="1"/>
  <c r="X123" i="51"/>
  <c r="T124" i="51"/>
  <c r="T125" i="51" s="1"/>
  <c r="U124" i="51"/>
  <c r="U125" i="51" s="1"/>
  <c r="V124" i="51"/>
  <c r="V125" i="51" s="1"/>
  <c r="W124" i="51"/>
  <c r="W125" i="51" s="1"/>
  <c r="S124" i="51"/>
  <c r="X113" i="51"/>
  <c r="T114" i="51"/>
  <c r="T115" i="51" s="1"/>
  <c r="U114" i="51"/>
  <c r="U115" i="51" s="1"/>
  <c r="V114" i="51"/>
  <c r="V115" i="51" s="1"/>
  <c r="W114" i="51"/>
  <c r="W115" i="51" s="1"/>
  <c r="S114" i="51"/>
  <c r="X103" i="51"/>
  <c r="T104" i="51"/>
  <c r="T105" i="51" s="1"/>
  <c r="U104" i="51"/>
  <c r="U105" i="51" s="1"/>
  <c r="V104" i="51"/>
  <c r="V105" i="51" s="1"/>
  <c r="W104" i="51"/>
  <c r="W105" i="51" s="1"/>
  <c r="S104" i="51"/>
  <c r="X92" i="51"/>
  <c r="T93" i="51"/>
  <c r="T94" i="51" s="1"/>
  <c r="U93" i="51"/>
  <c r="U94" i="51" s="1"/>
  <c r="V93" i="51"/>
  <c r="V94" i="51" s="1"/>
  <c r="W93" i="51"/>
  <c r="W94" i="51" s="1"/>
  <c r="S93" i="51"/>
  <c r="T81" i="51"/>
  <c r="U81" i="51"/>
  <c r="V81" i="51"/>
  <c r="W81" i="51"/>
  <c r="S81" i="51"/>
  <c r="X77" i="51"/>
  <c r="X78" i="51"/>
  <c r="X79" i="51"/>
  <c r="X80" i="51"/>
  <c r="X76" i="51"/>
  <c r="T66" i="51"/>
  <c r="U66" i="51"/>
  <c r="V66" i="51"/>
  <c r="W66" i="51"/>
  <c r="S66" i="51"/>
  <c r="X64" i="51"/>
  <c r="X65" i="51"/>
  <c r="X63" i="51"/>
  <c r="T51" i="51"/>
  <c r="U51" i="51"/>
  <c r="V51" i="51"/>
  <c r="W51" i="51"/>
  <c r="S51" i="51"/>
  <c r="X47" i="51"/>
  <c r="X48" i="51"/>
  <c r="X49" i="51"/>
  <c r="X50" i="51"/>
  <c r="X46" i="51"/>
  <c r="T33" i="51"/>
  <c r="U33" i="51"/>
  <c r="V33" i="51"/>
  <c r="W33" i="51"/>
  <c r="S33" i="51"/>
  <c r="X29" i="51"/>
  <c r="X30" i="51"/>
  <c r="X31" i="51"/>
  <c r="X32" i="51"/>
  <c r="X28" i="51"/>
  <c r="T18" i="51"/>
  <c r="U18" i="51"/>
  <c r="V18" i="51"/>
  <c r="W18" i="51"/>
  <c r="S18" i="51"/>
  <c r="X17" i="51"/>
  <c r="X16" i="51"/>
  <c r="X18" i="51" s="1"/>
  <c r="V20" i="51" s="1"/>
  <c r="T6" i="51"/>
  <c r="U6" i="51"/>
  <c r="V6" i="51"/>
  <c r="W6" i="51"/>
  <c r="S6" i="51"/>
  <c r="X5" i="51"/>
  <c r="X4" i="51"/>
  <c r="P193" i="51"/>
  <c r="L194" i="51"/>
  <c r="L195" i="51" s="1"/>
  <c r="M194" i="51"/>
  <c r="M195" i="51" s="1"/>
  <c r="N194" i="51"/>
  <c r="N195" i="51" s="1"/>
  <c r="O194" i="51"/>
  <c r="O195" i="51" s="1"/>
  <c r="K194" i="51"/>
  <c r="P183" i="51"/>
  <c r="L184" i="51"/>
  <c r="L185" i="51" s="1"/>
  <c r="M184" i="51"/>
  <c r="M185" i="51" s="1"/>
  <c r="N184" i="51"/>
  <c r="N185" i="51" s="1"/>
  <c r="O184" i="51"/>
  <c r="O185" i="51" s="1"/>
  <c r="K184" i="51"/>
  <c r="K185" i="51" s="1"/>
  <c r="P173" i="51"/>
  <c r="L174" i="51"/>
  <c r="L175" i="51" s="1"/>
  <c r="M174" i="51"/>
  <c r="M175" i="51" s="1"/>
  <c r="N174" i="51"/>
  <c r="N175" i="51" s="1"/>
  <c r="O174" i="51"/>
  <c r="O175" i="51" s="1"/>
  <c r="K174" i="51"/>
  <c r="K175" i="51" s="1"/>
  <c r="P163" i="51"/>
  <c r="L164" i="51"/>
  <c r="L165" i="51" s="1"/>
  <c r="M164" i="51"/>
  <c r="M165" i="51" s="1"/>
  <c r="N164" i="51"/>
  <c r="N165" i="51" s="1"/>
  <c r="O164" i="51"/>
  <c r="O165" i="51" s="1"/>
  <c r="K164" i="51"/>
  <c r="K165" i="51" s="1"/>
  <c r="P153" i="51"/>
  <c r="L154" i="51"/>
  <c r="L155" i="51" s="1"/>
  <c r="M154" i="51"/>
  <c r="M155" i="51" s="1"/>
  <c r="N154" i="51"/>
  <c r="N155" i="51" s="1"/>
  <c r="O154" i="51"/>
  <c r="O155" i="51" s="1"/>
  <c r="K154" i="51"/>
  <c r="P143" i="51"/>
  <c r="L144" i="51"/>
  <c r="L145" i="51" s="1"/>
  <c r="M144" i="51"/>
  <c r="M145" i="51" s="1"/>
  <c r="N144" i="51"/>
  <c r="N145" i="51" s="1"/>
  <c r="O144" i="51"/>
  <c r="O145" i="51" s="1"/>
  <c r="K144" i="51"/>
  <c r="P133" i="51"/>
  <c r="L134" i="51"/>
  <c r="L135" i="51" s="1"/>
  <c r="M134" i="51"/>
  <c r="M135" i="51" s="1"/>
  <c r="N134" i="51"/>
  <c r="N135" i="51" s="1"/>
  <c r="O134" i="51"/>
  <c r="O135" i="51" s="1"/>
  <c r="K134" i="51"/>
  <c r="K135" i="51" s="1"/>
  <c r="P123" i="51"/>
  <c r="L124" i="51"/>
  <c r="L125" i="51" s="1"/>
  <c r="M124" i="51"/>
  <c r="M125" i="51" s="1"/>
  <c r="N124" i="51"/>
  <c r="N125" i="51" s="1"/>
  <c r="O124" i="51"/>
  <c r="O125" i="51" s="1"/>
  <c r="K124" i="51"/>
  <c r="K125" i="51" s="1"/>
  <c r="P113" i="51"/>
  <c r="L114" i="51"/>
  <c r="L115" i="51" s="1"/>
  <c r="M114" i="51"/>
  <c r="M115" i="51" s="1"/>
  <c r="N114" i="51"/>
  <c r="N115" i="51" s="1"/>
  <c r="O114" i="51"/>
  <c r="O115" i="51" s="1"/>
  <c r="K114" i="51"/>
  <c r="P103" i="51"/>
  <c r="L104" i="51"/>
  <c r="L105" i="51" s="1"/>
  <c r="M104" i="51"/>
  <c r="M105" i="51" s="1"/>
  <c r="N104" i="51"/>
  <c r="N105" i="51" s="1"/>
  <c r="O104" i="51"/>
  <c r="O105" i="51" s="1"/>
  <c r="K104" i="51"/>
  <c r="K105" i="51" s="1"/>
  <c r="P92" i="51"/>
  <c r="L93" i="51"/>
  <c r="L94" i="51" s="1"/>
  <c r="M93" i="51"/>
  <c r="M94" i="51" s="1"/>
  <c r="N93" i="51"/>
  <c r="N94" i="51" s="1"/>
  <c r="O93" i="51"/>
  <c r="O94" i="51" s="1"/>
  <c r="K93" i="51"/>
  <c r="K94" i="51" s="1"/>
  <c r="L81" i="51"/>
  <c r="M81" i="51"/>
  <c r="N81" i="51"/>
  <c r="O81" i="51"/>
  <c r="K81" i="51"/>
  <c r="P77" i="51"/>
  <c r="P78" i="51"/>
  <c r="P79" i="51"/>
  <c r="P80" i="51"/>
  <c r="P76" i="51"/>
  <c r="L66" i="51"/>
  <c r="M66" i="51"/>
  <c r="N66" i="51"/>
  <c r="O66" i="51"/>
  <c r="K66" i="51"/>
  <c r="P64" i="51"/>
  <c r="P65" i="51"/>
  <c r="P63" i="51"/>
  <c r="L51" i="51"/>
  <c r="M51" i="51"/>
  <c r="N51" i="51"/>
  <c r="O51" i="51"/>
  <c r="K51" i="51"/>
  <c r="P47" i="51"/>
  <c r="P48" i="51"/>
  <c r="P49" i="51"/>
  <c r="P50" i="51"/>
  <c r="P46" i="51"/>
  <c r="L33" i="51"/>
  <c r="M33" i="51"/>
  <c r="N33" i="51"/>
  <c r="O33" i="51"/>
  <c r="K33" i="51"/>
  <c r="P29" i="51"/>
  <c r="P30" i="51"/>
  <c r="P31" i="51"/>
  <c r="P32" i="51"/>
  <c r="P28" i="51"/>
  <c r="L18" i="51"/>
  <c r="M18" i="51"/>
  <c r="N18" i="51"/>
  <c r="O18" i="51"/>
  <c r="K18" i="51"/>
  <c r="P17" i="51"/>
  <c r="P16" i="51"/>
  <c r="W20" i="51" l="1"/>
  <c r="V55" i="51"/>
  <c r="H208" i="51"/>
  <c r="D211" i="51" s="1"/>
  <c r="U20" i="51"/>
  <c r="S39" i="51"/>
  <c r="T54" i="51"/>
  <c r="X33" i="51"/>
  <c r="W38" i="51" s="1"/>
  <c r="X208" i="51"/>
  <c r="U214" i="51" s="1"/>
  <c r="W21" i="51"/>
  <c r="V38" i="51"/>
  <c r="S21" i="51"/>
  <c r="S20" i="51"/>
  <c r="X20" i="51" s="1"/>
  <c r="T37" i="51"/>
  <c r="X51" i="51"/>
  <c r="S57" i="51" s="1"/>
  <c r="V211" i="51"/>
  <c r="V212" i="51"/>
  <c r="V54" i="51"/>
  <c r="W55" i="51"/>
  <c r="U57" i="51"/>
  <c r="T56" i="51"/>
  <c r="T53" i="51"/>
  <c r="V57" i="51"/>
  <c r="S40" i="51"/>
  <c r="T57" i="51"/>
  <c r="F214" i="51"/>
  <c r="T214" i="51"/>
  <c r="U9" i="51"/>
  <c r="V37" i="51"/>
  <c r="V40" i="51"/>
  <c r="U37" i="51"/>
  <c r="U40" i="51"/>
  <c r="T36" i="51"/>
  <c r="T39" i="51"/>
  <c r="S56" i="51"/>
  <c r="F212" i="51"/>
  <c r="D214" i="51"/>
  <c r="D212" i="51"/>
  <c r="T211" i="51"/>
  <c r="U211" i="51"/>
  <c r="W212" i="51"/>
  <c r="W214" i="51"/>
  <c r="T212" i="51"/>
  <c r="V21" i="51"/>
  <c r="V22" i="51" s="1"/>
  <c r="T20" i="51"/>
  <c r="S38" i="51"/>
  <c r="W39" i="51"/>
  <c r="U38" i="51"/>
  <c r="W36" i="51"/>
  <c r="W56" i="51"/>
  <c r="U55" i="51"/>
  <c r="W53" i="51"/>
  <c r="X194" i="51"/>
  <c r="S195" i="51"/>
  <c r="C213" i="51"/>
  <c r="G213" i="51"/>
  <c r="S213" i="51"/>
  <c r="W213" i="51"/>
  <c r="X6" i="51"/>
  <c r="T8" i="51" s="1"/>
  <c r="U21" i="51"/>
  <c r="U22" i="51" s="1"/>
  <c r="S37" i="51"/>
  <c r="V39" i="51"/>
  <c r="T38" i="51"/>
  <c r="V36" i="51"/>
  <c r="S54" i="51"/>
  <c r="V56" i="51"/>
  <c r="T55" i="51"/>
  <c r="V53" i="51"/>
  <c r="C212" i="51"/>
  <c r="F213" i="51"/>
  <c r="S212" i="51"/>
  <c r="V213" i="51"/>
  <c r="S36" i="51"/>
  <c r="T21" i="51"/>
  <c r="W40" i="51"/>
  <c r="U39" i="51"/>
  <c r="W37" i="51"/>
  <c r="U36" i="51"/>
  <c r="W57" i="51"/>
  <c r="U56" i="51"/>
  <c r="W54" i="51"/>
  <c r="U53" i="51"/>
  <c r="X66" i="51"/>
  <c r="U68" i="51" s="1"/>
  <c r="X81" i="51"/>
  <c r="S83" i="51" s="1"/>
  <c r="X154" i="51"/>
  <c r="X155" i="51" s="1"/>
  <c r="S155" i="51"/>
  <c r="E213" i="51"/>
  <c r="U213" i="51"/>
  <c r="P208" i="51"/>
  <c r="M212" i="51" s="1"/>
  <c r="T213" i="51"/>
  <c r="S53" i="51"/>
  <c r="C211" i="51"/>
  <c r="X184" i="51"/>
  <c r="S185" i="51"/>
  <c r="S214" i="51"/>
  <c r="S94" i="51"/>
  <c r="X93" i="51"/>
  <c r="S105" i="51"/>
  <c r="X104" i="51"/>
  <c r="S115" i="51"/>
  <c r="X114" i="51"/>
  <c r="S125" i="51"/>
  <c r="X124" i="51"/>
  <c r="X164" i="51"/>
  <c r="X134" i="51"/>
  <c r="X174" i="51"/>
  <c r="X144" i="51"/>
  <c r="X195" i="51"/>
  <c r="W198" i="51" s="1"/>
  <c r="P144" i="51"/>
  <c r="P145" i="51" s="1"/>
  <c r="L148" i="51" s="1"/>
  <c r="P18" i="51"/>
  <c r="N21" i="51" s="1"/>
  <c r="M37" i="51"/>
  <c r="P194" i="51"/>
  <c r="P195" i="51" s="1"/>
  <c r="O198" i="51" s="1"/>
  <c r="P114" i="51"/>
  <c r="P115" i="51" s="1"/>
  <c r="P33" i="51"/>
  <c r="K40" i="51" s="1"/>
  <c r="P51" i="51"/>
  <c r="O57" i="51" s="1"/>
  <c r="P66" i="51"/>
  <c r="M69" i="51" s="1"/>
  <c r="P81" i="51"/>
  <c r="N85" i="51" s="1"/>
  <c r="P154" i="51"/>
  <c r="P174" i="51"/>
  <c r="K195" i="51"/>
  <c r="P93" i="51"/>
  <c r="K115" i="51"/>
  <c r="P134" i="51"/>
  <c r="K155" i="51"/>
  <c r="P184" i="51"/>
  <c r="P124" i="51"/>
  <c r="K145" i="51"/>
  <c r="P164" i="51"/>
  <c r="P104" i="51"/>
  <c r="L6" i="51"/>
  <c r="M6" i="51"/>
  <c r="N6" i="51"/>
  <c r="O6" i="51"/>
  <c r="K6" i="51"/>
  <c r="P5" i="51"/>
  <c r="P4" i="51"/>
  <c r="G214" i="51" l="1"/>
  <c r="U212" i="51"/>
  <c r="E214" i="51"/>
  <c r="G212" i="51"/>
  <c r="F211" i="51"/>
  <c r="H211" i="51" s="1"/>
  <c r="H215" i="51" s="1"/>
  <c r="T40" i="51"/>
  <c r="X40" i="51" s="1"/>
  <c r="D213" i="51"/>
  <c r="D215" i="51" s="1"/>
  <c r="W211" i="51"/>
  <c r="W215" i="51" s="1"/>
  <c r="E211" i="51"/>
  <c r="S211" i="51"/>
  <c r="W85" i="51"/>
  <c r="S9" i="51"/>
  <c r="V86" i="51"/>
  <c r="T85" i="51"/>
  <c r="U87" i="51"/>
  <c r="W8" i="51"/>
  <c r="V84" i="51"/>
  <c r="T9" i="51"/>
  <c r="T10" i="51" s="1"/>
  <c r="X22" i="51"/>
  <c r="W86" i="51"/>
  <c r="S87" i="51"/>
  <c r="W9" i="51"/>
  <c r="T86" i="51"/>
  <c r="U86" i="51"/>
  <c r="S8" i="51"/>
  <c r="X21" i="51"/>
  <c r="C214" i="51"/>
  <c r="E212" i="51"/>
  <c r="W87" i="51"/>
  <c r="V9" i="51"/>
  <c r="S22" i="51"/>
  <c r="M84" i="51"/>
  <c r="U84" i="51"/>
  <c r="G211" i="51"/>
  <c r="C217" i="51" s="1"/>
  <c r="O40" i="44" s="1"/>
  <c r="S84" i="51"/>
  <c r="L85" i="51"/>
  <c r="X39" i="51"/>
  <c r="M86" i="51"/>
  <c r="M213" i="51"/>
  <c r="H212" i="51"/>
  <c r="H214" i="51"/>
  <c r="O83" i="51"/>
  <c r="L70" i="51"/>
  <c r="X185" i="51"/>
  <c r="V187" i="51" s="1"/>
  <c r="L214" i="51"/>
  <c r="F215" i="51"/>
  <c r="L211" i="51"/>
  <c r="W22" i="51"/>
  <c r="N39" i="51"/>
  <c r="K87" i="51"/>
  <c r="N40" i="51"/>
  <c r="V214" i="51"/>
  <c r="X214" i="51" s="1"/>
  <c r="V87" i="51"/>
  <c r="S55" i="51"/>
  <c r="X55" i="51" s="1"/>
  <c r="U54" i="51"/>
  <c r="X54" i="51" s="1"/>
  <c r="K38" i="51"/>
  <c r="N87" i="51"/>
  <c r="N117" i="51"/>
  <c r="L118" i="51"/>
  <c r="K118" i="51"/>
  <c r="O117" i="51"/>
  <c r="U158" i="51"/>
  <c r="S158" i="51"/>
  <c r="U157" i="51"/>
  <c r="T157" i="51"/>
  <c r="W41" i="51"/>
  <c r="S215" i="51"/>
  <c r="O56" i="51"/>
  <c r="M68" i="51"/>
  <c r="N212" i="51"/>
  <c r="M211" i="51"/>
  <c r="O212" i="51"/>
  <c r="M214" i="51"/>
  <c r="O211" i="51"/>
  <c r="O214" i="51"/>
  <c r="K57" i="51"/>
  <c r="C215" i="51"/>
  <c r="S70" i="51"/>
  <c r="U41" i="51"/>
  <c r="X36" i="51"/>
  <c r="S43" i="51"/>
  <c r="AO20" i="44" s="1"/>
  <c r="S41" i="51"/>
  <c r="V58" i="51"/>
  <c r="H213" i="51"/>
  <c r="G215" i="51"/>
  <c r="K214" i="51"/>
  <c r="U8" i="51"/>
  <c r="U10" i="51" s="1"/>
  <c r="K55" i="51"/>
  <c r="W68" i="51"/>
  <c r="T58" i="51"/>
  <c r="X53" i="51"/>
  <c r="S58" i="51"/>
  <c r="S60" i="51"/>
  <c r="AO47" i="44" s="1"/>
  <c r="X212" i="51"/>
  <c r="X213" i="51"/>
  <c r="U70" i="51"/>
  <c r="U215" i="51"/>
  <c r="W70" i="51"/>
  <c r="L213" i="51"/>
  <c r="O70" i="51"/>
  <c r="O54" i="51"/>
  <c r="U188" i="51"/>
  <c r="U187" i="51"/>
  <c r="L212" i="51"/>
  <c r="O213" i="51"/>
  <c r="U83" i="51"/>
  <c r="W58" i="51"/>
  <c r="T215" i="51"/>
  <c r="E215" i="51"/>
  <c r="X56" i="51"/>
  <c r="T87" i="51"/>
  <c r="W83" i="51"/>
  <c r="N214" i="51"/>
  <c r="V69" i="51"/>
  <c r="U69" i="51"/>
  <c r="S69" i="51"/>
  <c r="T68" i="51"/>
  <c r="T70" i="51"/>
  <c r="X37" i="51"/>
  <c r="L54" i="51"/>
  <c r="S217" i="51"/>
  <c r="AO40" i="44" s="1"/>
  <c r="K85" i="51"/>
  <c r="O53" i="51"/>
  <c r="T188" i="51"/>
  <c r="U85" i="51"/>
  <c r="S85" i="51"/>
  <c r="V85" i="51"/>
  <c r="S86" i="51"/>
  <c r="T83" i="51"/>
  <c r="T84" i="51"/>
  <c r="N213" i="51"/>
  <c r="V68" i="51"/>
  <c r="V41" i="51"/>
  <c r="V8" i="51"/>
  <c r="K213" i="51"/>
  <c r="W84" i="51"/>
  <c r="X38" i="51"/>
  <c r="V83" i="51"/>
  <c r="N211" i="51"/>
  <c r="V70" i="51"/>
  <c r="M57" i="51"/>
  <c r="K211" i="51"/>
  <c r="W69" i="51"/>
  <c r="K212" i="51"/>
  <c r="S68" i="51"/>
  <c r="S24" i="51"/>
  <c r="AO16" i="44" s="1"/>
  <c r="T22" i="51"/>
  <c r="T41" i="51"/>
  <c r="T69" i="51"/>
  <c r="X57" i="51"/>
  <c r="S198" i="51"/>
  <c r="U197" i="51"/>
  <c r="X175" i="51"/>
  <c r="S178" i="51" s="1"/>
  <c r="U138" i="51"/>
  <c r="X135" i="51"/>
  <c r="S138" i="51" s="1"/>
  <c r="X125" i="51"/>
  <c r="U128" i="51" s="1"/>
  <c r="X105" i="51"/>
  <c r="S108" i="51" s="1"/>
  <c r="W197" i="51"/>
  <c r="W199" i="51" s="1"/>
  <c r="T158" i="51"/>
  <c r="T159" i="51" s="1"/>
  <c r="V198" i="51"/>
  <c r="T198" i="51"/>
  <c r="S157" i="51"/>
  <c r="S197" i="51"/>
  <c r="X165" i="51"/>
  <c r="S168" i="51" s="1"/>
  <c r="W157" i="51"/>
  <c r="V158" i="51"/>
  <c r="U198" i="51"/>
  <c r="X145" i="51"/>
  <c r="S148" i="51" s="1"/>
  <c r="V157" i="51"/>
  <c r="V197" i="51"/>
  <c r="X115" i="51"/>
  <c r="T118" i="51" s="1"/>
  <c r="X94" i="51"/>
  <c r="U97" i="51" s="1"/>
  <c r="M118" i="51"/>
  <c r="S188" i="51"/>
  <c r="W158" i="51"/>
  <c r="T197" i="51"/>
  <c r="M21" i="51"/>
  <c r="K20" i="51"/>
  <c r="L57" i="51"/>
  <c r="M39" i="51"/>
  <c r="K36" i="51"/>
  <c r="N20" i="51"/>
  <c r="N22" i="51" s="1"/>
  <c r="P155" i="51"/>
  <c r="N157" i="51" s="1"/>
  <c r="L68" i="51"/>
  <c r="L69" i="51"/>
  <c r="N68" i="51"/>
  <c r="N69" i="51"/>
  <c r="K68" i="51"/>
  <c r="L53" i="51"/>
  <c r="N38" i="51"/>
  <c r="L21" i="51"/>
  <c r="O87" i="51"/>
  <c r="M54" i="51"/>
  <c r="K69" i="51"/>
  <c r="O55" i="51"/>
  <c r="O69" i="51"/>
  <c r="M20" i="51"/>
  <c r="M70" i="51"/>
  <c r="M56" i="51"/>
  <c r="L20" i="51"/>
  <c r="O68" i="51"/>
  <c r="P175" i="51"/>
  <c r="O178" i="51" s="1"/>
  <c r="L56" i="51"/>
  <c r="N54" i="51"/>
  <c r="K56" i="51"/>
  <c r="K53" i="51"/>
  <c r="N56" i="51"/>
  <c r="N53" i="51"/>
  <c r="N55" i="51"/>
  <c r="N57" i="51"/>
  <c r="N36" i="51"/>
  <c r="N37" i="51"/>
  <c r="O37" i="51"/>
  <c r="O38" i="51"/>
  <c r="O36" i="51"/>
  <c r="L37" i="51"/>
  <c r="L40" i="51"/>
  <c r="L38" i="51"/>
  <c r="L39" i="51"/>
  <c r="L36" i="51"/>
  <c r="O21" i="51"/>
  <c r="M55" i="51"/>
  <c r="M40" i="51"/>
  <c r="M36" i="51"/>
  <c r="M38" i="51"/>
  <c r="P6" i="51"/>
  <c r="O9" i="51" s="1"/>
  <c r="N197" i="51"/>
  <c r="O118" i="51"/>
  <c r="O119" i="51" s="1"/>
  <c r="L117" i="51"/>
  <c r="L119" i="51" s="1"/>
  <c r="L83" i="51"/>
  <c r="L84" i="51"/>
  <c r="L86" i="51"/>
  <c r="N83" i="51"/>
  <c r="N84" i="51"/>
  <c r="N86" i="51"/>
  <c r="L87" i="51"/>
  <c r="K84" i="51"/>
  <c r="K83" i="51"/>
  <c r="K39" i="51"/>
  <c r="K54" i="51"/>
  <c r="K21" i="51"/>
  <c r="O39" i="51"/>
  <c r="O84" i="51"/>
  <c r="M53" i="51"/>
  <c r="M83" i="51"/>
  <c r="L55" i="51"/>
  <c r="O85" i="51"/>
  <c r="M85" i="51"/>
  <c r="K37" i="51"/>
  <c r="K70" i="51"/>
  <c r="M87" i="51"/>
  <c r="O40" i="51"/>
  <c r="O86" i="51"/>
  <c r="O20" i="51"/>
  <c r="K86" i="51"/>
  <c r="N70" i="51"/>
  <c r="P165" i="51"/>
  <c r="L168" i="51" s="1"/>
  <c r="P125" i="51"/>
  <c r="L128" i="51" s="1"/>
  <c r="M147" i="51"/>
  <c r="P105" i="51"/>
  <c r="M108" i="51" s="1"/>
  <c r="M198" i="51"/>
  <c r="O148" i="51"/>
  <c r="M197" i="51"/>
  <c r="P94" i="51"/>
  <c r="O97" i="51" s="1"/>
  <c r="K148" i="51"/>
  <c r="K197" i="51"/>
  <c r="O197" i="51"/>
  <c r="O199" i="51" s="1"/>
  <c r="N148" i="51"/>
  <c r="M117" i="51"/>
  <c r="L197" i="51"/>
  <c r="K198" i="51"/>
  <c r="K147" i="51"/>
  <c r="P135" i="51"/>
  <c r="N138" i="51" s="1"/>
  <c r="O147" i="51"/>
  <c r="N147" i="51"/>
  <c r="L198" i="51"/>
  <c r="P185" i="51"/>
  <c r="K188" i="51" s="1"/>
  <c r="L147" i="51"/>
  <c r="L149" i="51" s="1"/>
  <c r="N198" i="51"/>
  <c r="K117" i="51"/>
  <c r="M148" i="51"/>
  <c r="N118" i="51"/>
  <c r="C164" i="51"/>
  <c r="D194" i="51"/>
  <c r="E194" i="51"/>
  <c r="F194" i="51"/>
  <c r="G194" i="51"/>
  <c r="C194" i="51"/>
  <c r="C193" i="51"/>
  <c r="D193" i="51"/>
  <c r="E193" i="51"/>
  <c r="F193" i="51"/>
  <c r="G193" i="51"/>
  <c r="B193" i="51"/>
  <c r="D184" i="51"/>
  <c r="E184" i="51"/>
  <c r="F184" i="51"/>
  <c r="G184" i="51"/>
  <c r="C184" i="51"/>
  <c r="C183" i="51"/>
  <c r="D183" i="51"/>
  <c r="E183" i="51"/>
  <c r="F183" i="51"/>
  <c r="G183" i="51"/>
  <c r="B183" i="51"/>
  <c r="D174" i="51"/>
  <c r="E174" i="51"/>
  <c r="F174" i="51"/>
  <c r="G174" i="51"/>
  <c r="C174" i="51"/>
  <c r="C173" i="51"/>
  <c r="D173" i="51"/>
  <c r="E173" i="51"/>
  <c r="F173" i="51"/>
  <c r="G173" i="51"/>
  <c r="B173" i="51"/>
  <c r="D164" i="51"/>
  <c r="E164" i="51"/>
  <c r="F164" i="51"/>
  <c r="G164" i="51"/>
  <c r="B163" i="51"/>
  <c r="C163" i="51"/>
  <c r="D163" i="51"/>
  <c r="E163" i="51"/>
  <c r="F163" i="51"/>
  <c r="G163" i="51"/>
  <c r="D154" i="51"/>
  <c r="E154" i="51"/>
  <c r="F154" i="51"/>
  <c r="G154" i="51"/>
  <c r="C154" i="51"/>
  <c r="C153" i="51"/>
  <c r="D153" i="51"/>
  <c r="E153" i="51"/>
  <c r="F153" i="51"/>
  <c r="G153" i="51"/>
  <c r="B153" i="51"/>
  <c r="D144" i="51"/>
  <c r="E144" i="51"/>
  <c r="F144" i="51"/>
  <c r="G144" i="51"/>
  <c r="C144" i="51"/>
  <c r="C143" i="51"/>
  <c r="D143" i="51"/>
  <c r="E143" i="51"/>
  <c r="F143" i="51"/>
  <c r="G143" i="51"/>
  <c r="B143" i="51"/>
  <c r="D134" i="51"/>
  <c r="E134" i="51"/>
  <c r="F134" i="51"/>
  <c r="G134" i="51"/>
  <c r="C134" i="51"/>
  <c r="C133" i="51"/>
  <c r="D133" i="51"/>
  <c r="E133" i="51"/>
  <c r="F133" i="51"/>
  <c r="G133" i="51"/>
  <c r="B133" i="51"/>
  <c r="D124" i="51"/>
  <c r="E124" i="51"/>
  <c r="F124" i="51"/>
  <c r="G124" i="51"/>
  <c r="C124" i="51"/>
  <c r="C123" i="51"/>
  <c r="D123" i="51"/>
  <c r="E123" i="51"/>
  <c r="F123" i="51"/>
  <c r="G123" i="51"/>
  <c r="B123" i="51"/>
  <c r="D114" i="51"/>
  <c r="E114" i="51"/>
  <c r="F114" i="51"/>
  <c r="G114" i="51"/>
  <c r="C114" i="51"/>
  <c r="C113" i="51"/>
  <c r="D113" i="51"/>
  <c r="E113" i="51"/>
  <c r="F113" i="51"/>
  <c r="G113" i="51"/>
  <c r="B113" i="51"/>
  <c r="P55" i="51" l="1"/>
  <c r="X211" i="51"/>
  <c r="S127" i="51"/>
  <c r="U58" i="51"/>
  <c r="V188" i="51"/>
  <c r="V189" i="51" s="1"/>
  <c r="X9" i="51"/>
  <c r="O149" i="51"/>
  <c r="P57" i="51"/>
  <c r="S10" i="51"/>
  <c r="O58" i="51"/>
  <c r="S97" i="51"/>
  <c r="W138" i="51"/>
  <c r="X84" i="51"/>
  <c r="W10" i="51"/>
  <c r="U159" i="51"/>
  <c r="K158" i="51"/>
  <c r="L157" i="51"/>
  <c r="V138" i="51"/>
  <c r="V10" i="51"/>
  <c r="X86" i="51"/>
  <c r="O71" i="51"/>
  <c r="T108" i="51"/>
  <c r="K108" i="51"/>
  <c r="V215" i="51"/>
  <c r="O168" i="51"/>
  <c r="M22" i="51"/>
  <c r="U168" i="51"/>
  <c r="W128" i="51"/>
  <c r="N119" i="51"/>
  <c r="V108" i="51"/>
  <c r="T128" i="51"/>
  <c r="V71" i="51"/>
  <c r="X215" i="51"/>
  <c r="M215" i="51"/>
  <c r="W187" i="51"/>
  <c r="W188" i="51"/>
  <c r="S187" i="51"/>
  <c r="T187" i="51"/>
  <c r="T189" i="51" s="1"/>
  <c r="P54" i="51"/>
  <c r="U148" i="51"/>
  <c r="L199" i="51"/>
  <c r="P85" i="51"/>
  <c r="P87" i="51"/>
  <c r="P38" i="51"/>
  <c r="S96" i="51"/>
  <c r="W148" i="51"/>
  <c r="U108" i="51"/>
  <c r="T88" i="51"/>
  <c r="X87" i="51"/>
  <c r="X8" i="51"/>
  <c r="X10" i="51" s="1"/>
  <c r="X58" i="51"/>
  <c r="U71" i="51"/>
  <c r="L215" i="51"/>
  <c r="P213" i="51"/>
  <c r="T71" i="51"/>
  <c r="O108" i="51"/>
  <c r="N128" i="51"/>
  <c r="O88" i="51"/>
  <c r="W168" i="51"/>
  <c r="X69" i="51"/>
  <c r="S12" i="51"/>
  <c r="AO5" i="44" s="1"/>
  <c r="X70" i="51"/>
  <c r="X83" i="51"/>
  <c r="P214" i="51"/>
  <c r="M58" i="51"/>
  <c r="N8" i="51"/>
  <c r="U189" i="51"/>
  <c r="N149" i="51"/>
  <c r="M41" i="51"/>
  <c r="L58" i="51"/>
  <c r="S117" i="51"/>
  <c r="X158" i="51"/>
  <c r="X68" i="51"/>
  <c r="S73" i="51"/>
  <c r="AO55" i="44" s="1"/>
  <c r="S71" i="51"/>
  <c r="N215" i="51"/>
  <c r="N108" i="51"/>
  <c r="P40" i="51"/>
  <c r="P56" i="51"/>
  <c r="L22" i="51"/>
  <c r="K8" i="51"/>
  <c r="V168" i="51"/>
  <c r="P212" i="51"/>
  <c r="V88" i="51"/>
  <c r="X85" i="51"/>
  <c r="O215" i="51"/>
  <c r="M157" i="51"/>
  <c r="M159" i="51" s="1"/>
  <c r="M168" i="51"/>
  <c r="M71" i="51"/>
  <c r="K9" i="51"/>
  <c r="V199" i="51"/>
  <c r="S107" i="51"/>
  <c r="K217" i="51"/>
  <c r="AB40" i="44" s="1"/>
  <c r="K215" i="51"/>
  <c r="P211" i="51"/>
  <c r="W88" i="51"/>
  <c r="U88" i="51"/>
  <c r="W71" i="51"/>
  <c r="X41" i="51"/>
  <c r="S88" i="51"/>
  <c r="S90" i="51"/>
  <c r="AO61" i="44" s="1"/>
  <c r="G165" i="51"/>
  <c r="E165" i="51"/>
  <c r="F175" i="51"/>
  <c r="D175" i="51"/>
  <c r="E185" i="51"/>
  <c r="D195" i="51"/>
  <c r="F195" i="51"/>
  <c r="O158" i="51"/>
  <c r="N158" i="51"/>
  <c r="N159" i="51" s="1"/>
  <c r="M119" i="51"/>
  <c r="L178" i="51"/>
  <c r="L97" i="51"/>
  <c r="K157" i="51"/>
  <c r="L158" i="51"/>
  <c r="L159" i="51" s="1"/>
  <c r="N178" i="51"/>
  <c r="T199" i="51"/>
  <c r="V96" i="51"/>
  <c r="W96" i="51"/>
  <c r="T96" i="51"/>
  <c r="U96" i="51"/>
  <c r="U98" i="51" s="1"/>
  <c r="T97" i="51"/>
  <c r="U118" i="51"/>
  <c r="W147" i="51"/>
  <c r="V147" i="51"/>
  <c r="S147" i="51"/>
  <c r="T147" i="51"/>
  <c r="U147" i="51"/>
  <c r="U149" i="51" s="1"/>
  <c r="T148" i="51"/>
  <c r="V128" i="51"/>
  <c r="V178" i="51"/>
  <c r="U199" i="51"/>
  <c r="O177" i="51"/>
  <c r="O179" i="51" s="1"/>
  <c r="O157" i="51"/>
  <c r="N177" i="51"/>
  <c r="M128" i="51"/>
  <c r="K127" i="51"/>
  <c r="N168" i="51"/>
  <c r="N199" i="51"/>
  <c r="M178" i="51"/>
  <c r="V97" i="51"/>
  <c r="W97" i="51"/>
  <c r="S118" i="51"/>
  <c r="S119" i="51" s="1"/>
  <c r="V159" i="51"/>
  <c r="V148" i="51"/>
  <c r="W159" i="51"/>
  <c r="W167" i="51"/>
  <c r="S167" i="51"/>
  <c r="U167" i="51"/>
  <c r="U169" i="51" s="1"/>
  <c r="T167" i="51"/>
  <c r="V167" i="51"/>
  <c r="V169" i="51" s="1"/>
  <c r="T168" i="51"/>
  <c r="V107" i="51"/>
  <c r="W107" i="51"/>
  <c r="U107" i="51"/>
  <c r="T107" i="51"/>
  <c r="T109" i="51" s="1"/>
  <c r="W108" i="51"/>
  <c r="T137" i="51"/>
  <c r="S137" i="51"/>
  <c r="U137" i="51"/>
  <c r="U139" i="51" s="1"/>
  <c r="V137" i="51"/>
  <c r="W137" i="51"/>
  <c r="W139" i="51" s="1"/>
  <c r="T138" i="51"/>
  <c r="U178" i="51"/>
  <c r="X198" i="51"/>
  <c r="P148" i="51"/>
  <c r="S98" i="51"/>
  <c r="V118" i="51"/>
  <c r="X197" i="51"/>
  <c r="S199" i="51"/>
  <c r="S201" i="51"/>
  <c r="AO37" i="44" s="1"/>
  <c r="V127" i="51"/>
  <c r="U127" i="51"/>
  <c r="U129" i="51" s="1"/>
  <c r="W127" i="51"/>
  <c r="W129" i="51" s="1"/>
  <c r="T127" i="51"/>
  <c r="S128" i="51"/>
  <c r="S129" i="51" s="1"/>
  <c r="W178" i="51"/>
  <c r="V117" i="51"/>
  <c r="U117" i="51"/>
  <c r="W117" i="51"/>
  <c r="T117" i="51"/>
  <c r="T119" i="51" s="1"/>
  <c r="W118" i="51"/>
  <c r="S159" i="51"/>
  <c r="S161" i="51"/>
  <c r="AO33" i="44" s="1"/>
  <c r="X157" i="51"/>
  <c r="X159" i="51" s="1"/>
  <c r="W177" i="51"/>
  <c r="T177" i="51"/>
  <c r="V177" i="51"/>
  <c r="S177" i="51"/>
  <c r="U177" i="51"/>
  <c r="T178" i="51"/>
  <c r="G115" i="51"/>
  <c r="G155" i="51"/>
  <c r="C155" i="51"/>
  <c r="C185" i="51"/>
  <c r="M138" i="51"/>
  <c r="M97" i="51"/>
  <c r="P37" i="51"/>
  <c r="M88" i="51"/>
  <c r="P21" i="51"/>
  <c r="P84" i="51"/>
  <c r="N88" i="51"/>
  <c r="P53" i="51"/>
  <c r="K60" i="51"/>
  <c r="AB46" i="44" s="1"/>
  <c r="K58" i="51"/>
  <c r="M177" i="51"/>
  <c r="L177" i="51"/>
  <c r="L179" i="51" s="1"/>
  <c r="K177" i="51"/>
  <c r="K178" i="51"/>
  <c r="L9" i="51"/>
  <c r="P69" i="51"/>
  <c r="N71" i="51"/>
  <c r="M9" i="51"/>
  <c r="K41" i="51"/>
  <c r="P36" i="51"/>
  <c r="K43" i="51"/>
  <c r="AB20" i="44" s="1"/>
  <c r="O138" i="51"/>
  <c r="M199" i="51"/>
  <c r="P86" i="51"/>
  <c r="P39" i="51"/>
  <c r="L41" i="51"/>
  <c r="N58" i="51"/>
  <c r="P68" i="51"/>
  <c r="K71" i="51"/>
  <c r="K73" i="51"/>
  <c r="AB55" i="44" s="1"/>
  <c r="L71" i="51"/>
  <c r="L138" i="51"/>
  <c r="K10" i="51"/>
  <c r="K24" i="51"/>
  <c r="AB16" i="44" s="1"/>
  <c r="P20" i="51"/>
  <c r="P22" i="51" s="1"/>
  <c r="K22" i="51"/>
  <c r="H174" i="51"/>
  <c r="F135" i="51"/>
  <c r="D135" i="51"/>
  <c r="E145" i="51"/>
  <c r="G145" i="51"/>
  <c r="D155" i="51"/>
  <c r="N97" i="51"/>
  <c r="O22" i="51"/>
  <c r="P70" i="51"/>
  <c r="K88" i="51"/>
  <c r="K90" i="51"/>
  <c r="AB61" i="44" s="1"/>
  <c r="P83" i="51"/>
  <c r="L88" i="51"/>
  <c r="O8" i="51"/>
  <c r="O10" i="51" s="1"/>
  <c r="L8" i="51"/>
  <c r="O41" i="51"/>
  <c r="N41" i="51"/>
  <c r="M8" i="51"/>
  <c r="N9" i="51"/>
  <c r="N10" i="51" s="1"/>
  <c r="M158" i="51"/>
  <c r="M188" i="51"/>
  <c r="K201" i="51"/>
  <c r="AB37" i="44" s="1"/>
  <c r="P197" i="51"/>
  <c r="K199" i="51"/>
  <c r="C135" i="51"/>
  <c r="D165" i="51"/>
  <c r="F165" i="51"/>
  <c r="F185" i="51"/>
  <c r="D185" i="51"/>
  <c r="K119" i="51"/>
  <c r="K121" i="51"/>
  <c r="AB29" i="44" s="1"/>
  <c r="P117" i="51"/>
  <c r="O188" i="51"/>
  <c r="O137" i="51"/>
  <c r="M137" i="51"/>
  <c r="K137" i="51"/>
  <c r="N137" i="51"/>
  <c r="N139" i="51" s="1"/>
  <c r="L137" i="51"/>
  <c r="K138" i="51"/>
  <c r="P198" i="51"/>
  <c r="O128" i="51"/>
  <c r="M167" i="51"/>
  <c r="M169" i="51" s="1"/>
  <c r="O167" i="51"/>
  <c r="O169" i="51" s="1"/>
  <c r="N167" i="51"/>
  <c r="N169" i="51" s="1"/>
  <c r="L167" i="51"/>
  <c r="L169" i="51" s="1"/>
  <c r="K167" i="51"/>
  <c r="K168" i="51"/>
  <c r="P118" i="51"/>
  <c r="M187" i="51"/>
  <c r="N187" i="51"/>
  <c r="K187" i="51"/>
  <c r="L187" i="51"/>
  <c r="O187" i="51"/>
  <c r="L188" i="51"/>
  <c r="M149" i="51"/>
  <c r="H143" i="51"/>
  <c r="H144" i="51"/>
  <c r="N188" i="51"/>
  <c r="K149" i="51"/>
  <c r="K151" i="51"/>
  <c r="AB32" i="44" s="1"/>
  <c r="P147" i="51"/>
  <c r="P149" i="51" s="1"/>
  <c r="O96" i="51"/>
  <c r="O98" i="51" s="1"/>
  <c r="M96" i="51"/>
  <c r="N96" i="51"/>
  <c r="L96" i="51"/>
  <c r="K96" i="51"/>
  <c r="K97" i="51"/>
  <c r="K159" i="51"/>
  <c r="N107" i="51"/>
  <c r="O107" i="51"/>
  <c r="O109" i="51" s="1"/>
  <c r="K107" i="51"/>
  <c r="M107" i="51"/>
  <c r="M109" i="51" s="1"/>
  <c r="L107" i="51"/>
  <c r="L108" i="51"/>
  <c r="N127" i="51"/>
  <c r="N129" i="51" s="1"/>
  <c r="O127" i="51"/>
  <c r="M127" i="51"/>
  <c r="M129" i="51" s="1"/>
  <c r="L127" i="51"/>
  <c r="L129" i="51" s="1"/>
  <c r="K128" i="51"/>
  <c r="E115" i="51"/>
  <c r="E155" i="51"/>
  <c r="G185" i="51"/>
  <c r="F115" i="51"/>
  <c r="H114" i="51"/>
  <c r="D115" i="51"/>
  <c r="E125" i="51"/>
  <c r="G125" i="51"/>
  <c r="F155" i="51"/>
  <c r="H154" i="51"/>
  <c r="E175" i="51"/>
  <c r="G175" i="51"/>
  <c r="G195" i="51"/>
  <c r="H193" i="51"/>
  <c r="H194" i="51"/>
  <c r="H123" i="51"/>
  <c r="E135" i="51"/>
  <c r="H124" i="51"/>
  <c r="G135" i="51"/>
  <c r="H134" i="51"/>
  <c r="H163" i="51"/>
  <c r="C175" i="51"/>
  <c r="H184" i="51"/>
  <c r="C115" i="51"/>
  <c r="F125" i="51"/>
  <c r="F145" i="51"/>
  <c r="C165" i="51"/>
  <c r="C195" i="51"/>
  <c r="E195" i="51"/>
  <c r="H113" i="51"/>
  <c r="C125" i="51"/>
  <c r="H133" i="51"/>
  <c r="C145" i="51"/>
  <c r="H153" i="51"/>
  <c r="H173" i="51"/>
  <c r="H183" i="51"/>
  <c r="D125" i="51"/>
  <c r="D145" i="51"/>
  <c r="H164" i="51"/>
  <c r="C93" i="51"/>
  <c r="C94" i="51" s="1"/>
  <c r="D103" i="51"/>
  <c r="D104" i="51" s="1"/>
  <c r="D105" i="51" s="1"/>
  <c r="E103" i="51"/>
  <c r="E104" i="51" s="1"/>
  <c r="E105" i="51" s="1"/>
  <c r="F103" i="51"/>
  <c r="G103" i="51"/>
  <c r="C103" i="51"/>
  <c r="C104" i="51" s="1"/>
  <c r="C105" i="51" s="1"/>
  <c r="H92" i="51"/>
  <c r="D93" i="51"/>
  <c r="D94" i="51" s="1"/>
  <c r="E93" i="51"/>
  <c r="E94" i="51" s="1"/>
  <c r="F93" i="51"/>
  <c r="F94" i="51" s="1"/>
  <c r="G93" i="51"/>
  <c r="G94" i="51" s="1"/>
  <c r="D81" i="51"/>
  <c r="E81" i="51"/>
  <c r="F81" i="51"/>
  <c r="G81" i="51"/>
  <c r="C81" i="51"/>
  <c r="H77" i="51"/>
  <c r="H78" i="51"/>
  <c r="H79" i="51"/>
  <c r="H80" i="51"/>
  <c r="H76" i="51"/>
  <c r="D66" i="51"/>
  <c r="E66" i="51"/>
  <c r="F66" i="51"/>
  <c r="G66" i="51"/>
  <c r="C66" i="51"/>
  <c r="H64" i="51"/>
  <c r="H65" i="51"/>
  <c r="H63" i="51"/>
  <c r="D51" i="51"/>
  <c r="E51" i="51"/>
  <c r="F51" i="51"/>
  <c r="G51" i="51"/>
  <c r="C51" i="51"/>
  <c r="H47" i="51"/>
  <c r="H48" i="51"/>
  <c r="H49" i="51"/>
  <c r="H50" i="51"/>
  <c r="H46" i="51"/>
  <c r="H28" i="51"/>
  <c r="D33" i="51"/>
  <c r="E33" i="51"/>
  <c r="F33" i="51"/>
  <c r="G33" i="51"/>
  <c r="C33" i="51"/>
  <c r="H29" i="51"/>
  <c r="H30" i="51"/>
  <c r="H31" i="51"/>
  <c r="H32" i="51"/>
  <c r="D18" i="51"/>
  <c r="E18" i="51"/>
  <c r="F18" i="51"/>
  <c r="G18" i="51"/>
  <c r="C18" i="51"/>
  <c r="H17" i="51"/>
  <c r="H16" i="51"/>
  <c r="D6" i="51"/>
  <c r="E6" i="51"/>
  <c r="F6" i="51"/>
  <c r="G6" i="51"/>
  <c r="C6" i="51"/>
  <c r="H5" i="51"/>
  <c r="H4" i="51"/>
  <c r="X108" i="51" l="1"/>
  <c r="W149" i="51"/>
  <c r="P108" i="51"/>
  <c r="W189" i="51"/>
  <c r="X188" i="51"/>
  <c r="K179" i="51"/>
  <c r="V109" i="51"/>
  <c r="L98" i="51"/>
  <c r="X138" i="51"/>
  <c r="X168" i="51"/>
  <c r="S111" i="51"/>
  <c r="AO28" i="44" s="1"/>
  <c r="X187" i="51"/>
  <c r="N109" i="51"/>
  <c r="M179" i="51"/>
  <c r="V119" i="51"/>
  <c r="V139" i="51"/>
  <c r="U109" i="51"/>
  <c r="T169" i="51"/>
  <c r="N189" i="51"/>
  <c r="K161" i="51"/>
  <c r="AB33" i="44" s="1"/>
  <c r="T129" i="51"/>
  <c r="S189" i="51"/>
  <c r="W169" i="51"/>
  <c r="N179" i="51"/>
  <c r="P157" i="51"/>
  <c r="P9" i="51"/>
  <c r="S131" i="51"/>
  <c r="AO30" i="44" s="1"/>
  <c r="O129" i="51"/>
  <c r="N98" i="51"/>
  <c r="M139" i="51"/>
  <c r="M10" i="51"/>
  <c r="P88" i="51"/>
  <c r="P178" i="51"/>
  <c r="P58" i="51"/>
  <c r="S191" i="51"/>
  <c r="AO36" i="44" s="1"/>
  <c r="O159" i="51"/>
  <c r="X96" i="51"/>
  <c r="X88" i="51"/>
  <c r="S100" i="51"/>
  <c r="AO27" i="44" s="1"/>
  <c r="X107" i="51"/>
  <c r="X109" i="51" s="1"/>
  <c r="S109" i="51"/>
  <c r="X97" i="51"/>
  <c r="P188" i="51"/>
  <c r="M98" i="51"/>
  <c r="P158" i="51"/>
  <c r="P168" i="51"/>
  <c r="V179" i="51"/>
  <c r="U119" i="51"/>
  <c r="P215" i="51"/>
  <c r="K12" i="51"/>
  <c r="AB5" i="44" s="1"/>
  <c r="X148" i="51"/>
  <c r="K181" i="51"/>
  <c r="AB35" i="44" s="1"/>
  <c r="P119" i="51"/>
  <c r="L10" i="51"/>
  <c r="X71" i="51"/>
  <c r="X178" i="51"/>
  <c r="T139" i="51"/>
  <c r="T98" i="51"/>
  <c r="X127" i="51"/>
  <c r="O189" i="51"/>
  <c r="M189" i="51"/>
  <c r="L139" i="51"/>
  <c r="O139" i="51"/>
  <c r="T179" i="51"/>
  <c r="W119" i="51"/>
  <c r="X128" i="51"/>
  <c r="V129" i="51"/>
  <c r="X199" i="51"/>
  <c r="S139" i="51"/>
  <c r="X137" i="51"/>
  <c r="X139" i="51" s="1"/>
  <c r="S141" i="51"/>
  <c r="AO31" i="44" s="1"/>
  <c r="S169" i="51"/>
  <c r="X167" i="51"/>
  <c r="S171" i="51"/>
  <c r="AO34" i="44" s="1"/>
  <c r="T149" i="51"/>
  <c r="W98" i="51"/>
  <c r="U179" i="51"/>
  <c r="W179" i="51"/>
  <c r="X117" i="51"/>
  <c r="W109" i="51"/>
  <c r="X118" i="51"/>
  <c r="S149" i="51"/>
  <c r="S151" i="51"/>
  <c r="AO32" i="44" s="1"/>
  <c r="X147" i="51"/>
  <c r="V98" i="51"/>
  <c r="X177" i="51"/>
  <c r="S179" i="51"/>
  <c r="S181" i="51"/>
  <c r="AO35" i="44" s="1"/>
  <c r="S121" i="51"/>
  <c r="AO29" i="44" s="1"/>
  <c r="V149" i="51"/>
  <c r="P8" i="51"/>
  <c r="P10" i="51" s="1"/>
  <c r="H145" i="51"/>
  <c r="E147" i="51" s="1"/>
  <c r="P128" i="51"/>
  <c r="P177" i="51"/>
  <c r="P179" i="51" s="1"/>
  <c r="P71" i="51"/>
  <c r="H195" i="51"/>
  <c r="C198" i="51" s="1"/>
  <c r="P97" i="51"/>
  <c r="P138" i="51"/>
  <c r="P41" i="51"/>
  <c r="K129" i="51"/>
  <c r="P127" i="51"/>
  <c r="K131" i="51"/>
  <c r="AB30" i="44" s="1"/>
  <c r="H165" i="51"/>
  <c r="G167" i="51" s="1"/>
  <c r="K109" i="51"/>
  <c r="K111" i="51"/>
  <c r="AB28" i="44" s="1"/>
  <c r="P107" i="51"/>
  <c r="P109" i="51" s="1"/>
  <c r="L189" i="51"/>
  <c r="P159" i="51"/>
  <c r="K189" i="51"/>
  <c r="P187" i="51"/>
  <c r="P189" i="51" s="1"/>
  <c r="K191" i="51"/>
  <c r="AB36" i="44" s="1"/>
  <c r="K139" i="51"/>
  <c r="K141" i="51"/>
  <c r="AB31" i="44" s="1"/>
  <c r="P137" i="51"/>
  <c r="L109" i="51"/>
  <c r="K98" i="51"/>
  <c r="K100" i="51"/>
  <c r="AB27" i="44" s="1"/>
  <c r="P96" i="51"/>
  <c r="K169" i="51"/>
  <c r="P167" i="51"/>
  <c r="P169" i="51" s="1"/>
  <c r="K171" i="51"/>
  <c r="AB34" i="44" s="1"/>
  <c r="P199" i="51"/>
  <c r="D198" i="51"/>
  <c r="G198" i="51"/>
  <c r="H66" i="51"/>
  <c r="C69" i="51" s="1"/>
  <c r="H81" i="51"/>
  <c r="G87" i="51" s="1"/>
  <c r="H125" i="51"/>
  <c r="D128" i="51" s="1"/>
  <c r="H33" i="51"/>
  <c r="C40" i="51" s="1"/>
  <c r="F38" i="51"/>
  <c r="H18" i="51"/>
  <c r="C21" i="51" s="1"/>
  <c r="H51" i="51"/>
  <c r="G53" i="51" s="1"/>
  <c r="H103" i="51"/>
  <c r="H155" i="51"/>
  <c r="G104" i="51"/>
  <c r="G105" i="51" s="1"/>
  <c r="H185" i="51"/>
  <c r="E187" i="51" s="1"/>
  <c r="H135" i="51"/>
  <c r="E137" i="51" s="1"/>
  <c r="F104" i="51"/>
  <c r="F105" i="51" s="1"/>
  <c r="H175" i="51"/>
  <c r="F177" i="51" s="1"/>
  <c r="H115" i="51"/>
  <c r="F117" i="51" s="1"/>
  <c r="C148" i="51"/>
  <c r="F167" i="51"/>
  <c r="H93" i="51"/>
  <c r="H6" i="51"/>
  <c r="G9" i="51" s="1"/>
  <c r="X179" i="51" l="1"/>
  <c r="C177" i="51"/>
  <c r="E69" i="51"/>
  <c r="X189" i="51"/>
  <c r="X98" i="51"/>
  <c r="X169" i="51"/>
  <c r="X129" i="51"/>
  <c r="F70" i="51"/>
  <c r="G36" i="51"/>
  <c r="C70" i="51"/>
  <c r="E198" i="51"/>
  <c r="G197" i="51"/>
  <c r="D147" i="51"/>
  <c r="D149" i="51" s="1"/>
  <c r="D168" i="51"/>
  <c r="X149" i="51"/>
  <c r="C147" i="51"/>
  <c r="C149" i="51" s="1"/>
  <c r="D197" i="51"/>
  <c r="C168" i="51"/>
  <c r="C197" i="51"/>
  <c r="E70" i="51"/>
  <c r="X119" i="51"/>
  <c r="P129" i="51"/>
  <c r="F198" i="51"/>
  <c r="H198" i="51" s="1"/>
  <c r="G148" i="51"/>
  <c r="D148" i="51"/>
  <c r="E197" i="51"/>
  <c r="F147" i="51"/>
  <c r="F148" i="51"/>
  <c r="F149" i="51" s="1"/>
  <c r="F197" i="51"/>
  <c r="F199" i="51" s="1"/>
  <c r="C38" i="51"/>
  <c r="F40" i="51"/>
  <c r="F37" i="51"/>
  <c r="G69" i="51"/>
  <c r="G37" i="51"/>
  <c r="D70" i="51"/>
  <c r="G199" i="51"/>
  <c r="E36" i="51"/>
  <c r="F36" i="51"/>
  <c r="E168" i="51"/>
  <c r="E167" i="51"/>
  <c r="C87" i="51"/>
  <c r="G20" i="51"/>
  <c r="C39" i="51"/>
  <c r="D85" i="51"/>
  <c r="F39" i="51"/>
  <c r="E84" i="51"/>
  <c r="G70" i="51"/>
  <c r="G38" i="51"/>
  <c r="G68" i="51"/>
  <c r="D21" i="51"/>
  <c r="P98" i="51"/>
  <c r="P139" i="51"/>
  <c r="F85" i="51"/>
  <c r="D127" i="51"/>
  <c r="D129" i="51" s="1"/>
  <c r="C83" i="51"/>
  <c r="D37" i="51"/>
  <c r="E87" i="51"/>
  <c r="E20" i="51"/>
  <c r="C84" i="51"/>
  <c r="E86" i="51"/>
  <c r="E148" i="51"/>
  <c r="E149" i="51" s="1"/>
  <c r="G147" i="51"/>
  <c r="D167" i="51"/>
  <c r="C167" i="51"/>
  <c r="C169" i="51" s="1"/>
  <c r="F168" i="51"/>
  <c r="G168" i="51"/>
  <c r="G169" i="51" s="1"/>
  <c r="G117" i="51"/>
  <c r="E57" i="51"/>
  <c r="G54" i="51"/>
  <c r="C117" i="51"/>
  <c r="G137" i="51"/>
  <c r="F57" i="51"/>
  <c r="E40" i="51"/>
  <c r="D39" i="51"/>
  <c r="D36" i="51"/>
  <c r="D38" i="51"/>
  <c r="D40" i="51"/>
  <c r="C36" i="51"/>
  <c r="C37" i="51"/>
  <c r="E83" i="51"/>
  <c r="C85" i="51"/>
  <c r="F68" i="51"/>
  <c r="F69" i="51"/>
  <c r="C68" i="51"/>
  <c r="D68" i="51"/>
  <c r="D69" i="51"/>
  <c r="H69" i="51" s="1"/>
  <c r="C57" i="51"/>
  <c r="G39" i="51"/>
  <c r="F87" i="51"/>
  <c r="G84" i="51"/>
  <c r="G40" i="51"/>
  <c r="G85" i="51"/>
  <c r="E37" i="51"/>
  <c r="E39" i="51"/>
  <c r="G21" i="51"/>
  <c r="E68" i="51"/>
  <c r="F53" i="51"/>
  <c r="F54" i="51"/>
  <c r="F56" i="51"/>
  <c r="D53" i="51"/>
  <c r="D54" i="51"/>
  <c r="D56" i="51"/>
  <c r="D57" i="51"/>
  <c r="C54" i="51"/>
  <c r="C53" i="51"/>
  <c r="E56" i="51"/>
  <c r="E117" i="51"/>
  <c r="E128" i="51"/>
  <c r="F128" i="51"/>
  <c r="G127" i="51"/>
  <c r="D83" i="51"/>
  <c r="D84" i="51"/>
  <c r="D86" i="51"/>
  <c r="F83" i="51"/>
  <c r="F84" i="51"/>
  <c r="F86" i="51"/>
  <c r="G55" i="51"/>
  <c r="C86" i="51"/>
  <c r="G83" i="51"/>
  <c r="G128" i="51"/>
  <c r="F21" i="51"/>
  <c r="F55" i="51"/>
  <c r="G57" i="51"/>
  <c r="D55" i="51"/>
  <c r="C137" i="51"/>
  <c r="E54" i="51"/>
  <c r="C128" i="51"/>
  <c r="H104" i="51"/>
  <c r="H105" i="51" s="1"/>
  <c r="C55" i="51"/>
  <c r="D20" i="51"/>
  <c r="C20" i="51"/>
  <c r="F20" i="51"/>
  <c r="F127" i="51"/>
  <c r="F129" i="51" s="1"/>
  <c r="D87" i="51"/>
  <c r="E85" i="51"/>
  <c r="G56" i="51"/>
  <c r="C127" i="51"/>
  <c r="C56" i="51"/>
  <c r="E127" i="51"/>
  <c r="E55" i="51"/>
  <c r="E21" i="51"/>
  <c r="E22" i="51" s="1"/>
  <c r="G86" i="51"/>
  <c r="E53" i="51"/>
  <c r="E38" i="51"/>
  <c r="E177" i="51"/>
  <c r="D188" i="51"/>
  <c r="C188" i="51"/>
  <c r="F188" i="51"/>
  <c r="E188" i="51"/>
  <c r="E189" i="51" s="1"/>
  <c r="G188" i="51"/>
  <c r="E158" i="51"/>
  <c r="G158" i="51"/>
  <c r="D158" i="51"/>
  <c r="C158" i="51"/>
  <c r="F158" i="51"/>
  <c r="D177" i="51"/>
  <c r="E138" i="51"/>
  <c r="E139" i="51" s="1"/>
  <c r="F138" i="51"/>
  <c r="D138" i="51"/>
  <c r="C138" i="51"/>
  <c r="G138" i="51"/>
  <c r="D187" i="51"/>
  <c r="F187" i="51"/>
  <c r="F157" i="51"/>
  <c r="D157" i="51"/>
  <c r="E118" i="51"/>
  <c r="D118" i="51"/>
  <c r="F118" i="51"/>
  <c r="F119" i="51" s="1"/>
  <c r="C118" i="51"/>
  <c r="G118" i="51"/>
  <c r="D117" i="51"/>
  <c r="F137" i="51"/>
  <c r="D137" i="51"/>
  <c r="C187" i="51"/>
  <c r="C157" i="51"/>
  <c r="G157" i="51"/>
  <c r="D178" i="51"/>
  <c r="E178" i="51"/>
  <c r="G178" i="51"/>
  <c r="F178" i="51"/>
  <c r="F179" i="51" s="1"/>
  <c r="C178" i="51"/>
  <c r="C179" i="51" s="1"/>
  <c r="G187" i="51"/>
  <c r="E157" i="51"/>
  <c r="G177" i="51"/>
  <c r="H94" i="51"/>
  <c r="G97" i="51" s="1"/>
  <c r="E9" i="51"/>
  <c r="G8" i="51"/>
  <c r="G10" i="51" s="1"/>
  <c r="C9" i="51"/>
  <c r="C8" i="51"/>
  <c r="D8" i="51"/>
  <c r="F8" i="51"/>
  <c r="D9" i="51"/>
  <c r="E8" i="51"/>
  <c r="F9" i="51"/>
  <c r="H168" i="51" l="1"/>
  <c r="F71" i="51"/>
  <c r="H197" i="51"/>
  <c r="G41" i="51"/>
  <c r="C199" i="51"/>
  <c r="D22" i="51"/>
  <c r="H40" i="51"/>
  <c r="C88" i="51"/>
  <c r="G71" i="51"/>
  <c r="F41" i="51"/>
  <c r="E199" i="51"/>
  <c r="H70" i="51"/>
  <c r="D169" i="51"/>
  <c r="C201" i="51"/>
  <c r="O37" i="44" s="1"/>
  <c r="H167" i="51"/>
  <c r="H199" i="51"/>
  <c r="D199" i="51"/>
  <c r="C129" i="51"/>
  <c r="G119" i="51"/>
  <c r="G129" i="51"/>
  <c r="E129" i="51"/>
  <c r="H87" i="51"/>
  <c r="G22" i="51"/>
  <c r="D119" i="51"/>
  <c r="G139" i="51"/>
  <c r="G189" i="51"/>
  <c r="F22" i="51"/>
  <c r="E71" i="51"/>
  <c r="E169" i="51"/>
  <c r="H137" i="51"/>
  <c r="C119" i="51"/>
  <c r="H148" i="51"/>
  <c r="H149" i="51" s="1"/>
  <c r="H117" i="51"/>
  <c r="C171" i="51"/>
  <c r="O34" i="44" s="1"/>
  <c r="G149" i="51"/>
  <c r="H38" i="51"/>
  <c r="C139" i="51"/>
  <c r="H21" i="51"/>
  <c r="H147" i="51"/>
  <c r="E58" i="51"/>
  <c r="H84" i="51"/>
  <c r="E41" i="51"/>
  <c r="H39" i="51"/>
  <c r="C151" i="51"/>
  <c r="O32" i="44" s="1"/>
  <c r="D88" i="51"/>
  <c r="G58" i="51"/>
  <c r="D159" i="51"/>
  <c r="C141" i="51"/>
  <c r="O31" i="44" s="1"/>
  <c r="C131" i="51"/>
  <c r="O30" i="44" s="1"/>
  <c r="F169" i="51"/>
  <c r="E119" i="51"/>
  <c r="H177" i="51"/>
  <c r="H128" i="51"/>
  <c r="G108" i="51"/>
  <c r="C108" i="51"/>
  <c r="C43" i="51"/>
  <c r="O20" i="44" s="1"/>
  <c r="C41" i="51"/>
  <c r="H36" i="51"/>
  <c r="H127" i="51"/>
  <c r="C90" i="51"/>
  <c r="O60" i="44" s="1"/>
  <c r="F88" i="51"/>
  <c r="C58" i="51"/>
  <c r="H53" i="51"/>
  <c r="C60" i="51"/>
  <c r="O46" i="44" s="1"/>
  <c r="F58" i="51"/>
  <c r="D71" i="51"/>
  <c r="H85" i="51"/>
  <c r="F10" i="51"/>
  <c r="F139" i="51"/>
  <c r="H83" i="51"/>
  <c r="G88" i="51"/>
  <c r="H54" i="51"/>
  <c r="D58" i="51"/>
  <c r="C73" i="51"/>
  <c r="O54" i="44" s="1"/>
  <c r="H68" i="51"/>
  <c r="C71" i="51"/>
  <c r="E88" i="51"/>
  <c r="C121" i="51"/>
  <c r="O29" i="44" s="1"/>
  <c r="F159" i="51"/>
  <c r="E108" i="51"/>
  <c r="H56" i="51"/>
  <c r="C22" i="51"/>
  <c r="C24" i="51"/>
  <c r="O16" i="44" s="1"/>
  <c r="H20" i="51"/>
  <c r="D10" i="51"/>
  <c r="E159" i="51"/>
  <c r="D189" i="51"/>
  <c r="H55" i="51"/>
  <c r="H86" i="51"/>
  <c r="H57" i="51"/>
  <c r="H37" i="51"/>
  <c r="D41" i="51"/>
  <c r="E97" i="51"/>
  <c r="H178" i="51"/>
  <c r="C191" i="51"/>
  <c r="O36" i="44" s="1"/>
  <c r="H187" i="51"/>
  <c r="C189" i="51"/>
  <c r="D97" i="51"/>
  <c r="G179" i="51"/>
  <c r="C181" i="51"/>
  <c r="O35" i="44" s="1"/>
  <c r="D139" i="51"/>
  <c r="H118" i="51"/>
  <c r="H119" i="51" s="1"/>
  <c r="H138" i="51"/>
  <c r="D179" i="51"/>
  <c r="H188" i="51"/>
  <c r="E179" i="51"/>
  <c r="D108" i="51"/>
  <c r="F107" i="51"/>
  <c r="C97" i="51"/>
  <c r="G159" i="51"/>
  <c r="F189" i="51"/>
  <c r="H158" i="51"/>
  <c r="C161" i="51"/>
  <c r="O33" i="44" s="1"/>
  <c r="H157" i="51"/>
  <c r="C159" i="51"/>
  <c r="E107" i="51"/>
  <c r="D107" i="51"/>
  <c r="C107" i="51"/>
  <c r="F108" i="51"/>
  <c r="G107" i="51"/>
  <c r="H169" i="51"/>
  <c r="F96" i="51"/>
  <c r="G96" i="51"/>
  <c r="G98" i="51" s="1"/>
  <c r="D96" i="51"/>
  <c r="E96" i="51"/>
  <c r="E98" i="51" s="1"/>
  <c r="C96" i="51"/>
  <c r="F97" i="51"/>
  <c r="E10" i="51"/>
  <c r="C12" i="51"/>
  <c r="O5" i="44" s="1"/>
  <c r="C10" i="51"/>
  <c r="H8" i="51"/>
  <c r="H9" i="51"/>
  <c r="H71" i="51" l="1"/>
  <c r="G109" i="51"/>
  <c r="H139" i="51"/>
  <c r="H129" i="51"/>
  <c r="H22" i="51"/>
  <c r="H108" i="51"/>
  <c r="H159" i="51"/>
  <c r="H179" i="51"/>
  <c r="D98" i="51"/>
  <c r="E109" i="51"/>
  <c r="H10" i="51"/>
  <c r="F109" i="51"/>
  <c r="D109" i="51"/>
  <c r="H58" i="51"/>
  <c r="H88" i="51"/>
  <c r="H41" i="51"/>
  <c r="H189" i="51"/>
  <c r="H97" i="51"/>
  <c r="C109" i="51"/>
  <c r="H107" i="51"/>
  <c r="C111" i="51"/>
  <c r="O28" i="44" s="1"/>
  <c r="C100" i="51"/>
  <c r="O27" i="44" s="1"/>
  <c r="H96" i="51"/>
  <c r="C98" i="51"/>
  <c r="F98" i="51"/>
  <c r="H109" i="51" l="1"/>
  <c r="H98" i="51"/>
  <c r="P5" i="6"/>
  <c r="Q5" i="6"/>
  <c r="P6" i="6"/>
  <c r="Q6" i="6"/>
  <c r="P7" i="6"/>
  <c r="Q7" i="6"/>
  <c r="P8" i="6"/>
  <c r="Q8" i="6"/>
  <c r="P9" i="6"/>
  <c r="Q9" i="6"/>
  <c r="P10" i="6"/>
  <c r="Q10" i="6"/>
  <c r="P11" i="6"/>
  <c r="Q11" i="6"/>
  <c r="P12" i="6"/>
  <c r="Q12" i="6"/>
  <c r="P13" i="6"/>
  <c r="Q13" i="6"/>
  <c r="P14" i="6"/>
  <c r="Q14" i="6"/>
  <c r="P15" i="6"/>
  <c r="Q15" i="6"/>
  <c r="P16" i="6"/>
  <c r="Q16" i="6"/>
  <c r="P17" i="6"/>
  <c r="Q17" i="6"/>
  <c r="P18" i="6"/>
  <c r="Q18" i="6"/>
  <c r="P19" i="6"/>
  <c r="Q19" i="6"/>
  <c r="P20" i="6"/>
  <c r="Q20" i="6"/>
  <c r="P21" i="6"/>
  <c r="Q21" i="6"/>
  <c r="P22" i="6"/>
  <c r="Q22" i="6"/>
  <c r="P23" i="6"/>
  <c r="Q23" i="6"/>
  <c r="P24" i="6"/>
  <c r="Q24" i="6"/>
  <c r="P25" i="6"/>
  <c r="Q25" i="6"/>
  <c r="P26" i="6"/>
  <c r="Q26" i="6"/>
  <c r="P27" i="6"/>
  <c r="Q27" i="6"/>
  <c r="P28" i="6"/>
  <c r="Q28" i="6"/>
  <c r="P29" i="6"/>
  <c r="Q29" i="6"/>
  <c r="P30" i="6"/>
  <c r="Q30" i="6"/>
  <c r="P31" i="6"/>
  <c r="Q31" i="6"/>
  <c r="P32" i="6"/>
  <c r="Q32" i="6"/>
  <c r="P33" i="6"/>
  <c r="Q33" i="6"/>
  <c r="P34" i="6"/>
  <c r="Q34" i="6"/>
  <c r="P35" i="6"/>
  <c r="Q35" i="6"/>
  <c r="P36" i="6"/>
  <c r="Q36" i="6"/>
  <c r="P37" i="6"/>
  <c r="Q37" i="6"/>
  <c r="P38" i="6"/>
  <c r="Q38" i="6"/>
  <c r="P39" i="6"/>
  <c r="Q39" i="6"/>
  <c r="P40" i="6"/>
  <c r="Q40" i="6"/>
  <c r="P41" i="6"/>
  <c r="Q41" i="6"/>
  <c r="P42" i="6"/>
  <c r="Q42" i="6"/>
  <c r="P43" i="6"/>
  <c r="Q43" i="6"/>
  <c r="P44" i="6"/>
  <c r="Q44" i="6"/>
  <c r="P45" i="6"/>
  <c r="Q45" i="6"/>
  <c r="P46" i="6"/>
  <c r="Q46" i="6"/>
  <c r="P47" i="6"/>
  <c r="Q47" i="6"/>
  <c r="P48" i="6"/>
  <c r="Q48" i="6"/>
  <c r="P49" i="6"/>
  <c r="Q49" i="6"/>
  <c r="P50" i="6"/>
  <c r="Q50" i="6"/>
  <c r="P51" i="6"/>
  <c r="Q51" i="6"/>
  <c r="P52" i="6"/>
  <c r="Q52" i="6"/>
  <c r="P53" i="6"/>
  <c r="Q53" i="6"/>
  <c r="P54" i="6"/>
  <c r="Q54" i="6"/>
  <c r="P55" i="6"/>
  <c r="Q55" i="6"/>
  <c r="P56" i="6"/>
  <c r="Q56" i="6"/>
  <c r="P57" i="6"/>
  <c r="Q57" i="6"/>
  <c r="P58" i="6"/>
  <c r="Q58" i="6"/>
  <c r="P59" i="6"/>
  <c r="Q59" i="6"/>
  <c r="P60" i="6"/>
  <c r="Q60" i="6"/>
  <c r="P61" i="6"/>
  <c r="Q61" i="6"/>
  <c r="P62" i="6"/>
  <c r="Q62" i="6"/>
  <c r="P63" i="6"/>
  <c r="Q63" i="6"/>
  <c r="P64" i="6"/>
  <c r="Q64" i="6"/>
  <c r="P65" i="6"/>
  <c r="Q65" i="6"/>
  <c r="P66" i="6"/>
  <c r="Q66" i="6"/>
  <c r="P67" i="6"/>
  <c r="Q67" i="6"/>
  <c r="P68" i="6"/>
  <c r="Q68" i="6"/>
  <c r="P69" i="6"/>
  <c r="Q69" i="6"/>
  <c r="P70" i="6"/>
  <c r="Q70" i="6"/>
  <c r="P71" i="6"/>
  <c r="Q71" i="6"/>
  <c r="P72" i="6"/>
  <c r="Q72" i="6"/>
  <c r="P73" i="6"/>
  <c r="Q73" i="6"/>
  <c r="P74" i="6"/>
  <c r="Q74" i="6"/>
  <c r="P75" i="6"/>
  <c r="Q75" i="6"/>
  <c r="P76" i="6"/>
  <c r="Q76" i="6"/>
  <c r="P77" i="6"/>
  <c r="Q77" i="6"/>
  <c r="P78" i="6"/>
  <c r="Q78" i="6"/>
  <c r="Q4" i="6"/>
  <c r="P4" i="6"/>
  <c r="N5" i="6"/>
  <c r="O5" i="6"/>
  <c r="N6" i="6"/>
  <c r="O6" i="6"/>
  <c r="N7" i="6"/>
  <c r="O7" i="6"/>
  <c r="N8" i="6"/>
  <c r="O8" i="6"/>
  <c r="N9" i="6"/>
  <c r="O9" i="6"/>
  <c r="N10" i="6"/>
  <c r="O10" i="6"/>
  <c r="N11" i="6"/>
  <c r="O11" i="6"/>
  <c r="N12" i="6"/>
  <c r="O12" i="6"/>
  <c r="N13" i="6"/>
  <c r="O13" i="6"/>
  <c r="N14" i="6"/>
  <c r="O14" i="6"/>
  <c r="N15" i="6"/>
  <c r="O15" i="6"/>
  <c r="N16" i="6"/>
  <c r="O16" i="6"/>
  <c r="N17" i="6"/>
  <c r="O17" i="6"/>
  <c r="N18" i="6"/>
  <c r="O18" i="6"/>
  <c r="N19" i="6"/>
  <c r="O19" i="6"/>
  <c r="N20" i="6"/>
  <c r="O20" i="6"/>
  <c r="N21" i="6"/>
  <c r="O21" i="6"/>
  <c r="N22" i="6"/>
  <c r="O22" i="6"/>
  <c r="N23" i="6"/>
  <c r="O23" i="6"/>
  <c r="N24" i="6"/>
  <c r="O24" i="6"/>
  <c r="N25" i="6"/>
  <c r="O25" i="6"/>
  <c r="N26" i="6"/>
  <c r="O26" i="6"/>
  <c r="N27" i="6"/>
  <c r="O27" i="6"/>
  <c r="N28" i="6"/>
  <c r="O28" i="6"/>
  <c r="N29" i="6"/>
  <c r="O29" i="6"/>
  <c r="N30" i="6"/>
  <c r="O30" i="6"/>
  <c r="N31" i="6"/>
  <c r="O31" i="6"/>
  <c r="N32" i="6"/>
  <c r="O32" i="6"/>
  <c r="N33" i="6"/>
  <c r="O33" i="6"/>
  <c r="N34" i="6"/>
  <c r="O34" i="6"/>
  <c r="N35" i="6"/>
  <c r="O35" i="6"/>
  <c r="N36" i="6"/>
  <c r="O36" i="6"/>
  <c r="N37" i="6"/>
  <c r="O37" i="6"/>
  <c r="N38" i="6"/>
  <c r="O38" i="6"/>
  <c r="N39" i="6"/>
  <c r="O39" i="6"/>
  <c r="N40" i="6"/>
  <c r="O40" i="6"/>
  <c r="N41" i="6"/>
  <c r="O41" i="6"/>
  <c r="N42" i="6"/>
  <c r="O42" i="6"/>
  <c r="N43" i="6"/>
  <c r="O43" i="6"/>
  <c r="N44" i="6"/>
  <c r="O44" i="6"/>
  <c r="N45" i="6"/>
  <c r="O45" i="6"/>
  <c r="N46" i="6"/>
  <c r="O46" i="6"/>
  <c r="N47" i="6"/>
  <c r="O47" i="6"/>
  <c r="N48" i="6"/>
  <c r="O48" i="6"/>
  <c r="N49" i="6"/>
  <c r="O49" i="6"/>
  <c r="N50" i="6"/>
  <c r="O50" i="6"/>
  <c r="N51" i="6"/>
  <c r="O51" i="6"/>
  <c r="N52" i="6"/>
  <c r="O52" i="6"/>
  <c r="N53" i="6"/>
  <c r="O53" i="6"/>
  <c r="N54" i="6"/>
  <c r="O54" i="6"/>
  <c r="N55" i="6"/>
  <c r="O55" i="6"/>
  <c r="N56" i="6"/>
  <c r="O56" i="6"/>
  <c r="N57" i="6"/>
  <c r="O57" i="6"/>
  <c r="N58" i="6"/>
  <c r="O58" i="6"/>
  <c r="N59" i="6"/>
  <c r="O59" i="6"/>
  <c r="N60" i="6"/>
  <c r="O60" i="6"/>
  <c r="N61" i="6"/>
  <c r="O61" i="6"/>
  <c r="N62" i="6"/>
  <c r="O62" i="6"/>
  <c r="N63" i="6"/>
  <c r="O63" i="6"/>
  <c r="N64" i="6"/>
  <c r="O64" i="6"/>
  <c r="N65" i="6"/>
  <c r="O65" i="6"/>
  <c r="N66" i="6"/>
  <c r="O66" i="6"/>
  <c r="N67" i="6"/>
  <c r="O67" i="6"/>
  <c r="N68" i="6"/>
  <c r="O68" i="6"/>
  <c r="N69" i="6"/>
  <c r="O69" i="6"/>
  <c r="N70" i="6"/>
  <c r="O70" i="6"/>
  <c r="N71" i="6"/>
  <c r="O71" i="6"/>
  <c r="N72" i="6"/>
  <c r="O72" i="6"/>
  <c r="N73" i="6"/>
  <c r="O73" i="6"/>
  <c r="N74" i="6"/>
  <c r="O74" i="6"/>
  <c r="N75" i="6"/>
  <c r="O75" i="6"/>
  <c r="N76" i="6"/>
  <c r="O76" i="6"/>
  <c r="N77" i="6"/>
  <c r="O77" i="6"/>
  <c r="N78" i="6"/>
  <c r="O78" i="6"/>
  <c r="O4" i="6"/>
  <c r="N4" i="6"/>
  <c r="M4" i="6"/>
  <c r="L5" i="6"/>
  <c r="M5" i="6"/>
  <c r="L6" i="6"/>
  <c r="M6" i="6"/>
  <c r="L7" i="6"/>
  <c r="M7" i="6"/>
  <c r="L8" i="6"/>
  <c r="M8" i="6"/>
  <c r="L9" i="6"/>
  <c r="M9" i="6"/>
  <c r="L10" i="6"/>
  <c r="M10" i="6"/>
  <c r="L11" i="6"/>
  <c r="M11" i="6"/>
  <c r="L12" i="6"/>
  <c r="M12" i="6"/>
  <c r="L13" i="6"/>
  <c r="M13" i="6"/>
  <c r="L14" i="6"/>
  <c r="M14" i="6"/>
  <c r="L15" i="6"/>
  <c r="M15" i="6"/>
  <c r="L16" i="6"/>
  <c r="M16" i="6"/>
  <c r="L17" i="6"/>
  <c r="M17" i="6"/>
  <c r="L18" i="6"/>
  <c r="M18" i="6"/>
  <c r="L19" i="6"/>
  <c r="M19" i="6"/>
  <c r="L20" i="6"/>
  <c r="M20" i="6"/>
  <c r="L21" i="6"/>
  <c r="M21" i="6"/>
  <c r="L22" i="6"/>
  <c r="M22" i="6"/>
  <c r="L23" i="6"/>
  <c r="M23" i="6"/>
  <c r="L24" i="6"/>
  <c r="M24" i="6"/>
  <c r="L25" i="6"/>
  <c r="M25" i="6"/>
  <c r="L26" i="6"/>
  <c r="M26" i="6"/>
  <c r="L27" i="6"/>
  <c r="M27" i="6"/>
  <c r="L28" i="6"/>
  <c r="M28" i="6"/>
  <c r="L29" i="6"/>
  <c r="M29" i="6"/>
  <c r="L30" i="6"/>
  <c r="M30" i="6"/>
  <c r="L31" i="6"/>
  <c r="M31" i="6"/>
  <c r="L32" i="6"/>
  <c r="M32" i="6"/>
  <c r="L33" i="6"/>
  <c r="M33" i="6"/>
  <c r="L34" i="6"/>
  <c r="M34" i="6"/>
  <c r="L35" i="6"/>
  <c r="M35" i="6"/>
  <c r="L36" i="6"/>
  <c r="M36" i="6"/>
  <c r="L37" i="6"/>
  <c r="M37" i="6"/>
  <c r="L38" i="6"/>
  <c r="M38" i="6"/>
  <c r="L39" i="6"/>
  <c r="M39" i="6"/>
  <c r="L40" i="6"/>
  <c r="M40" i="6"/>
  <c r="L41" i="6"/>
  <c r="M41" i="6"/>
  <c r="L42" i="6"/>
  <c r="M42" i="6"/>
  <c r="L43" i="6"/>
  <c r="M43" i="6"/>
  <c r="L44" i="6"/>
  <c r="M44" i="6"/>
  <c r="L45" i="6"/>
  <c r="M45" i="6"/>
  <c r="L46" i="6"/>
  <c r="M46" i="6"/>
  <c r="L47" i="6"/>
  <c r="M47" i="6"/>
  <c r="L48" i="6"/>
  <c r="M48" i="6"/>
  <c r="L49" i="6"/>
  <c r="M49" i="6"/>
  <c r="L50" i="6"/>
  <c r="M50" i="6"/>
  <c r="L51" i="6"/>
  <c r="M51" i="6"/>
  <c r="L52" i="6"/>
  <c r="M52" i="6"/>
  <c r="L53" i="6"/>
  <c r="M53" i="6"/>
  <c r="L54" i="6"/>
  <c r="M54" i="6"/>
  <c r="L55" i="6"/>
  <c r="M55" i="6"/>
  <c r="L56" i="6"/>
  <c r="M56" i="6"/>
  <c r="L57" i="6"/>
  <c r="M57" i="6"/>
  <c r="L58" i="6"/>
  <c r="M58" i="6"/>
  <c r="L59" i="6"/>
  <c r="M59" i="6"/>
  <c r="L60" i="6"/>
  <c r="M60" i="6"/>
  <c r="L61" i="6"/>
  <c r="M61" i="6"/>
  <c r="L62" i="6"/>
  <c r="M62" i="6"/>
  <c r="L63" i="6"/>
  <c r="M63" i="6"/>
  <c r="L64" i="6"/>
  <c r="M64" i="6"/>
  <c r="L65" i="6"/>
  <c r="M65" i="6"/>
  <c r="L66" i="6"/>
  <c r="M66" i="6"/>
  <c r="L67" i="6"/>
  <c r="M67" i="6"/>
  <c r="L68" i="6"/>
  <c r="M68" i="6"/>
  <c r="L69" i="6"/>
  <c r="M69" i="6"/>
  <c r="L70" i="6"/>
  <c r="M70" i="6"/>
  <c r="L71" i="6"/>
  <c r="M71" i="6"/>
  <c r="L72" i="6"/>
  <c r="M72" i="6"/>
  <c r="L73" i="6"/>
  <c r="M73" i="6"/>
  <c r="L74" i="6"/>
  <c r="M74" i="6"/>
  <c r="L75" i="6"/>
  <c r="M75" i="6"/>
  <c r="L76" i="6"/>
  <c r="M76" i="6"/>
  <c r="L77" i="6"/>
  <c r="M77" i="6"/>
  <c r="L78" i="6"/>
  <c r="M78" i="6"/>
  <c r="L4" i="6"/>
  <c r="S100" i="5" l="1"/>
  <c r="U107" i="5"/>
  <c r="R114" i="5"/>
  <c r="R120" i="5"/>
  <c r="S121" i="5"/>
  <c r="Q105" i="5"/>
  <c r="R88" i="5"/>
  <c r="R31" i="5"/>
  <c r="Q48" i="5"/>
  <c r="Q52" i="5"/>
  <c r="F53" i="5"/>
  <c r="R125" i="5" s="1"/>
  <c r="F52" i="5"/>
  <c r="U88" i="5" s="1"/>
  <c r="F51" i="5"/>
  <c r="U87" i="5" s="1"/>
  <c r="F50" i="5"/>
  <c r="R122" i="5" s="1"/>
  <c r="F49" i="5"/>
  <c r="R121" i="5" s="1"/>
  <c r="F48" i="5"/>
  <c r="T120" i="5" s="1"/>
  <c r="F47" i="5"/>
  <c r="U83" i="5" s="1"/>
  <c r="F46" i="5"/>
  <c r="R118" i="5" s="1"/>
  <c r="F45" i="5"/>
  <c r="T117" i="5" s="1"/>
  <c r="F44" i="5"/>
  <c r="R116" i="5" s="1"/>
  <c r="F43" i="5"/>
  <c r="U79" i="5" s="1"/>
  <c r="F42" i="5"/>
  <c r="T114" i="5" s="1"/>
  <c r="F41" i="5"/>
  <c r="Q77" i="5" s="1"/>
  <c r="F40" i="5"/>
  <c r="R112" i="5" s="1"/>
  <c r="F39" i="5"/>
  <c r="U75" i="5" s="1"/>
  <c r="F38" i="5"/>
  <c r="R110" i="5" s="1"/>
  <c r="F37" i="5"/>
  <c r="R109" i="5" s="1"/>
  <c r="F36" i="5"/>
  <c r="T108" i="5" s="1"/>
  <c r="F35" i="5"/>
  <c r="U71" i="5" s="1"/>
  <c r="F34" i="5"/>
  <c r="R106" i="5" s="1"/>
  <c r="F33" i="5"/>
  <c r="U33" i="5" s="1"/>
  <c r="F32" i="5"/>
  <c r="R104" i="5" s="1"/>
  <c r="F31" i="5"/>
  <c r="U67" i="5" s="1"/>
  <c r="F30" i="5"/>
  <c r="T102" i="5" s="1"/>
  <c r="F29" i="5"/>
  <c r="R101" i="5" s="1"/>
  <c r="F28" i="5"/>
  <c r="Q28" i="5" s="1"/>
  <c r="F27" i="5"/>
  <c r="U63" i="5" s="1"/>
  <c r="F26" i="5"/>
  <c r="R98" i="5" s="1"/>
  <c r="F25" i="5"/>
  <c r="S97" i="5" s="1"/>
  <c r="F24" i="5"/>
  <c r="T96" i="5" s="1"/>
  <c r="F23" i="5"/>
  <c r="U59" i="5" s="1"/>
  <c r="F22" i="5"/>
  <c r="R94" i="5" s="1"/>
  <c r="F21" i="5"/>
  <c r="T93" i="5" s="1"/>
  <c r="F20" i="5"/>
  <c r="R92" i="5" s="1"/>
  <c r="Q99" i="5" l="1"/>
  <c r="U113" i="5"/>
  <c r="T106" i="5"/>
  <c r="R99" i="5"/>
  <c r="U52" i="5"/>
  <c r="R76" i="5"/>
  <c r="Q93" i="5"/>
  <c r="U119" i="5"/>
  <c r="T112" i="5"/>
  <c r="S106" i="5"/>
  <c r="T97" i="5"/>
  <c r="U51" i="5"/>
  <c r="R64" i="5"/>
  <c r="U125" i="5"/>
  <c r="T118" i="5"/>
  <c r="S112" i="5"/>
  <c r="R105" i="5"/>
  <c r="R96" i="5"/>
  <c r="U43" i="5"/>
  <c r="U89" i="5"/>
  <c r="T124" i="5"/>
  <c r="S118" i="5"/>
  <c r="R111" i="5"/>
  <c r="T103" i="5"/>
  <c r="U95" i="5"/>
  <c r="R39" i="5"/>
  <c r="Q123" i="5"/>
  <c r="S124" i="5"/>
  <c r="R117" i="5"/>
  <c r="T109" i="5"/>
  <c r="R102" i="5"/>
  <c r="T94" i="5"/>
  <c r="U36" i="5"/>
  <c r="Q117" i="5"/>
  <c r="R123" i="5"/>
  <c r="T115" i="5"/>
  <c r="S109" i="5"/>
  <c r="U101" i="5"/>
  <c r="S94" i="5"/>
  <c r="S31" i="5"/>
  <c r="Q111" i="5"/>
  <c r="T121" i="5"/>
  <c r="S115" i="5"/>
  <c r="R108" i="5"/>
  <c r="T100" i="5"/>
  <c r="R93" i="5"/>
  <c r="R56" i="5"/>
  <c r="R63" i="5"/>
  <c r="R47" i="5"/>
  <c r="S39" i="5"/>
  <c r="U31" i="5"/>
  <c r="U23" i="5"/>
  <c r="Q83" i="5"/>
  <c r="R79" i="5"/>
  <c r="R67" i="5"/>
  <c r="S56" i="5"/>
  <c r="Q124" i="5"/>
  <c r="Q118" i="5"/>
  <c r="Q112" i="5"/>
  <c r="Q106" i="5"/>
  <c r="Q100" i="5"/>
  <c r="Q94" i="5"/>
  <c r="U124" i="5"/>
  <c r="S123" i="5"/>
  <c r="U121" i="5"/>
  <c r="S120" i="5"/>
  <c r="U118" i="5"/>
  <c r="S117" i="5"/>
  <c r="U115" i="5"/>
  <c r="S114" i="5"/>
  <c r="U112" i="5"/>
  <c r="S111" i="5"/>
  <c r="U109" i="5"/>
  <c r="S108" i="5"/>
  <c r="U106" i="5"/>
  <c r="S105" i="5"/>
  <c r="U103" i="5"/>
  <c r="S102" i="5"/>
  <c r="U100" i="5"/>
  <c r="S99" i="5"/>
  <c r="U97" i="5"/>
  <c r="S96" i="5"/>
  <c r="U94" i="5"/>
  <c r="S93" i="5"/>
  <c r="Q44" i="5"/>
  <c r="T20" i="5"/>
  <c r="Q122" i="5"/>
  <c r="U116" i="5"/>
  <c r="U110" i="5"/>
  <c r="U104" i="5"/>
  <c r="S103" i="5"/>
  <c r="U92" i="5"/>
  <c r="Q56" i="5"/>
  <c r="Q110" i="5"/>
  <c r="Q36" i="5"/>
  <c r="R51" i="5"/>
  <c r="S43" i="5"/>
  <c r="U35" i="5"/>
  <c r="U28" i="5"/>
  <c r="S20" i="5"/>
  <c r="R84" i="5"/>
  <c r="R72" i="5"/>
  <c r="R59" i="5"/>
  <c r="Q121" i="5"/>
  <c r="Q115" i="5"/>
  <c r="Q109" i="5"/>
  <c r="Q103" i="5"/>
  <c r="Q97" i="5"/>
  <c r="T125" i="5"/>
  <c r="R124" i="5"/>
  <c r="T122" i="5"/>
  <c r="T119" i="5"/>
  <c r="T116" i="5"/>
  <c r="R115" i="5"/>
  <c r="T113" i="5"/>
  <c r="T110" i="5"/>
  <c r="T107" i="5"/>
  <c r="T104" i="5"/>
  <c r="R103" i="5"/>
  <c r="T101" i="5"/>
  <c r="R100" i="5"/>
  <c r="T98" i="5"/>
  <c r="R97" i="5"/>
  <c r="T95" i="5"/>
  <c r="T92" i="5"/>
  <c r="U20" i="5"/>
  <c r="S51" i="5"/>
  <c r="R75" i="5"/>
  <c r="Q116" i="5"/>
  <c r="Q98" i="5"/>
  <c r="U122" i="5"/>
  <c r="Q32" i="5"/>
  <c r="U47" i="5"/>
  <c r="R43" i="5"/>
  <c r="S35" i="5"/>
  <c r="U27" i="5"/>
  <c r="R20" i="5"/>
  <c r="R83" i="5"/>
  <c r="R71" i="5"/>
  <c r="U56" i="5"/>
  <c r="Q92" i="5"/>
  <c r="Q120" i="5"/>
  <c r="Q114" i="5"/>
  <c r="Q108" i="5"/>
  <c r="Q102" i="5"/>
  <c r="Q96" i="5"/>
  <c r="S125" i="5"/>
  <c r="U123" i="5"/>
  <c r="S122" i="5"/>
  <c r="U120" i="5"/>
  <c r="S119" i="5"/>
  <c r="U117" i="5"/>
  <c r="S116" i="5"/>
  <c r="U114" i="5"/>
  <c r="S113" i="5"/>
  <c r="U111" i="5"/>
  <c r="S110" i="5"/>
  <c r="U108" i="5"/>
  <c r="S107" i="5"/>
  <c r="U105" i="5"/>
  <c r="S104" i="5"/>
  <c r="U102" i="5"/>
  <c r="S101" i="5"/>
  <c r="U99" i="5"/>
  <c r="S98" i="5"/>
  <c r="U96" i="5"/>
  <c r="S95" i="5"/>
  <c r="U93" i="5"/>
  <c r="S92" i="5"/>
  <c r="U44" i="5"/>
  <c r="R87" i="5"/>
  <c r="Q104" i="5"/>
  <c r="U98" i="5"/>
  <c r="Q20" i="5"/>
  <c r="S47" i="5"/>
  <c r="U39" i="5"/>
  <c r="R35" i="5"/>
  <c r="U24" i="5"/>
  <c r="Q87" i="5"/>
  <c r="R80" i="5"/>
  <c r="R68" i="5"/>
  <c r="T56" i="5"/>
  <c r="Q125" i="5"/>
  <c r="Q119" i="5"/>
  <c r="Q113" i="5"/>
  <c r="Q107" i="5"/>
  <c r="Q101" i="5"/>
  <c r="Q95" i="5"/>
  <c r="T123" i="5"/>
  <c r="R119" i="5"/>
  <c r="R113" i="5"/>
  <c r="T111" i="5"/>
  <c r="R107" i="5"/>
  <c r="T105" i="5"/>
  <c r="T99" i="5"/>
  <c r="R95" i="5"/>
  <c r="R126" i="5" s="1"/>
  <c r="U57" i="5"/>
  <c r="T21" i="5"/>
  <c r="R57" i="5"/>
  <c r="S57" i="5"/>
  <c r="R21" i="5"/>
  <c r="Q21" i="5"/>
  <c r="T57" i="5"/>
  <c r="S21" i="5"/>
  <c r="U61" i="5"/>
  <c r="T25" i="5"/>
  <c r="S61" i="5"/>
  <c r="R25" i="5"/>
  <c r="Q25" i="5"/>
  <c r="T61" i="5"/>
  <c r="S25" i="5"/>
  <c r="U65" i="5"/>
  <c r="T29" i="5"/>
  <c r="S65" i="5"/>
  <c r="R29" i="5"/>
  <c r="Q29" i="5"/>
  <c r="T65" i="5"/>
  <c r="S29" i="5"/>
  <c r="U73" i="5"/>
  <c r="T37" i="5"/>
  <c r="S73" i="5"/>
  <c r="R37" i="5"/>
  <c r="Q37" i="5"/>
  <c r="T73" i="5"/>
  <c r="S37" i="5"/>
  <c r="U81" i="5"/>
  <c r="T45" i="5"/>
  <c r="S81" i="5"/>
  <c r="R45" i="5"/>
  <c r="Q45" i="5"/>
  <c r="T81" i="5"/>
  <c r="S45" i="5"/>
  <c r="U85" i="5"/>
  <c r="T49" i="5"/>
  <c r="S85" i="5"/>
  <c r="R49" i="5"/>
  <c r="Q49" i="5"/>
  <c r="T85" i="5"/>
  <c r="S49" i="5"/>
  <c r="T53" i="5"/>
  <c r="S89" i="5"/>
  <c r="R53" i="5"/>
  <c r="Q53" i="5"/>
  <c r="T89" i="5"/>
  <c r="S53" i="5"/>
  <c r="U53" i="5"/>
  <c r="U45" i="5"/>
  <c r="U37" i="5"/>
  <c r="U29" i="5"/>
  <c r="U25" i="5"/>
  <c r="U21" i="5"/>
  <c r="Q69" i="5"/>
  <c r="R89" i="5"/>
  <c r="R85" i="5"/>
  <c r="R81" i="5"/>
  <c r="R77" i="5"/>
  <c r="R73" i="5"/>
  <c r="R69" i="5"/>
  <c r="R65" i="5"/>
  <c r="R61" i="5"/>
  <c r="U58" i="5"/>
  <c r="T22" i="5"/>
  <c r="R58" i="5"/>
  <c r="S58" i="5"/>
  <c r="Q58" i="5"/>
  <c r="R22" i="5"/>
  <c r="T58" i="5"/>
  <c r="S22" i="5"/>
  <c r="Q22" i="5"/>
  <c r="U62" i="5"/>
  <c r="T26" i="5"/>
  <c r="S62" i="5"/>
  <c r="Q62" i="5"/>
  <c r="R26" i="5"/>
  <c r="T62" i="5"/>
  <c r="S26" i="5"/>
  <c r="Q26" i="5"/>
  <c r="U66" i="5"/>
  <c r="T30" i="5"/>
  <c r="S66" i="5"/>
  <c r="Q66" i="5"/>
  <c r="R30" i="5"/>
  <c r="T66" i="5"/>
  <c r="S30" i="5"/>
  <c r="Q30" i="5"/>
  <c r="U70" i="5"/>
  <c r="T34" i="5"/>
  <c r="S70" i="5"/>
  <c r="Q70" i="5"/>
  <c r="R34" i="5"/>
  <c r="T70" i="5"/>
  <c r="S34" i="5"/>
  <c r="Q34" i="5"/>
  <c r="U74" i="5"/>
  <c r="T38" i="5"/>
  <c r="S74" i="5"/>
  <c r="Q74" i="5"/>
  <c r="R38" i="5"/>
  <c r="T74" i="5"/>
  <c r="S38" i="5"/>
  <c r="Q38" i="5"/>
  <c r="U78" i="5"/>
  <c r="T42" i="5"/>
  <c r="S78" i="5"/>
  <c r="Q78" i="5"/>
  <c r="R42" i="5"/>
  <c r="T78" i="5"/>
  <c r="S42" i="5"/>
  <c r="Q42" i="5"/>
  <c r="U82" i="5"/>
  <c r="T46" i="5"/>
  <c r="S82" i="5"/>
  <c r="Q82" i="5"/>
  <c r="R46" i="5"/>
  <c r="T82" i="5"/>
  <c r="S46" i="5"/>
  <c r="Q46" i="5"/>
  <c r="U86" i="5"/>
  <c r="T50" i="5"/>
  <c r="S86" i="5"/>
  <c r="Q86" i="5"/>
  <c r="R50" i="5"/>
  <c r="T86" i="5"/>
  <c r="S50" i="5"/>
  <c r="Q50" i="5"/>
  <c r="U50" i="5"/>
  <c r="U42" i="5"/>
  <c r="U34" i="5"/>
  <c r="Q89" i="5"/>
  <c r="Q81" i="5"/>
  <c r="Q65" i="5"/>
  <c r="U49" i="5"/>
  <c r="U41" i="5"/>
  <c r="Q61" i="5"/>
  <c r="U60" i="5"/>
  <c r="Q60" i="5"/>
  <c r="T24" i="5"/>
  <c r="R60" i="5"/>
  <c r="S60" i="5"/>
  <c r="R24" i="5"/>
  <c r="T60" i="5"/>
  <c r="S24" i="5"/>
  <c r="U64" i="5"/>
  <c r="Q64" i="5"/>
  <c r="T28" i="5"/>
  <c r="S64" i="5"/>
  <c r="R28" i="5"/>
  <c r="T64" i="5"/>
  <c r="S28" i="5"/>
  <c r="U68" i="5"/>
  <c r="Q68" i="5"/>
  <c r="T32" i="5"/>
  <c r="S68" i="5"/>
  <c r="R32" i="5"/>
  <c r="T68" i="5"/>
  <c r="S32" i="5"/>
  <c r="U72" i="5"/>
  <c r="Q72" i="5"/>
  <c r="T36" i="5"/>
  <c r="S72" i="5"/>
  <c r="R36" i="5"/>
  <c r="T72" i="5"/>
  <c r="S36" i="5"/>
  <c r="U76" i="5"/>
  <c r="Q76" i="5"/>
  <c r="T40" i="5"/>
  <c r="S76" i="5"/>
  <c r="R40" i="5"/>
  <c r="T76" i="5"/>
  <c r="S40" i="5"/>
  <c r="U80" i="5"/>
  <c r="Q80" i="5"/>
  <c r="T44" i="5"/>
  <c r="S80" i="5"/>
  <c r="R44" i="5"/>
  <c r="T80" i="5"/>
  <c r="S44" i="5"/>
  <c r="U84" i="5"/>
  <c r="Q84" i="5"/>
  <c r="T48" i="5"/>
  <c r="S84" i="5"/>
  <c r="R48" i="5"/>
  <c r="T84" i="5"/>
  <c r="S48" i="5"/>
  <c r="Q40" i="5"/>
  <c r="Q24" i="5"/>
  <c r="U48" i="5"/>
  <c r="U46" i="5"/>
  <c r="U40" i="5"/>
  <c r="U38" i="5"/>
  <c r="U32" i="5"/>
  <c r="U30" i="5"/>
  <c r="U26" i="5"/>
  <c r="U22" i="5"/>
  <c r="Q85" i="5"/>
  <c r="Q73" i="5"/>
  <c r="Q57" i="5"/>
  <c r="R86" i="5"/>
  <c r="R82" i="5"/>
  <c r="R78" i="5"/>
  <c r="R74" i="5"/>
  <c r="R70" i="5"/>
  <c r="R66" i="5"/>
  <c r="R62" i="5"/>
  <c r="U77" i="5"/>
  <c r="T41" i="5"/>
  <c r="S77" i="5"/>
  <c r="R41" i="5"/>
  <c r="Q41" i="5"/>
  <c r="T77" i="5"/>
  <c r="S41" i="5"/>
  <c r="U69" i="5"/>
  <c r="T33" i="5"/>
  <c r="S69" i="5"/>
  <c r="R33" i="5"/>
  <c r="Q33" i="5"/>
  <c r="T69" i="5"/>
  <c r="S33" i="5"/>
  <c r="S52" i="5"/>
  <c r="S27" i="5"/>
  <c r="S23" i="5"/>
  <c r="Q79" i="5"/>
  <c r="Q75" i="5"/>
  <c r="Q71" i="5"/>
  <c r="Q67" i="5"/>
  <c r="Q63" i="5"/>
  <c r="Q59" i="5"/>
  <c r="T88" i="5"/>
  <c r="T87" i="5"/>
  <c r="T83" i="5"/>
  <c r="T79" i="5"/>
  <c r="T75" i="5"/>
  <c r="T71" i="5"/>
  <c r="T67" i="5"/>
  <c r="T63" i="5"/>
  <c r="T59" i="5"/>
  <c r="R52" i="5"/>
  <c r="R27" i="5"/>
  <c r="R23" i="5"/>
  <c r="S88" i="5"/>
  <c r="S87" i="5"/>
  <c r="S83" i="5"/>
  <c r="S79" i="5"/>
  <c r="S75" i="5"/>
  <c r="S71" i="5"/>
  <c r="S67" i="5"/>
  <c r="S63" i="5"/>
  <c r="S59" i="5"/>
  <c r="Q51" i="5"/>
  <c r="Q47" i="5"/>
  <c r="Q43" i="5"/>
  <c r="Q39" i="5"/>
  <c r="Q35" i="5"/>
  <c r="Q31" i="5"/>
  <c r="Q27" i="5"/>
  <c r="Q23" i="5"/>
  <c r="T52" i="5"/>
  <c r="T51" i="5"/>
  <c r="T47" i="5"/>
  <c r="T43" i="5"/>
  <c r="T39" i="5"/>
  <c r="T35" i="5"/>
  <c r="T31" i="5"/>
  <c r="T27" i="5"/>
  <c r="T23" i="5"/>
  <c r="Q88" i="5"/>
  <c r="Q126" i="5" l="1"/>
  <c r="Q90" i="5"/>
  <c r="T90" i="5"/>
  <c r="U90" i="5"/>
  <c r="U126" i="5"/>
  <c r="T54" i="5"/>
  <c r="S90" i="5"/>
  <c r="S126" i="5"/>
  <c r="Q54" i="5"/>
  <c r="U54" i="5"/>
  <c r="R54" i="5"/>
  <c r="T126" i="5"/>
  <c r="R90" i="5"/>
  <c r="S54" i="5"/>
</calcChain>
</file>

<file path=xl/sharedStrings.xml><?xml version="1.0" encoding="utf-8"?>
<sst xmlns="http://schemas.openxmlformats.org/spreadsheetml/2006/main" count="14713" uniqueCount="235">
  <si>
    <t>Season</t>
  </si>
  <si>
    <t>Sex</t>
  </si>
  <si>
    <t>AgeBand1</t>
  </si>
  <si>
    <t>ONSPop</t>
  </si>
  <si>
    <t>Total</t>
  </si>
  <si>
    <t>2013-14</t>
  </si>
  <si>
    <t>F</t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</si>
  <si>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</si>
  <si>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</si>
  <si>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</si>
  <si>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</si>
  <si>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</si>
  <si>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</si>
  <si>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</si>
  <si>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</si>
  <si>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</si>
  <si>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</si>
  <si>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</si>
  <si>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</si>
  <si>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</si>
  <si>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</si>
  <si>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</si>
  <si>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</si>
  <si>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80+</t>
  </si>
  <si>
    <t>M</t>
  </si>
  <si>
    <t>2014-15</t>
  </si>
  <si>
    <t>2015-16</t>
  </si>
  <si>
    <t>2016-17</t>
  </si>
  <si>
    <t>2017-18</t>
  </si>
  <si>
    <t>Index</t>
  </si>
  <si>
    <t>ILITransmittedIntheHousehold</t>
  </si>
  <si>
    <t>LRTITransmittedIntheHousehold</t>
  </si>
  <si>
    <t>URTITransmittedIntheHousehold</t>
  </si>
  <si>
    <t>AgeBand</t>
  </si>
  <si>
    <t>Measure</t>
  </si>
  <si>
    <t>ILIPer100000</t>
  </si>
  <si>
    <t>LRTIPer100000</t>
  </si>
  <si>
    <t>URTIPer100000</t>
  </si>
  <si>
    <t>YY</t>
  </si>
  <si>
    <t>OnsPop</t>
  </si>
  <si>
    <t>Proportions</t>
  </si>
  <si>
    <t>AgeSexStandardised</t>
  </si>
  <si>
    <t>Denom</t>
  </si>
  <si>
    <t>T</t>
  </si>
  <si>
    <t>18-64</t>
  </si>
  <si>
    <t>65+</t>
  </si>
  <si>
    <t>AllAg</t>
  </si>
  <si>
    <t>05-17</t>
  </si>
  <si>
    <t>48542</t>
  </si>
  <si>
    <t>50486</t>
  </si>
  <si>
    <t>51497</t>
  </si>
  <si>
    <t>51465</t>
  </si>
  <si>
    <t>51490</t>
  </si>
  <si>
    <t>51136</t>
  </si>
  <si>
    <t>52880</t>
  </si>
  <si>
    <t>53825</t>
  </si>
  <si>
    <t>53917</t>
  </si>
  <si>
    <t>53613</t>
  </si>
  <si>
    <t>99678</t>
  </si>
  <si>
    <t>103366</t>
  </si>
  <si>
    <t>105322</t>
  </si>
  <si>
    <t>105382</t>
  </si>
  <si>
    <t>105103</t>
  </si>
  <si>
    <t>119690</t>
  </si>
  <si>
    <t>125286</t>
  </si>
  <si>
    <t>129504</t>
  </si>
  <si>
    <t>133378</t>
  </si>
  <si>
    <t>136864</t>
  </si>
  <si>
    <t>126326</t>
  </si>
  <si>
    <t>131414</t>
  </si>
  <si>
    <t>135545</t>
  </si>
  <si>
    <t>139407</t>
  </si>
  <si>
    <t>143051</t>
  </si>
  <si>
    <t>246016</t>
  </si>
  <si>
    <t>256700</t>
  </si>
  <si>
    <t>265049</t>
  </si>
  <si>
    <t>272785</t>
  </si>
  <si>
    <t>279915</t>
  </si>
  <si>
    <t>426598</t>
  </si>
  <si>
    <t>443981</t>
  </si>
  <si>
    <t>459694</t>
  </si>
  <si>
    <t>471713</t>
  </si>
  <si>
    <t>483611</t>
  </si>
  <si>
    <t>387935</t>
  </si>
  <si>
    <t>404148</t>
  </si>
  <si>
    <t>418035</t>
  </si>
  <si>
    <t>428980</t>
  </si>
  <si>
    <t>440988</t>
  </si>
  <si>
    <t>814533</t>
  </si>
  <si>
    <t>848129</t>
  </si>
  <si>
    <t>877729</t>
  </si>
  <si>
    <t>900693</t>
  </si>
  <si>
    <t>924599</t>
  </si>
  <si>
    <t>90593</t>
  </si>
  <si>
    <t>95612</t>
  </si>
  <si>
    <t>98873</t>
  </si>
  <si>
    <t>102104</t>
  </si>
  <si>
    <t>105021</t>
  </si>
  <si>
    <t>93372</t>
  </si>
  <si>
    <t>98584</t>
  </si>
  <si>
    <t>102206</t>
  </si>
  <si>
    <t>105639</t>
  </si>
  <si>
    <t>108435</t>
  </si>
  <si>
    <t>183965</t>
  </si>
  <si>
    <t>194196</t>
  </si>
  <si>
    <t>201079</t>
  </si>
  <si>
    <t>207743</t>
  </si>
  <si>
    <t>213456</t>
  </si>
  <si>
    <t>685423</t>
  </si>
  <si>
    <t>715365</t>
  </si>
  <si>
    <t>739568</t>
  </si>
  <si>
    <t>758660</t>
  </si>
  <si>
    <t>776986</t>
  </si>
  <si>
    <t>658769</t>
  </si>
  <si>
    <t>687026</t>
  </si>
  <si>
    <t>709611</t>
  </si>
  <si>
    <t>727943</t>
  </si>
  <si>
    <t>746087</t>
  </si>
  <si>
    <t>1344192</t>
  </si>
  <si>
    <t>1402391</t>
  </si>
  <si>
    <t>1449179</t>
  </si>
  <si>
    <t>1486603</t>
  </si>
  <si>
    <t>1523073</t>
  </si>
  <si>
    <t>LCIRate</t>
  </si>
  <si>
    <t>UCIRate</t>
  </si>
  <si>
    <t>ILI</t>
  </si>
  <si>
    <t>LRTI</t>
  </si>
  <si>
    <t>URTI</t>
  </si>
  <si>
    <t>NULL</t>
  </si>
  <si>
    <t>Households</t>
  </si>
  <si>
    <t>All</t>
  </si>
  <si>
    <t>Population</t>
  </si>
  <si>
    <t>Database population</t>
  </si>
  <si>
    <t>Households (&lt;12 and &gt;1)</t>
  </si>
  <si>
    <t>Above5</t>
  </si>
  <si>
    <t>Median Age</t>
  </si>
  <si>
    <t>Upper Quartile Age Range</t>
  </si>
  <si>
    <t>Lower Quartile Age Range</t>
  </si>
  <si>
    <t xml:space="preserve">Under 5 Households </t>
  </si>
  <si>
    <t>No Under 5 Households</t>
  </si>
  <si>
    <t xml:space="preserve">Risk Groups </t>
  </si>
  <si>
    <t>CHD Households</t>
  </si>
  <si>
    <t>Asplenia Households</t>
  </si>
  <si>
    <t>Asthma Households</t>
  </si>
  <si>
    <t>CKD Households</t>
  </si>
  <si>
    <t>Liver Households</t>
  </si>
  <si>
    <t>Respiratory Households</t>
  </si>
  <si>
    <t>Diabetes Households</t>
  </si>
  <si>
    <t>Immuno Households</t>
  </si>
  <si>
    <t>Neuro Households</t>
  </si>
  <si>
    <t>MorbidObesity Households</t>
  </si>
  <si>
    <t>Pregnancy Households</t>
  </si>
  <si>
    <t>Household Size (Count of Households)</t>
  </si>
  <si>
    <t>London</t>
  </si>
  <si>
    <t>Midlands And East</t>
  </si>
  <si>
    <t>North</t>
  </si>
  <si>
    <t>South</t>
  </si>
  <si>
    <t>NHS Region</t>
  </si>
  <si>
    <t xml:space="preserve">IMD Quintile </t>
  </si>
  <si>
    <t>Missing</t>
  </si>
  <si>
    <t>RuralUrbanClassification</t>
  </si>
  <si>
    <t>CityandTown</t>
  </si>
  <si>
    <t>Conurbation</t>
  </si>
  <si>
    <t>Rural</t>
  </si>
  <si>
    <t>ModalHouseholdEthnicity</t>
  </si>
  <si>
    <t>A</t>
  </si>
  <si>
    <t>B</t>
  </si>
  <si>
    <t>O</t>
  </si>
  <si>
    <t>W</t>
  </si>
  <si>
    <t>Male</t>
  </si>
  <si>
    <t>Female</t>
  </si>
  <si>
    <t>Population and Households</t>
  </si>
  <si>
    <t xml:space="preserve">Missing </t>
  </si>
  <si>
    <t>Regions won't add up to the total households 
as the same Household identifier can link to 
practices in different regions. So a household can reside in more than one region</t>
  </si>
  <si>
    <t>P</t>
  </si>
  <si>
    <t>Cases</t>
  </si>
  <si>
    <t>Cases in Population</t>
  </si>
  <si>
    <t>ILI %</t>
  </si>
  <si>
    <t>LRTI %</t>
  </si>
  <si>
    <t>URTI %</t>
  </si>
  <si>
    <t>Cases in Households</t>
  </si>
  <si>
    <t>ILI in the Household</t>
  </si>
  <si>
    <t>ILI in the Household %</t>
  </si>
  <si>
    <t>Cases in Household</t>
  </si>
  <si>
    <t>LRTI in the Household</t>
  </si>
  <si>
    <t>LRTI in the Household %</t>
  </si>
  <si>
    <t>URTI in the Household %</t>
  </si>
  <si>
    <t>URTI in the Household</t>
  </si>
  <si>
    <t>Expected Values</t>
  </si>
  <si>
    <t>p</t>
  </si>
  <si>
    <t>Household Size</t>
  </si>
  <si>
    <t>IMD Quintile</t>
  </si>
  <si>
    <t>No Asplenia Households</t>
  </si>
  <si>
    <t>No Asthma Households</t>
  </si>
  <si>
    <t>No CHD Households</t>
  </si>
  <si>
    <t>No CKD Households</t>
  </si>
  <si>
    <t>No Diabetes Households</t>
  </si>
  <si>
    <t>No Immuno Households</t>
  </si>
  <si>
    <t>No Liver Households</t>
  </si>
  <si>
    <t>No Morbid Obesity Households</t>
  </si>
  <si>
    <t>No Neuro Households</t>
  </si>
  <si>
    <t>No Pregnancy Households</t>
  </si>
  <si>
    <t>No Respiratory Households</t>
  </si>
  <si>
    <t>p Values</t>
  </si>
  <si>
    <t>No AsthmaHouseholds</t>
  </si>
  <si>
    <t>No MorbidObesity Households</t>
  </si>
  <si>
    <t>1 (most deprived)</t>
  </si>
  <si>
    <t>5 (least deprived)</t>
  </si>
  <si>
    <t>31 (10-46)</t>
  </si>
  <si>
    <t>37 (10-58)</t>
  </si>
  <si>
    <t>32 (9-44)</t>
  </si>
  <si>
    <t>34 (12-53)</t>
  </si>
  <si>
    <t>41 (17-60)</t>
  </si>
  <si>
    <t>46 (9-70)</t>
  </si>
  <si>
    <t>51 (15-73)</t>
  </si>
  <si>
    <t>48 (10-71)</t>
  </si>
  <si>
    <t>56 (22-75)</t>
  </si>
  <si>
    <t>57 (24-76)</t>
  </si>
  <si>
    <t>6 (2-31)</t>
  </si>
  <si>
    <t>7 (2-32)</t>
  </si>
  <si>
    <t>7 (2-30)</t>
  </si>
  <si>
    <t>8 (2-32)</t>
  </si>
  <si>
    <t>8 (3-32)</t>
  </si>
  <si>
    <t xml:space="preserve">% of all cases </t>
  </si>
  <si>
    <t>Household transmission(n)</t>
  </si>
  <si>
    <t>Median (25th and 75th quartile)</t>
  </si>
  <si>
    <t>Household Size (Count of Households) ILI</t>
  </si>
  <si>
    <t>Household Size (Count of Households) LRTI</t>
  </si>
  <si>
    <t>Household Size (Count of Households) URTI</t>
  </si>
  <si>
    <t xml:space="preserve">IMD Quintile ILI </t>
  </si>
  <si>
    <t>IMD Quintile LRTI</t>
  </si>
  <si>
    <t>IMD Quintile URTI</t>
  </si>
  <si>
    <t>ILI incIH</t>
  </si>
  <si>
    <t>LRTI incIH</t>
  </si>
  <si>
    <t>URTI incIH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</si>
</sst>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%"/>
    <numFmt numFmtId="166" formatCode="0.00000000000000000000"/>
    <numFmt numFmtId="167" formatCode="0.0000"/>
    <numFmt numFmtId="168" formatCode="0.00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2">
    <xf numFmtId="0" fontId="0" fillId="0" borderId="0" xfId="0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/>
    <xf numFmtId="0" fontId="2" fillId="0" borderId="0" xfId="1"/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textRotation="90"/>
    </xf>
    <xf numFmtId="0" fontId="0" fillId="0" borderId="1" xfId="0" applyBorder="1"/>
    <xf numFmtId="0" fontId="1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6" fontId="0" fillId="0" borderId="0" xfId="0" applyNumberFormat="1"/>
    <xf numFmtId="0" fontId="0" fillId="0" borderId="0" xfId="0" applyAlignment="1">
      <alignment horizontal="center"/>
    </xf>
    <xf numFmtId="10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7" fontId="1" fillId="2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167" fontId="1" fillId="0" borderId="0" xfId="0" applyNumberFormat="1" applyFont="1"/>
    <xf numFmtId="167" fontId="1" fillId="3" borderId="1" xfId="0" applyNumberFormat="1" applyFont="1" applyFill="1" applyBorder="1"/>
    <xf numFmtId="167" fontId="1" fillId="0" borderId="0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/>
    <xf numFmtId="10" fontId="0" fillId="0" borderId="0" xfId="0" applyNumberFormat="1" applyBorder="1" applyAlignment="1">
      <alignment horizontal="center"/>
    </xf>
    <xf numFmtId="0" fontId="0" fillId="0" borderId="0" xfId="0" applyFill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9" xfId="0" applyFont="1" applyFill="1" applyBorder="1" applyAlignment="1">
      <alignment horizontal="center"/>
    </xf>
    <xf numFmtId="0" fontId="1" fillId="0" borderId="0" xfId="0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11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10" fontId="0" fillId="0" borderId="10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0" xfId="0" applyNumberFormat="1"/>
    <xf numFmtId="2" fontId="0" fillId="0" borderId="0" xfId="0" applyNumberFormat="1"/>
    <xf numFmtId="0" fontId="0" fillId="0" borderId="1" xfId="0" applyBorder="1" applyAlignment="1"/>
    <xf numFmtId="168" fontId="0" fillId="0" borderId="1" xfId="0" applyNumberFormat="1" applyBorder="1" applyAlignment="1">
      <alignment horizontal="center"/>
    </xf>
    <xf numFmtId="0" fontId="0" fillId="0" borderId="0" xfId="0" applyFill="1" applyBorder="1" applyAlignment="1"/>
    <xf numFmtId="0" fontId="1" fillId="2" borderId="13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3" borderId="13" xfId="0" applyFont="1" applyFill="1" applyBorder="1"/>
    <xf numFmtId="166" fontId="0" fillId="3" borderId="1" xfId="0" applyNumberFormat="1" applyFill="1" applyBorder="1"/>
    <xf numFmtId="165" fontId="1" fillId="3" borderId="1" xfId="0" applyNumberFormat="1" applyFont="1" applyFill="1" applyBorder="1" applyAlignment="1">
      <alignment horizontal="center"/>
    </xf>
    <xf numFmtId="167" fontId="1" fillId="0" borderId="4" xfId="0" applyNumberFormat="1" applyFont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167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58.xml.rels><?xml version="1.0" encoding="UTF-8" standalone="yes"?>
<Relationships xmlns="http://schemas.openxmlformats.org/package/2006/relationships"><Relationship Id="rId2" Type="http://schemas.microsoft.com/office/2011/relationships/chartColorStyle" Target="colors158.xml"/><Relationship Id="rId1" Type="http://schemas.microsoft.com/office/2011/relationships/chartStyle" Target="style158.xml"/></Relationships>
</file>

<file path=xl/charts/_rels/chart159.xml.rels><?xml version="1.0" encoding="UTF-8" standalone="yes"?>
<Relationships xmlns="http://schemas.openxmlformats.org/package/2006/relationships"><Relationship Id="rId2" Type="http://schemas.microsoft.com/office/2011/relationships/chartColorStyle" Target="colors159.xml"/><Relationship Id="rId1" Type="http://schemas.microsoft.com/office/2011/relationships/chartStyle" Target="style15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0.xml.rels><?xml version="1.0" encoding="UTF-8" standalone="yes"?>
<Relationships xmlns="http://schemas.openxmlformats.org/package/2006/relationships"><Relationship Id="rId2" Type="http://schemas.microsoft.com/office/2011/relationships/chartColorStyle" Target="colors160.xml"/><Relationship Id="rId1" Type="http://schemas.microsoft.com/office/2011/relationships/chartStyle" Target="style160.xml"/></Relationships>
</file>

<file path=xl/charts/_rels/chart161.xml.rels><?xml version="1.0" encoding="UTF-8" standalone="yes"?>
<Relationships xmlns="http://schemas.openxmlformats.org/package/2006/relationships"><Relationship Id="rId2" Type="http://schemas.microsoft.com/office/2011/relationships/chartColorStyle" Target="colors161.xml"/><Relationship Id="rId1" Type="http://schemas.microsoft.com/office/2011/relationships/chartStyle" Target="style161.xml"/></Relationships>
</file>

<file path=xl/charts/_rels/chart162.xml.rels><?xml version="1.0" encoding="UTF-8" standalone="yes"?>
<Relationships xmlns="http://schemas.openxmlformats.org/package/2006/relationships"><Relationship Id="rId2" Type="http://schemas.microsoft.com/office/2011/relationships/chartColorStyle" Target="colors162.xml"/><Relationship Id="rId1" Type="http://schemas.microsoft.com/office/2011/relationships/chartStyle" Target="style162.xml"/></Relationships>
</file>

<file path=xl/charts/_rels/chart163.xml.rels><?xml version="1.0" encoding="UTF-8" standalone="yes"?>
<Relationships xmlns="http://schemas.openxmlformats.org/package/2006/relationships"><Relationship Id="rId2" Type="http://schemas.microsoft.com/office/2011/relationships/chartColorStyle" Target="colors163.xml"/><Relationship Id="rId1" Type="http://schemas.microsoft.com/office/2011/relationships/chartStyle" Target="style163.xml"/></Relationships>
</file>

<file path=xl/charts/_rels/chart164.xml.rels><?xml version="1.0" encoding="UTF-8" standalone="yes"?>
<Relationships xmlns="http://schemas.openxmlformats.org/package/2006/relationships"><Relationship Id="rId2" Type="http://schemas.microsoft.com/office/2011/relationships/chartColorStyle" Target="colors164.xml"/><Relationship Id="rId1" Type="http://schemas.microsoft.com/office/2011/relationships/chartStyle" Target="style164.xml"/></Relationships>
</file>

<file path=xl/charts/_rels/chart165.xml.rels><?xml version="1.0" encoding="UTF-8" standalone="yes"?>
<Relationships xmlns="http://schemas.openxmlformats.org/package/2006/relationships"><Relationship Id="rId2" Type="http://schemas.microsoft.com/office/2011/relationships/chartColorStyle" Target="colors165.xml"/><Relationship Id="rId1" Type="http://schemas.microsoft.com/office/2011/relationships/chartStyle" Target="style165.xml"/></Relationships>
</file>

<file path=xl/charts/_rels/chart166.xml.rels><?xml version="1.0" encoding="UTF-8" standalone="yes"?>
<Relationships xmlns="http://schemas.openxmlformats.org/package/2006/relationships"><Relationship Id="rId2" Type="http://schemas.microsoft.com/office/2011/relationships/chartColorStyle" Target="colors166.xml"/><Relationship Id="rId1" Type="http://schemas.microsoft.com/office/2011/relationships/chartStyle" Target="style166.xml"/></Relationships>
</file>

<file path=xl/charts/_rels/chart167.xml.rels><?xml version="1.0" encoding="UTF-8" standalone="yes"?>
<Relationships xmlns="http://schemas.openxmlformats.org/package/2006/relationships"><Relationship Id="rId2" Type="http://schemas.microsoft.com/office/2011/relationships/chartColorStyle" Target="colors167.xml"/><Relationship Id="rId1" Type="http://schemas.microsoft.com/office/2011/relationships/chartStyle" Target="style167.xml"/></Relationships>
</file>

<file path=xl/charts/_rels/chart168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69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0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71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72.xml.rels><?xml version="1.0" encoding="UTF-8" standalone="yes"?>
<Relationships xmlns="http://schemas.openxmlformats.org/package/2006/relationships"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73.xml.rels><?xml version="1.0" encoding="UTF-8" standalone="yes"?>
<Relationships xmlns="http://schemas.openxmlformats.org/package/2006/relationships"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74.xml.rels><?xml version="1.0" encoding="UTF-8" standalone="yes"?>
<Relationships xmlns="http://schemas.openxmlformats.org/package/2006/relationships"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75.xml.rels><?xml version="1.0" encoding="UTF-8" standalone="yes"?>
<Relationships xmlns="http://schemas.openxmlformats.org/package/2006/relationships"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76.xml.rels><?xml version="1.0" encoding="UTF-8" standalone="yes"?>
<Relationships xmlns="http://schemas.openxmlformats.org/package/2006/relationships"><Relationship Id="rId2" Type="http://schemas.microsoft.com/office/2011/relationships/chartColorStyle" Target="colors176.xml"/><Relationship Id="rId1" Type="http://schemas.microsoft.com/office/2011/relationships/chartStyle" Target="style176.xml"/></Relationships>
</file>

<file path=xl/charts/_rels/chart177.xml.rels><?xml version="1.0" encoding="UTF-8" standalone="yes"?>
<Relationships xmlns="http://schemas.openxmlformats.org/package/2006/relationships"><Relationship Id="rId2" Type="http://schemas.microsoft.com/office/2011/relationships/chartColorStyle" Target="colors177.xml"/><Relationship Id="rId1" Type="http://schemas.microsoft.com/office/2011/relationships/chartStyle" Target="style177.xml"/></Relationships>
</file>

<file path=xl/charts/_rels/chart178.xml.rels><?xml version="1.0" encoding="UTF-8" standalone="yes"?>
<Relationships xmlns="http://schemas.openxmlformats.org/package/2006/relationships"><Relationship Id="rId2" Type="http://schemas.microsoft.com/office/2011/relationships/chartColorStyle" Target="colors178.xml"/><Relationship Id="rId1" Type="http://schemas.microsoft.com/office/2011/relationships/chartStyle" Target="style178.xml"/></Relationships>
</file>

<file path=xl/charts/_rels/chart179.xml.rels><?xml version="1.0" encoding="UTF-8" standalone="yes"?>
<Relationships xmlns="http://schemas.openxmlformats.org/package/2006/relationships"><Relationship Id="rId2" Type="http://schemas.microsoft.com/office/2011/relationships/chartColorStyle" Target="colors179.xml"/><Relationship Id="rId1" Type="http://schemas.microsoft.com/office/2011/relationships/chartStyle" Target="style179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0.xml.rels><?xml version="1.0" encoding="UTF-8" standalone="yes"?>
<Relationships xmlns="http://schemas.openxmlformats.org/package/2006/relationships"><Relationship Id="rId2" Type="http://schemas.microsoft.com/office/2011/relationships/chartColorStyle" Target="colors180.xml"/><Relationship Id="rId1" Type="http://schemas.microsoft.com/office/2011/relationships/chartStyle" Target="style180.xml"/></Relationships>
</file>

<file path=xl/charts/_rels/chart181.xml.rels><?xml version="1.0" encoding="UTF-8" standalone="yes"?>
<Relationships xmlns="http://schemas.openxmlformats.org/package/2006/relationships"><Relationship Id="rId2" Type="http://schemas.microsoft.com/office/2011/relationships/chartColorStyle" Target="colors181.xml"/><Relationship Id="rId1" Type="http://schemas.microsoft.com/office/2011/relationships/chartStyle" Target="style181.xml"/></Relationships>
</file>

<file path=xl/charts/_rels/chart182.xml.rels><?xml version="1.0" encoding="UTF-8" standalone="yes"?>
<Relationships xmlns="http://schemas.openxmlformats.org/package/2006/relationships"><Relationship Id="rId2" Type="http://schemas.microsoft.com/office/2011/relationships/chartColorStyle" Target="colors182.xml"/><Relationship Id="rId1" Type="http://schemas.microsoft.com/office/2011/relationships/chartStyle" Target="style182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83.xml"/><Relationship Id="rId1" Type="http://schemas.microsoft.com/office/2011/relationships/chartStyle" Target="style183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84.xml"/><Relationship Id="rId1" Type="http://schemas.microsoft.com/office/2011/relationships/chartStyle" Target="style184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85.xml"/><Relationship Id="rId1" Type="http://schemas.microsoft.com/office/2011/relationships/chartStyle" Target="style185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86.xml"/><Relationship Id="rId1" Type="http://schemas.microsoft.com/office/2011/relationships/chartStyle" Target="style186.xml"/></Relationships>
</file>

<file path=xl/charts/_rels/chart187.xml.rels><?xml version="1.0" encoding="UTF-8" standalone="yes"?>
<Relationships xmlns="http://schemas.openxmlformats.org/package/2006/relationships"><Relationship Id="rId2" Type="http://schemas.microsoft.com/office/2011/relationships/chartColorStyle" Target="colors187.xml"/><Relationship Id="rId1" Type="http://schemas.microsoft.com/office/2011/relationships/chartStyle" Target="style187.xml"/></Relationships>
</file>

<file path=xl/charts/_rels/chart188.xml.rels><?xml version="1.0" encoding="UTF-8" standalone="yes"?>
<Relationships xmlns="http://schemas.openxmlformats.org/package/2006/relationships"><Relationship Id="rId2" Type="http://schemas.microsoft.com/office/2011/relationships/chartColorStyle" Target="colors188.xml"/><Relationship Id="rId1" Type="http://schemas.microsoft.com/office/2011/relationships/chartStyle" Target="style188.xml"/></Relationships>
</file>

<file path=xl/charts/_rels/chart189.xml.rels><?xml version="1.0" encoding="UTF-8" standalone="yes"?>
<Relationships xmlns="http://schemas.openxmlformats.org/package/2006/relationships"><Relationship Id="rId2" Type="http://schemas.microsoft.com/office/2011/relationships/chartColorStyle" Target="colors189.xml"/><Relationship Id="rId1" Type="http://schemas.microsoft.com/office/2011/relationships/chartStyle" Target="style189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0.xml.rels><?xml version="1.0" encoding="UTF-8" standalone="yes"?>
<Relationships xmlns="http://schemas.openxmlformats.org/package/2006/relationships"><Relationship Id="rId2" Type="http://schemas.microsoft.com/office/2011/relationships/chartColorStyle" Target="colors190.xml"/><Relationship Id="rId1" Type="http://schemas.microsoft.com/office/2011/relationships/chartStyle" Target="style190.xml"/></Relationships>
</file>

<file path=xl/charts/_rels/chart191.xml.rels><?xml version="1.0" encoding="UTF-8" standalone="yes"?>
<Relationships xmlns="http://schemas.openxmlformats.org/package/2006/relationships"><Relationship Id="rId2" Type="http://schemas.microsoft.com/office/2011/relationships/chartColorStyle" Target="colors191.xml"/><Relationship Id="rId1" Type="http://schemas.microsoft.com/office/2011/relationships/chartStyle" Target="style191.xml"/></Relationships>
</file>

<file path=xl/charts/_rels/chart192.xml.rels><?xml version="1.0" encoding="UTF-8" standalone="yes"?>
<Relationships xmlns="http://schemas.openxmlformats.org/package/2006/relationships"><Relationship Id="rId2" Type="http://schemas.microsoft.com/office/2011/relationships/chartColorStyle" Target="colors192.xml"/><Relationship Id="rId1" Type="http://schemas.microsoft.com/office/2011/relationships/chartStyle" Target="style192.xml"/></Relationships>
</file>

<file path=xl/charts/_rels/chart193.xml.rels><?xml version="1.0" encoding="UTF-8" standalone="yes"?>
<Relationships xmlns="http://schemas.openxmlformats.org/package/2006/relationships"><Relationship Id="rId2" Type="http://schemas.microsoft.com/office/2011/relationships/chartColorStyle" Target="colors193.xml"/><Relationship Id="rId1" Type="http://schemas.microsoft.com/office/2011/relationships/chartStyle" Target="style193.xml"/></Relationships>
</file>

<file path=xl/charts/_rels/chart194.xml.rels><?xml version="1.0" encoding="UTF-8" standalone="yes"?>
<Relationships xmlns="http://schemas.openxmlformats.org/package/2006/relationships"><Relationship Id="rId2" Type="http://schemas.microsoft.com/office/2011/relationships/chartColorStyle" Target="colors194.xml"/><Relationship Id="rId1" Type="http://schemas.microsoft.com/office/2011/relationships/chartStyle" Target="style194.xml"/></Relationships>
</file>

<file path=xl/charts/_rels/chart195.xml.rels><?xml version="1.0" encoding="UTF-8" standalone="yes"?>
<Relationships xmlns="http://schemas.openxmlformats.org/package/2006/relationships"><Relationship Id="rId2" Type="http://schemas.microsoft.com/office/2011/relationships/chartColorStyle" Target="colors195.xml"/><Relationship Id="rId1" Type="http://schemas.microsoft.com/office/2011/relationships/chartStyle" Target="style195.xml"/></Relationships>
</file>

<file path=xl/charts/_rels/chart196.xml.rels><?xml version="1.0" encoding="UTF-8" standalone="yes"?>
<Relationships xmlns="http://schemas.openxmlformats.org/package/2006/relationships"><Relationship Id="rId2" Type="http://schemas.microsoft.com/office/2011/relationships/chartColorStyle" Target="colors196.xml"/><Relationship Id="rId1" Type="http://schemas.microsoft.com/office/2011/relationships/chartStyle" Target="style196.xml"/></Relationships>
</file>

<file path=xl/charts/_rels/chart197.xml.rels><?xml version="1.0" encoding="UTF-8" standalone="yes"?>
<Relationships xmlns="http://schemas.openxmlformats.org/package/2006/relationships"><Relationship Id="rId2" Type="http://schemas.microsoft.com/office/2011/relationships/chartColorStyle" Target="colors197.xml"/><Relationship Id="rId1" Type="http://schemas.microsoft.com/office/2011/relationships/chartStyle" Target="style197.xml"/></Relationships>
</file>

<file path=xl/charts/_rels/chart198.xml.rels><?xml version="1.0" encoding="UTF-8" standalone="yes"?>
<Relationships xmlns="http://schemas.openxmlformats.org/package/2006/relationships"><Relationship Id="rId2" Type="http://schemas.microsoft.com/office/2011/relationships/chartColorStyle" Target="colors198.xml"/><Relationship Id="rId1" Type="http://schemas.microsoft.com/office/2011/relationships/chartStyle" Target="style198.xml"/></Relationships>
</file>

<file path=xl/charts/_rels/chart199.xml.rels><?xml version="1.0" encoding="UTF-8" standalone="yes"?>
<Relationships xmlns="http://schemas.openxmlformats.org/package/2006/relationships"><Relationship Id="rId2" Type="http://schemas.microsoft.com/office/2011/relationships/chartColorStyle" Target="colors199.xml"/><Relationship Id="rId1" Type="http://schemas.microsoft.com/office/2011/relationships/chartStyle" Target="style19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00.xml.rels><?xml version="1.0" encoding="UTF-8" standalone="yes"?>
<Relationships xmlns="http://schemas.openxmlformats.org/package/2006/relationships"><Relationship Id="rId2" Type="http://schemas.microsoft.com/office/2011/relationships/chartColorStyle" Target="colors200.xml"/><Relationship Id="rId1" Type="http://schemas.microsoft.com/office/2011/relationships/chartStyle" Target="style200.xml"/></Relationships>
</file>

<file path=xl/charts/_rels/chart201.xml.rels><?xml version="1.0" encoding="UTF-8" standalone="yes"?>
<Relationships xmlns="http://schemas.openxmlformats.org/package/2006/relationships"><Relationship Id="rId2" Type="http://schemas.microsoft.com/office/2011/relationships/chartColorStyle" Target="colors201.xml"/><Relationship Id="rId1" Type="http://schemas.microsoft.com/office/2011/relationships/chartStyle" Target="style201.xml"/></Relationships>
</file>

<file path=xl/charts/_rels/chart202.xml.rels><?xml version="1.0" encoding="UTF-8" standalone="yes"?>
<Relationships xmlns="http://schemas.openxmlformats.org/package/2006/relationships"><Relationship Id="rId2" Type="http://schemas.microsoft.com/office/2011/relationships/chartColorStyle" Target="colors202.xml"/><Relationship Id="rId1" Type="http://schemas.microsoft.com/office/2011/relationships/chartStyle" Target="style202.xml"/></Relationships>
</file>

<file path=xl/charts/_rels/chart203.xml.rels><?xml version="1.0" encoding="UTF-8" standalone="yes"?>
<Relationships xmlns="http://schemas.openxmlformats.org/package/2006/relationships"><Relationship Id="rId2" Type="http://schemas.microsoft.com/office/2011/relationships/chartColorStyle" Target="colors203.xml"/><Relationship Id="rId1" Type="http://schemas.microsoft.com/office/2011/relationships/chartStyle" Target="style203.xml"/></Relationships>
</file>

<file path=xl/charts/_rels/chart204.xml.rels><?xml version="1.0" encoding="UTF-8" standalone="yes"?>
<Relationships xmlns="http://schemas.openxmlformats.org/package/2006/relationships"><Relationship Id="rId2" Type="http://schemas.microsoft.com/office/2011/relationships/chartColorStyle" Target="colors204.xml"/><Relationship Id="rId1" Type="http://schemas.microsoft.com/office/2011/relationships/chartStyle" Target="style204.xml"/></Relationships>
</file>

<file path=xl/charts/_rels/chart205.xml.rels><?xml version="1.0" encoding="UTF-8" standalone="yes"?>
<Relationships xmlns="http://schemas.openxmlformats.org/package/2006/relationships"><Relationship Id="rId2" Type="http://schemas.microsoft.com/office/2011/relationships/chartColorStyle" Target="colors205.xml"/><Relationship Id="rId1" Type="http://schemas.microsoft.com/office/2011/relationships/chartStyle" Target="style205.xml"/></Relationships>
</file>

<file path=xl/charts/_rels/chart206.xml.rels><?xml version="1.0" encoding="UTF-8" standalone="yes"?>
<Relationships xmlns="http://schemas.openxmlformats.org/package/2006/relationships"><Relationship Id="rId2" Type="http://schemas.microsoft.com/office/2011/relationships/chartColorStyle" Target="colors206.xml"/><Relationship Id="rId1" Type="http://schemas.microsoft.com/office/2011/relationships/chartStyle" Target="style206.xml"/></Relationships>
</file>

<file path=xl/charts/_rels/chart207.xml.rels><?xml version="1.0" encoding="UTF-8" standalone="yes"?>
<Relationships xmlns="http://schemas.openxmlformats.org/package/2006/relationships"><Relationship Id="rId2" Type="http://schemas.microsoft.com/office/2011/relationships/chartColorStyle" Target="colors207.xml"/><Relationship Id="rId1" Type="http://schemas.microsoft.com/office/2011/relationships/chartStyle" Target="style207.xml"/></Relationships>
</file>

<file path=xl/charts/_rels/chart208.xml.rels><?xml version="1.0" encoding="UTF-8" standalone="yes"?>
<Relationships xmlns="http://schemas.openxmlformats.org/package/2006/relationships"><Relationship Id="rId2" Type="http://schemas.microsoft.com/office/2011/relationships/chartColorStyle" Target="colors208.xml"/><Relationship Id="rId1" Type="http://schemas.microsoft.com/office/2011/relationships/chartStyle" Target="style208.xml"/></Relationships>
</file>

<file path=xl/charts/_rels/chart209.xml.rels><?xml version="1.0" encoding="UTF-8" standalone="yes"?>
<Relationships xmlns="http://schemas.openxmlformats.org/package/2006/relationships"><Relationship Id="rId2" Type="http://schemas.microsoft.com/office/2011/relationships/chartColorStyle" Target="colors209.xml"/><Relationship Id="rId1" Type="http://schemas.microsoft.com/office/2011/relationships/chartStyle" Target="style20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0.xml.rels><?xml version="1.0" encoding="UTF-8" standalone="yes"?>
<Relationships xmlns="http://schemas.openxmlformats.org/package/2006/relationships"><Relationship Id="rId2" Type="http://schemas.microsoft.com/office/2011/relationships/chartColorStyle" Target="colors210.xml"/><Relationship Id="rId1" Type="http://schemas.microsoft.com/office/2011/relationships/chartStyle" Target="style210.xml"/></Relationships>
</file>

<file path=xl/charts/_rels/chart211.xml.rels><?xml version="1.0" encoding="UTF-8" standalone="yes"?>
<Relationships xmlns="http://schemas.openxmlformats.org/package/2006/relationships"><Relationship Id="rId2" Type="http://schemas.microsoft.com/office/2011/relationships/chartColorStyle" Target="colors211.xml"/><Relationship Id="rId1" Type="http://schemas.microsoft.com/office/2011/relationships/chartStyle" Target="style211.xml"/></Relationships>
</file>

<file path=xl/charts/_rels/chart212.xml.rels><?xml version="1.0" encoding="UTF-8" standalone="yes"?>
<Relationships xmlns="http://schemas.openxmlformats.org/package/2006/relationships"><Relationship Id="rId2" Type="http://schemas.microsoft.com/office/2011/relationships/chartColorStyle" Target="colors212.xml"/><Relationship Id="rId1" Type="http://schemas.microsoft.com/office/2011/relationships/chartStyle" Target="style212.xml"/></Relationships>
</file>

<file path=xl/charts/_rels/chart213.xml.rels><?xml version="1.0" encoding="UTF-8" standalone="yes"?>
<Relationships xmlns="http://schemas.openxmlformats.org/package/2006/relationships"><Relationship Id="rId2" Type="http://schemas.microsoft.com/office/2011/relationships/chartColorStyle" Target="colors213.xml"/><Relationship Id="rId1" Type="http://schemas.microsoft.com/office/2011/relationships/chartStyle" Target="style213.xml"/></Relationships>
</file>

<file path=xl/charts/_rels/chart214.xml.rels><?xml version="1.0" encoding="UTF-8" standalone="yes"?>
<Relationships xmlns="http://schemas.openxmlformats.org/package/2006/relationships"><Relationship Id="rId2" Type="http://schemas.microsoft.com/office/2011/relationships/chartColorStyle" Target="colors214.xml"/><Relationship Id="rId1" Type="http://schemas.microsoft.com/office/2011/relationships/chartStyle" Target="style214.xml"/></Relationships>
</file>

<file path=xl/charts/_rels/chart215.xml.rels><?xml version="1.0" encoding="UTF-8" standalone="yes"?>
<Relationships xmlns="http://schemas.openxmlformats.org/package/2006/relationships"><Relationship Id="rId2" Type="http://schemas.microsoft.com/office/2011/relationships/chartColorStyle" Target="colors215.xml"/><Relationship Id="rId1" Type="http://schemas.microsoft.com/office/2011/relationships/chartStyle" Target="style215.xml"/></Relationships>
</file>

<file path=xl/charts/_rels/chart216.xml.rels><?xml version="1.0" encoding="UTF-8" standalone="yes"?>
<Relationships xmlns="http://schemas.openxmlformats.org/package/2006/relationships"><Relationship Id="rId2" Type="http://schemas.microsoft.com/office/2011/relationships/chartColorStyle" Target="colors216.xml"/><Relationship Id="rId1" Type="http://schemas.microsoft.com/office/2011/relationships/chartStyle" Target="style216.xml"/></Relationships>
</file>

<file path=xl/charts/_rels/chart217.xml.rels><?xml version="1.0" encoding="UTF-8" standalone="yes"?>
<Relationships xmlns="http://schemas.openxmlformats.org/package/2006/relationships"><Relationship Id="rId2" Type="http://schemas.microsoft.com/office/2011/relationships/chartColorStyle" Target="colors217.xml"/><Relationship Id="rId1" Type="http://schemas.microsoft.com/office/2011/relationships/chartStyle" Target="style217.xml"/></Relationships>
</file>

<file path=xl/charts/_rels/chart218.xml.rels><?xml version="1.0" encoding="UTF-8" standalone="yes"?>
<Relationships xmlns="http://schemas.openxmlformats.org/package/2006/relationships"><Relationship Id="rId2" Type="http://schemas.microsoft.com/office/2011/relationships/chartColorStyle" Target="colors218.xml"/><Relationship Id="rId1" Type="http://schemas.microsoft.com/office/2011/relationships/chartStyle" Target="style218.xml"/></Relationships>
</file>

<file path=xl/charts/_rels/chart219.xml.rels><?xml version="1.0" encoding="UTF-8" standalone="yes"?>
<Relationships xmlns="http://schemas.openxmlformats.org/package/2006/relationships"><Relationship Id="rId2" Type="http://schemas.microsoft.com/office/2011/relationships/chartColorStyle" Target="colors219.xml"/><Relationship Id="rId1" Type="http://schemas.microsoft.com/office/2011/relationships/chartStyle" Target="style2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0.xml.rels><?xml version="1.0" encoding="UTF-8" standalone="yes"?>
<Relationships xmlns="http://schemas.openxmlformats.org/package/2006/relationships"><Relationship Id="rId2" Type="http://schemas.microsoft.com/office/2011/relationships/chartColorStyle" Target="colors220.xml"/><Relationship Id="rId1" Type="http://schemas.microsoft.com/office/2011/relationships/chartStyle" Target="style220.xml"/></Relationships>
</file>

<file path=xl/charts/_rels/chart221.xml.rels><?xml version="1.0" encoding="UTF-8" standalone="yes"?>
<Relationships xmlns="http://schemas.openxmlformats.org/package/2006/relationships"><Relationship Id="rId2" Type="http://schemas.microsoft.com/office/2011/relationships/chartColorStyle" Target="colors221.xml"/><Relationship Id="rId1" Type="http://schemas.microsoft.com/office/2011/relationships/chartStyle" Target="style221.xml"/></Relationships>
</file>

<file path=xl/charts/_rels/chart222.xml.rels><?xml version="1.0" encoding="UTF-8" standalone="yes"?>
<Relationships xmlns="http://schemas.openxmlformats.org/package/2006/relationships"><Relationship Id="rId2" Type="http://schemas.microsoft.com/office/2011/relationships/chartColorStyle" Target="colors222.xml"/><Relationship Id="rId1" Type="http://schemas.microsoft.com/office/2011/relationships/chartStyle" Target="style222.xml"/></Relationships>
</file>

<file path=xl/charts/_rels/chart223.xml.rels><?xml version="1.0" encoding="UTF-8" standalone="yes"?>
<Relationships xmlns="http://schemas.openxmlformats.org/package/2006/relationships"><Relationship Id="rId2" Type="http://schemas.microsoft.com/office/2011/relationships/chartColorStyle" Target="colors223.xml"/><Relationship Id="rId1" Type="http://schemas.microsoft.com/office/2011/relationships/chartStyle" Target="style223.xml"/></Relationships>
</file>

<file path=xl/charts/_rels/chart224.xml.rels><?xml version="1.0" encoding="UTF-8" standalone="yes"?>
<Relationships xmlns="http://schemas.openxmlformats.org/package/2006/relationships"><Relationship Id="rId2" Type="http://schemas.microsoft.com/office/2011/relationships/chartColorStyle" Target="colors224.xml"/><Relationship Id="rId1" Type="http://schemas.microsoft.com/office/2011/relationships/chartStyle" Target="style224.xml"/></Relationships>
</file>

<file path=xl/charts/_rels/chart225.xml.rels><?xml version="1.0" encoding="UTF-8" standalone="yes"?>
<Relationships xmlns="http://schemas.openxmlformats.org/package/2006/relationships"><Relationship Id="rId2" Type="http://schemas.microsoft.com/office/2011/relationships/chartColorStyle" Target="colors225.xml"/><Relationship Id="rId1" Type="http://schemas.microsoft.com/office/2011/relationships/chartStyle" Target="style225.xml"/></Relationships>
</file>

<file path=xl/charts/_rels/chart226.xml.rels><?xml version="1.0" encoding="UTF-8" standalone="yes"?>
<Relationships xmlns="http://schemas.openxmlformats.org/package/2006/relationships"><Relationship Id="rId2" Type="http://schemas.microsoft.com/office/2011/relationships/chartColorStyle" Target="colors226.xml"/><Relationship Id="rId1" Type="http://schemas.microsoft.com/office/2011/relationships/chartStyle" Target="style226.xml"/></Relationships>
</file>

<file path=xl/charts/_rels/chart227.xml.rels><?xml version="1.0" encoding="UTF-8" standalone="yes"?>
<Relationships xmlns="http://schemas.openxmlformats.org/package/2006/relationships"><Relationship Id="rId2" Type="http://schemas.microsoft.com/office/2011/relationships/chartColorStyle" Target="colors227.xml"/><Relationship Id="rId1" Type="http://schemas.microsoft.com/office/2011/relationships/chartStyle" Target="style227.xml"/></Relationships>
</file>

<file path=xl/charts/_rels/chart228.xml.rels><?xml version="1.0" encoding="UTF-8" standalone="yes"?>
<Relationships xmlns="http://schemas.openxmlformats.org/package/2006/relationships"><Relationship Id="rId2" Type="http://schemas.microsoft.com/office/2011/relationships/chartColorStyle" Target="colors228.xml"/><Relationship Id="rId1" Type="http://schemas.microsoft.com/office/2011/relationships/chartStyle" Target="style228.xml"/></Relationships>
</file>

<file path=xl/charts/_rels/chart229.xml.rels><?xml version="1.0" encoding="UTF-8" standalone="yes"?>
<Relationships xmlns="http://schemas.openxmlformats.org/package/2006/relationships"><Relationship Id="rId2" Type="http://schemas.microsoft.com/office/2011/relationships/chartColorStyle" Target="colors229.xml"/><Relationship Id="rId1" Type="http://schemas.microsoft.com/office/2011/relationships/chartStyle" Target="style22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30.xml.rels><?xml version="1.0" encoding="UTF-8" standalone="yes"?>
<Relationships xmlns="http://schemas.openxmlformats.org/package/2006/relationships"><Relationship Id="rId2" Type="http://schemas.microsoft.com/office/2011/relationships/chartColorStyle" Target="colors230.xml"/><Relationship Id="rId1" Type="http://schemas.microsoft.com/office/2011/relationships/chartStyle" Target="style230.xml"/></Relationships>
</file>

<file path=xl/charts/_rels/chart231.xml.rels><?xml version="1.0" encoding="UTF-8" standalone="yes"?>
<Relationships xmlns="http://schemas.openxmlformats.org/package/2006/relationships"><Relationship Id="rId2" Type="http://schemas.microsoft.com/office/2011/relationships/chartColorStyle" Target="colors231.xml"/><Relationship Id="rId1" Type="http://schemas.microsoft.com/office/2011/relationships/chartStyle" Target="style231.xml"/></Relationships>
</file>

<file path=xl/charts/_rels/chart232.xml.rels><?xml version="1.0" encoding="UTF-8" standalone="yes"?>
<Relationships xmlns="http://schemas.openxmlformats.org/package/2006/relationships"><Relationship Id="rId2" Type="http://schemas.microsoft.com/office/2011/relationships/chartColorStyle" Target="colors232.xml"/><Relationship Id="rId1" Type="http://schemas.microsoft.com/office/2011/relationships/chartStyle" Target="style232.xml"/></Relationships>
</file>

<file path=xl/charts/_rels/chart233.xml.rels><?xml version="1.0" encoding="UTF-8" standalone="yes"?>
<Relationships xmlns="http://schemas.openxmlformats.org/package/2006/relationships"><Relationship Id="rId2" Type="http://schemas.microsoft.com/office/2011/relationships/chartColorStyle" Target="colors233.xml"/><Relationship Id="rId1" Type="http://schemas.microsoft.com/office/2011/relationships/chartStyle" Target="style233.xml"/></Relationships>
</file>

<file path=xl/charts/_rels/chart234.xml.rels><?xml version="1.0" encoding="UTF-8" standalone="yes"?>
<Relationships xmlns="http://schemas.openxmlformats.org/package/2006/relationships"><Relationship Id="rId2" Type="http://schemas.microsoft.com/office/2011/relationships/chartColorStyle" Target="colors234.xml"/><Relationship Id="rId1" Type="http://schemas.microsoft.com/office/2011/relationships/chartStyle" Target="style234.xml"/></Relationships>
</file>

<file path=xl/charts/_rels/chart235.xml.rels><?xml version="1.0" encoding="UTF-8" standalone="yes"?>
<Relationships xmlns="http://schemas.openxmlformats.org/package/2006/relationships"><Relationship Id="rId2" Type="http://schemas.microsoft.com/office/2011/relationships/chartColorStyle" Target="colors235.xml"/><Relationship Id="rId1" Type="http://schemas.microsoft.com/office/2011/relationships/chartStyle" Target="style235.xml"/></Relationships>
</file>

<file path=xl/charts/_rels/chart236.xml.rels><?xml version="1.0" encoding="UTF-8" standalone="yes"?>
<Relationships xmlns="http://schemas.openxmlformats.org/package/2006/relationships"><Relationship Id="rId2" Type="http://schemas.microsoft.com/office/2011/relationships/chartColorStyle" Target="colors236.xml"/><Relationship Id="rId1" Type="http://schemas.microsoft.com/office/2011/relationships/chartStyle" Target="style236.xml"/></Relationships>
</file>

<file path=xl/charts/_rels/chart237.xml.rels><?xml version="1.0" encoding="UTF-8" standalone="yes"?>
<Relationships xmlns="http://schemas.openxmlformats.org/package/2006/relationships"><Relationship Id="rId2" Type="http://schemas.microsoft.com/office/2011/relationships/chartColorStyle" Target="colors237.xml"/><Relationship Id="rId1" Type="http://schemas.microsoft.com/office/2011/relationships/chartStyle" Target="style237.xml"/></Relationships>
</file>

<file path=xl/charts/_rels/chart238.xml.rels><?xml version="1.0" encoding="UTF-8" standalone="yes"?>
<Relationships xmlns="http://schemas.openxmlformats.org/package/2006/relationships"><Relationship Id="rId2" Type="http://schemas.microsoft.com/office/2011/relationships/chartColorStyle" Target="colors238.xml"/><Relationship Id="rId1" Type="http://schemas.microsoft.com/office/2011/relationships/chartStyle" Target="style238.xml"/></Relationships>
</file>

<file path=xl/charts/_rels/chart239.xml.rels><?xml version="1.0" encoding="UTF-8" standalone="yes"?>
<Relationships xmlns="http://schemas.openxmlformats.org/package/2006/relationships"><Relationship Id="rId2" Type="http://schemas.microsoft.com/office/2011/relationships/chartColorStyle" Target="colors239.xml"/><Relationship Id="rId1" Type="http://schemas.microsoft.com/office/2011/relationships/chartStyle" Target="style23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40.xml.rels><?xml version="1.0" encoding="UTF-8" standalone="yes"?>
<Relationships xmlns="http://schemas.openxmlformats.org/package/2006/relationships"><Relationship Id="rId2" Type="http://schemas.microsoft.com/office/2011/relationships/chartColorStyle" Target="colors240.xml"/><Relationship Id="rId1" Type="http://schemas.microsoft.com/office/2011/relationships/chartStyle" Target="style240.xml"/></Relationships>
</file>

<file path=xl/charts/_rels/chart241.xml.rels><?xml version="1.0" encoding="UTF-8" standalone="yes"?>
<Relationships xmlns="http://schemas.openxmlformats.org/package/2006/relationships"><Relationship Id="rId2" Type="http://schemas.microsoft.com/office/2011/relationships/chartColorStyle" Target="colors241.xml"/><Relationship Id="rId1" Type="http://schemas.microsoft.com/office/2011/relationships/chartStyle" Target="style241.xml"/></Relationships>
</file>

<file path=xl/charts/_rels/chart242.xml.rels><?xml version="1.0" encoding="UTF-8" standalone="yes"?>
<Relationships xmlns="http://schemas.openxmlformats.org/package/2006/relationships"><Relationship Id="rId2" Type="http://schemas.microsoft.com/office/2011/relationships/chartColorStyle" Target="colors242.xml"/><Relationship Id="rId1" Type="http://schemas.microsoft.com/office/2011/relationships/chartStyle" Target="style242.xml"/></Relationships>
</file>

<file path=xl/charts/_rels/chart243.xml.rels><?xml version="1.0" encoding="UTF-8" standalone="yes"?>
<Relationships xmlns="http://schemas.openxmlformats.org/package/2006/relationships"><Relationship Id="rId2" Type="http://schemas.microsoft.com/office/2011/relationships/chartColorStyle" Target="colors243.xml"/><Relationship Id="rId1" Type="http://schemas.microsoft.com/office/2011/relationships/chartStyle" Target="style243.xml"/></Relationships>
</file>

<file path=xl/charts/_rels/chart244.xml.rels><?xml version="1.0" encoding="UTF-8" standalone="yes"?>
<Relationships xmlns="http://schemas.openxmlformats.org/package/2006/relationships"><Relationship Id="rId2" Type="http://schemas.microsoft.com/office/2011/relationships/chartColorStyle" Target="colors244.xml"/><Relationship Id="rId1" Type="http://schemas.microsoft.com/office/2011/relationships/chartStyle" Target="style244.xml"/></Relationships>
</file>

<file path=xl/charts/_rels/chart245.xml.rels><?xml version="1.0" encoding="UTF-8" standalone="yes"?>
<Relationships xmlns="http://schemas.openxmlformats.org/package/2006/relationships"><Relationship Id="rId2" Type="http://schemas.microsoft.com/office/2011/relationships/chartColorStyle" Target="colors245.xml"/><Relationship Id="rId1" Type="http://schemas.microsoft.com/office/2011/relationships/chartStyle" Target="style245.xml"/></Relationships>
</file>

<file path=xl/charts/_rels/chart246.xml.rels><?xml version="1.0" encoding="UTF-8" standalone="yes"?>
<Relationships xmlns="http://schemas.openxmlformats.org/package/2006/relationships"><Relationship Id="rId2" Type="http://schemas.microsoft.com/office/2011/relationships/chartColorStyle" Target="colors246.xml"/><Relationship Id="rId1" Type="http://schemas.microsoft.com/office/2011/relationships/chartStyle" Target="style246.xml"/></Relationships>
</file>

<file path=xl/charts/_rels/chart247.xml.rels><?xml version="1.0" encoding="UTF-8" standalone="yes"?>
<Relationships xmlns="http://schemas.openxmlformats.org/package/2006/relationships"><Relationship Id="rId2" Type="http://schemas.microsoft.com/office/2011/relationships/chartColorStyle" Target="colors247.xml"/><Relationship Id="rId1" Type="http://schemas.microsoft.com/office/2011/relationships/chartStyle" Target="style247.xml"/></Relationships>
</file>

<file path=xl/charts/_rels/chart248.xml.rels><?xml version="1.0" encoding="UTF-8" standalone="yes"?>
<Relationships xmlns="http://schemas.openxmlformats.org/package/2006/relationships"><Relationship Id="rId2" Type="http://schemas.microsoft.com/office/2011/relationships/chartColorStyle" Target="colors248.xml"/><Relationship Id="rId1" Type="http://schemas.microsoft.com/office/2011/relationships/chartStyle" Target="style248.xml"/></Relationships>
</file>

<file path=xl/charts/_rels/chart249.xml.rels><?xml version="1.0" encoding="UTF-8" standalone="yes"?>
<Relationships xmlns="http://schemas.openxmlformats.org/package/2006/relationships"><Relationship Id="rId2" Type="http://schemas.microsoft.com/office/2011/relationships/chartColorStyle" Target="colors249.xml"/><Relationship Id="rId1" Type="http://schemas.microsoft.com/office/2011/relationships/chartStyle" Target="style24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50.xml.rels><?xml version="1.0" encoding="UTF-8" standalone="yes"?>
<Relationships xmlns="http://schemas.openxmlformats.org/package/2006/relationships"><Relationship Id="rId2" Type="http://schemas.microsoft.com/office/2011/relationships/chartColorStyle" Target="colors250.xml"/><Relationship Id="rId1" Type="http://schemas.microsoft.com/office/2011/relationships/chartStyle" Target="style250.xml"/></Relationships>
</file>

<file path=xl/charts/_rels/chart251.xml.rels><?xml version="1.0" encoding="UTF-8" standalone="yes"?>
<Relationships xmlns="http://schemas.openxmlformats.org/package/2006/relationships"><Relationship Id="rId2" Type="http://schemas.microsoft.com/office/2011/relationships/chartColorStyle" Target="colors251.xml"/><Relationship Id="rId1" Type="http://schemas.microsoft.com/office/2011/relationships/chartStyle" Target="style251.xml"/></Relationships>
</file>

<file path=xl/charts/_rels/chart252.xml.rels><?xml version="1.0" encoding="UTF-8" standalone="yes"?>
<Relationships xmlns="http://schemas.openxmlformats.org/package/2006/relationships"><Relationship Id="rId2" Type="http://schemas.microsoft.com/office/2011/relationships/chartColorStyle" Target="colors252.xml"/><Relationship Id="rId1" Type="http://schemas.microsoft.com/office/2011/relationships/chartStyle" Target="style252.xml"/></Relationships>
</file>

<file path=xl/charts/_rels/chart253.xml.rels><?xml version="1.0" encoding="UTF-8" standalone="yes"?>
<Relationships xmlns="http://schemas.openxmlformats.org/package/2006/relationships"><Relationship Id="rId2" Type="http://schemas.microsoft.com/office/2011/relationships/chartColorStyle" Target="colors253.xml"/><Relationship Id="rId1" Type="http://schemas.microsoft.com/office/2011/relationships/chartStyle" Target="style253.xml"/></Relationships>
</file>

<file path=xl/charts/_rels/chart254.xml.rels><?xml version="1.0" encoding="UTF-8" standalone="yes"?>
<Relationships xmlns="http://schemas.openxmlformats.org/package/2006/relationships"><Relationship Id="rId2" Type="http://schemas.microsoft.com/office/2011/relationships/chartColorStyle" Target="colors254.xml"/><Relationship Id="rId1" Type="http://schemas.microsoft.com/office/2011/relationships/chartStyle" Target="style254.xml"/></Relationships>
</file>

<file path=xl/charts/_rels/chart255.xml.rels><?xml version="1.0" encoding="UTF-8" standalone="yes"?>
<Relationships xmlns="http://schemas.openxmlformats.org/package/2006/relationships"><Relationship Id="rId2" Type="http://schemas.microsoft.com/office/2011/relationships/chartColorStyle" Target="colors255.xml"/><Relationship Id="rId1" Type="http://schemas.microsoft.com/office/2011/relationships/chartStyle" Target="style255.xml"/></Relationships>
</file>

<file path=xl/charts/_rels/chart256.xml.rels><?xml version="1.0" encoding="UTF-8" standalone="yes"?>
<Relationships xmlns="http://schemas.openxmlformats.org/package/2006/relationships"><Relationship Id="rId2" Type="http://schemas.microsoft.com/office/2011/relationships/chartColorStyle" Target="colors256.xml"/><Relationship Id="rId1" Type="http://schemas.microsoft.com/office/2011/relationships/chartStyle" Target="style256.xml"/></Relationships>
</file>

<file path=xl/charts/_rels/chart257.xml.rels><?xml version="1.0" encoding="UTF-8" standalone="yes"?>
<Relationships xmlns="http://schemas.openxmlformats.org/package/2006/relationships"><Relationship Id="rId2" Type="http://schemas.microsoft.com/office/2011/relationships/chartColorStyle" Target="colors257.xml"/><Relationship Id="rId1" Type="http://schemas.microsoft.com/office/2011/relationships/chartStyle" Target="style257.xml"/></Relationships>
</file>

<file path=xl/charts/_rels/chart258.xml.rels><?xml version="1.0" encoding="UTF-8" standalone="yes"?>
<Relationships xmlns="http://schemas.openxmlformats.org/package/2006/relationships"><Relationship Id="rId2" Type="http://schemas.microsoft.com/office/2011/relationships/chartColorStyle" Target="colors258.xml"/><Relationship Id="rId1" Type="http://schemas.microsoft.com/office/2011/relationships/chartStyle" Target="style258.xml"/></Relationships>
</file>

<file path=xl/charts/_rels/chart259.xml.rels><?xml version="1.0" encoding="UTF-8" standalone="yes"?>
<Relationships xmlns="http://schemas.openxmlformats.org/package/2006/relationships"><Relationship Id="rId2" Type="http://schemas.microsoft.com/office/2011/relationships/chartColorStyle" Target="colors259.xml"/><Relationship Id="rId1" Type="http://schemas.microsoft.com/office/2011/relationships/chartStyle" Target="style259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60.xml.rels><?xml version="1.0" encoding="UTF-8" standalone="yes"?>
<Relationships xmlns="http://schemas.openxmlformats.org/package/2006/relationships"><Relationship Id="rId2" Type="http://schemas.microsoft.com/office/2011/relationships/chartColorStyle" Target="colors260.xml"/><Relationship Id="rId1" Type="http://schemas.microsoft.com/office/2011/relationships/chartStyle" Target="style260.xml"/></Relationships>
</file>

<file path=xl/charts/_rels/chart261.xml.rels><?xml version="1.0" encoding="UTF-8" standalone="yes"?>
<Relationships xmlns="http://schemas.openxmlformats.org/package/2006/relationships"><Relationship Id="rId2" Type="http://schemas.microsoft.com/office/2011/relationships/chartColorStyle" Target="colors261.xml"/><Relationship Id="rId1" Type="http://schemas.microsoft.com/office/2011/relationships/chartStyle" Target="style261.xml"/></Relationships>
</file>

<file path=xl/charts/_rels/chart262.xml.rels><?xml version="1.0" encoding="UTF-8" standalone="yes"?>
<Relationships xmlns="http://schemas.openxmlformats.org/package/2006/relationships"><Relationship Id="rId2" Type="http://schemas.microsoft.com/office/2011/relationships/chartColorStyle" Target="colors262.xml"/><Relationship Id="rId1" Type="http://schemas.microsoft.com/office/2011/relationships/chartStyle" Target="style262.xml"/></Relationships>
</file>

<file path=xl/charts/_rels/chart263.xml.rels><?xml version="1.0" encoding="UTF-8" standalone="yes"?>
<Relationships xmlns="http://schemas.openxmlformats.org/package/2006/relationships"><Relationship Id="rId2" Type="http://schemas.microsoft.com/office/2011/relationships/chartColorStyle" Target="colors263.xml"/><Relationship Id="rId1" Type="http://schemas.microsoft.com/office/2011/relationships/chartStyle" Target="style263.xml"/></Relationships>
</file>

<file path=xl/charts/_rels/chart264.xml.rels><?xml version="1.0" encoding="UTF-8" standalone="yes"?>
<Relationships xmlns="http://schemas.openxmlformats.org/package/2006/relationships"><Relationship Id="rId2" Type="http://schemas.microsoft.com/office/2011/relationships/chartColorStyle" Target="colors264.xml"/><Relationship Id="rId1" Type="http://schemas.microsoft.com/office/2011/relationships/chartStyle" Target="style264.xml"/></Relationships>
</file>

<file path=xl/charts/_rels/chart265.xml.rels><?xml version="1.0" encoding="UTF-8" standalone="yes"?>
<Relationships xmlns="http://schemas.openxmlformats.org/package/2006/relationships"><Relationship Id="rId2" Type="http://schemas.microsoft.com/office/2011/relationships/chartColorStyle" Target="colors265.xml"/><Relationship Id="rId1" Type="http://schemas.microsoft.com/office/2011/relationships/chartStyle" Target="style265.xml"/></Relationships>
</file>

<file path=xl/charts/_rels/chart266.xml.rels><?xml version="1.0" encoding="UTF-8" standalone="yes"?>
<Relationships xmlns="http://schemas.openxmlformats.org/package/2006/relationships"><Relationship Id="rId2" Type="http://schemas.microsoft.com/office/2011/relationships/chartColorStyle" Target="colors266.xml"/><Relationship Id="rId1" Type="http://schemas.microsoft.com/office/2011/relationships/chartStyle" Target="style266.xml"/></Relationships>
</file>

<file path=xl/charts/_rels/chart267.xml.rels><?xml version="1.0" encoding="UTF-8" standalone="yes"?>
<Relationships xmlns="http://schemas.openxmlformats.org/package/2006/relationships"><Relationship Id="rId2" Type="http://schemas.microsoft.com/office/2011/relationships/chartColorStyle" Target="colors267.xml"/><Relationship Id="rId1" Type="http://schemas.microsoft.com/office/2011/relationships/chartStyle" Target="style267.xml"/></Relationships>
</file>

<file path=xl/charts/_rels/chart268.xml.rels><?xml version="1.0" encoding="UTF-8" standalone="yes"?>
<Relationships xmlns="http://schemas.openxmlformats.org/package/2006/relationships"><Relationship Id="rId2" Type="http://schemas.microsoft.com/office/2011/relationships/chartColorStyle" Target="colors268.xml"/><Relationship Id="rId1" Type="http://schemas.microsoft.com/office/2011/relationships/chartStyle" Target="style268.xml"/></Relationships>
</file>

<file path=xl/charts/_rels/chart269.xml.rels><?xml version="1.0" encoding="UTF-8" standalone="yes"?>
<Relationships xmlns="http://schemas.openxmlformats.org/package/2006/relationships"><Relationship Id="rId2" Type="http://schemas.microsoft.com/office/2011/relationships/chartColorStyle" Target="colors269.xml"/><Relationship Id="rId1" Type="http://schemas.microsoft.com/office/2011/relationships/chartStyle" Target="style269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70.xml.rels><?xml version="1.0" encoding="UTF-8" standalone="yes"?>
<Relationships xmlns="http://schemas.openxmlformats.org/package/2006/relationships"><Relationship Id="rId2" Type="http://schemas.microsoft.com/office/2011/relationships/chartColorStyle" Target="colors270.xml"/><Relationship Id="rId1" Type="http://schemas.microsoft.com/office/2011/relationships/chartStyle" Target="style270.xml"/></Relationships>
</file>

<file path=xl/charts/_rels/chart271.xml.rels><?xml version="1.0" encoding="UTF-8" standalone="yes"?>
<Relationships xmlns="http://schemas.openxmlformats.org/package/2006/relationships"><Relationship Id="rId2" Type="http://schemas.microsoft.com/office/2011/relationships/chartColorStyle" Target="colors271.xml"/><Relationship Id="rId1" Type="http://schemas.microsoft.com/office/2011/relationships/chartStyle" Target="style271.xml"/></Relationships>
</file>

<file path=xl/charts/_rels/chart272.xml.rels><?xml version="1.0" encoding="UTF-8" standalone="yes"?>
<Relationships xmlns="http://schemas.openxmlformats.org/package/2006/relationships"><Relationship Id="rId2" Type="http://schemas.microsoft.com/office/2011/relationships/chartColorStyle" Target="colors272.xml"/><Relationship Id="rId1" Type="http://schemas.microsoft.com/office/2011/relationships/chartStyle" Target="style272.xml"/></Relationships>
</file>

<file path=xl/charts/_rels/chart273.xml.rels><?xml version="1.0" encoding="UTF-8" standalone="yes"?>
<Relationships xmlns="http://schemas.openxmlformats.org/package/2006/relationships"><Relationship Id="rId2" Type="http://schemas.microsoft.com/office/2011/relationships/chartColorStyle" Target="colors273.xml"/><Relationship Id="rId1" Type="http://schemas.microsoft.com/office/2011/relationships/chartStyle" Target="style273.xml"/></Relationships>
</file>

<file path=xl/charts/_rels/chart274.xml.rels><?xml version="1.0" encoding="UTF-8" standalone="yes"?>
<Relationships xmlns="http://schemas.openxmlformats.org/package/2006/relationships"><Relationship Id="rId2" Type="http://schemas.microsoft.com/office/2011/relationships/chartColorStyle" Target="colors274.xml"/><Relationship Id="rId1" Type="http://schemas.microsoft.com/office/2011/relationships/chartStyle" Target="style274.xml"/></Relationships>
</file>

<file path=xl/charts/_rels/chart275.xml.rels><?xml version="1.0" encoding="UTF-8" standalone="yes"?>
<Relationships xmlns="http://schemas.openxmlformats.org/package/2006/relationships"><Relationship Id="rId2" Type="http://schemas.microsoft.com/office/2011/relationships/chartColorStyle" Target="colors275.xml"/><Relationship Id="rId1" Type="http://schemas.microsoft.com/office/2011/relationships/chartStyle" Target="style275.xml"/></Relationships>
</file>

<file path=xl/charts/_rels/chart276.xml.rels><?xml version="1.0" encoding="UTF-8" standalone="yes"?>
<Relationships xmlns="http://schemas.openxmlformats.org/package/2006/relationships"><Relationship Id="rId2" Type="http://schemas.microsoft.com/office/2011/relationships/chartColorStyle" Target="colors276.xml"/><Relationship Id="rId1" Type="http://schemas.microsoft.com/office/2011/relationships/chartStyle" Target="style276.xml"/></Relationships>
</file>

<file path=xl/charts/_rels/chart277.xml.rels><?xml version="1.0" encoding="UTF-8" standalone="yes"?>
<Relationships xmlns="http://schemas.openxmlformats.org/package/2006/relationships"><Relationship Id="rId2" Type="http://schemas.microsoft.com/office/2011/relationships/chartColorStyle" Target="colors277.xml"/><Relationship Id="rId1" Type="http://schemas.microsoft.com/office/2011/relationships/chartStyle" Target="style277.xml"/></Relationships>
</file>

<file path=xl/charts/_rels/chart278.xml.rels><?xml version="1.0" encoding="UTF-8" standalone="yes"?>
<Relationships xmlns="http://schemas.openxmlformats.org/package/2006/relationships"><Relationship Id="rId2" Type="http://schemas.microsoft.com/office/2011/relationships/chartColorStyle" Target="colors278.xml"/><Relationship Id="rId1" Type="http://schemas.microsoft.com/office/2011/relationships/chartStyle" Target="style278.xml"/></Relationships>
</file>

<file path=xl/charts/_rels/chart279.xml.rels><?xml version="1.0" encoding="UTF-8" standalone="yes"?>
<Relationships xmlns="http://schemas.openxmlformats.org/package/2006/relationships"><Relationship Id="rId2" Type="http://schemas.microsoft.com/office/2011/relationships/chartColorStyle" Target="colors279.xml"/><Relationship Id="rId1" Type="http://schemas.microsoft.com/office/2011/relationships/chartStyle" Target="style279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80.xml.rels><?xml version="1.0" encoding="UTF-8" standalone="yes"?>
<Relationships xmlns="http://schemas.openxmlformats.org/package/2006/relationships"><Relationship Id="rId2" Type="http://schemas.microsoft.com/office/2011/relationships/chartColorStyle" Target="colors280.xml"/><Relationship Id="rId1" Type="http://schemas.microsoft.com/office/2011/relationships/chartStyle" Target="style280.xml"/></Relationships>
</file>

<file path=xl/charts/_rels/chart281.xml.rels><?xml version="1.0" encoding="UTF-8" standalone="yes"?>
<Relationships xmlns="http://schemas.openxmlformats.org/package/2006/relationships"><Relationship Id="rId2" Type="http://schemas.microsoft.com/office/2011/relationships/chartColorStyle" Target="colors281.xml"/><Relationship Id="rId1" Type="http://schemas.microsoft.com/office/2011/relationships/chartStyle" Target="style281.xml"/></Relationships>
</file>

<file path=xl/charts/_rels/chart282.xml.rels><?xml version="1.0" encoding="UTF-8" standalone="yes"?>
<Relationships xmlns="http://schemas.openxmlformats.org/package/2006/relationships"><Relationship Id="rId2" Type="http://schemas.microsoft.com/office/2011/relationships/chartColorStyle" Target="colors282.xml"/><Relationship Id="rId1" Type="http://schemas.microsoft.com/office/2011/relationships/chartStyle" Target="style282.xml"/></Relationships>
</file>

<file path=xl/charts/_rels/chart283.xml.rels><?xml version="1.0" encoding="UTF-8" standalone="yes"?>
<Relationships xmlns="http://schemas.openxmlformats.org/package/2006/relationships"><Relationship Id="rId2" Type="http://schemas.microsoft.com/office/2011/relationships/chartColorStyle" Target="colors283.xml"/><Relationship Id="rId1" Type="http://schemas.microsoft.com/office/2011/relationships/chartStyle" Target="style283.xml"/></Relationships>
</file>

<file path=xl/charts/_rels/chart284.xml.rels><?xml version="1.0" encoding="UTF-8" standalone="yes"?>
<Relationships xmlns="http://schemas.openxmlformats.org/package/2006/relationships"><Relationship Id="rId2" Type="http://schemas.microsoft.com/office/2011/relationships/chartColorStyle" Target="colors284.xml"/><Relationship Id="rId1" Type="http://schemas.microsoft.com/office/2011/relationships/chartStyle" Target="style284.xml"/></Relationships>
</file>

<file path=xl/charts/_rels/chart285.xml.rels><?xml version="1.0" encoding="UTF-8" standalone="yes"?>
<Relationships xmlns="http://schemas.openxmlformats.org/package/2006/relationships"><Relationship Id="rId2" Type="http://schemas.microsoft.com/office/2011/relationships/chartColorStyle" Target="colors285.xml"/><Relationship Id="rId1" Type="http://schemas.microsoft.com/office/2011/relationships/chartStyle" Target="style285.xml"/></Relationships>
</file>

<file path=xl/charts/_rels/chart286.xml.rels><?xml version="1.0" encoding="UTF-8" standalone="yes"?>
<Relationships xmlns="http://schemas.openxmlformats.org/package/2006/relationships"><Relationship Id="rId2" Type="http://schemas.microsoft.com/office/2011/relationships/chartColorStyle" Target="colors286.xml"/><Relationship Id="rId1" Type="http://schemas.microsoft.com/office/2011/relationships/chartStyle" Target="style286.xml"/></Relationships>
</file>

<file path=xl/charts/_rels/chart287.xml.rels><?xml version="1.0" encoding="UTF-8" standalone="yes"?>
<Relationships xmlns="http://schemas.openxmlformats.org/package/2006/relationships"><Relationship Id="rId2" Type="http://schemas.microsoft.com/office/2011/relationships/chartColorStyle" Target="colors287.xml"/><Relationship Id="rId1" Type="http://schemas.microsoft.com/office/2011/relationships/chartStyle" Target="style287.xml"/></Relationships>
</file>

<file path=xl/charts/_rels/chart288.xml.rels><?xml version="1.0" encoding="UTF-8" standalone="yes"?>
<Relationships xmlns="http://schemas.openxmlformats.org/package/2006/relationships"><Relationship Id="rId2" Type="http://schemas.microsoft.com/office/2011/relationships/chartColorStyle" Target="colors288.xml"/><Relationship Id="rId1" Type="http://schemas.microsoft.com/office/2011/relationships/chartStyle" Target="style288.xml"/></Relationships>
</file>

<file path=xl/charts/_rels/chart289.xml.rels><?xml version="1.0" encoding="UTF-8" standalone="yes"?>
<Relationships xmlns="http://schemas.openxmlformats.org/package/2006/relationships"><Relationship Id="rId2" Type="http://schemas.microsoft.com/office/2011/relationships/chartColorStyle" Target="colors289.xml"/><Relationship Id="rId1" Type="http://schemas.microsoft.com/office/2011/relationships/chartStyle" Target="style28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90.xml.rels><?xml version="1.0" encoding="UTF-8" standalone="yes"?>
<Relationships xmlns="http://schemas.openxmlformats.org/package/2006/relationships"><Relationship Id="rId2" Type="http://schemas.microsoft.com/office/2011/relationships/chartColorStyle" Target="colors290.xml"/><Relationship Id="rId1" Type="http://schemas.microsoft.com/office/2011/relationships/chartStyle" Target="style290.xml"/></Relationships>
</file>

<file path=xl/charts/_rels/chart291.xml.rels><?xml version="1.0" encoding="UTF-8" standalone="yes"?>
<Relationships xmlns="http://schemas.openxmlformats.org/package/2006/relationships"><Relationship Id="rId2" Type="http://schemas.microsoft.com/office/2011/relationships/chartColorStyle" Target="colors291.xml"/><Relationship Id="rId1" Type="http://schemas.microsoft.com/office/2011/relationships/chartStyle" Target="style291.xml"/></Relationships>
</file>

<file path=xl/charts/_rels/chart292.xml.rels><?xml version="1.0" encoding="UTF-8" standalone="yes"?>
<Relationships xmlns="http://schemas.openxmlformats.org/package/2006/relationships"><Relationship Id="rId2" Type="http://schemas.microsoft.com/office/2011/relationships/chartColorStyle" Target="colors292.xml"/><Relationship Id="rId1" Type="http://schemas.microsoft.com/office/2011/relationships/chartStyle" Target="style292.xml"/></Relationships>
</file>

<file path=xl/charts/_rels/chart293.xml.rels><?xml version="1.0" encoding="UTF-8" standalone="yes"?>
<Relationships xmlns="http://schemas.openxmlformats.org/package/2006/relationships"><Relationship Id="rId2" Type="http://schemas.microsoft.com/office/2011/relationships/chartColorStyle" Target="colors293.xml"/><Relationship Id="rId1" Type="http://schemas.microsoft.com/office/2011/relationships/chartStyle" Target="style293.xml"/></Relationships>
</file>

<file path=xl/charts/_rels/chart294.xml.rels><?xml version="1.0" encoding="UTF-8" standalone="yes"?>
<Relationships xmlns="http://schemas.openxmlformats.org/package/2006/relationships"><Relationship Id="rId2" Type="http://schemas.microsoft.com/office/2011/relationships/chartColorStyle" Target="colors294.xml"/><Relationship Id="rId1" Type="http://schemas.microsoft.com/office/2011/relationships/chartStyle" Target="style294.xml"/></Relationships>
</file>

<file path=xl/charts/_rels/chart295.xml.rels><?xml version="1.0" encoding="UTF-8" standalone="yes"?>
<Relationships xmlns="http://schemas.openxmlformats.org/package/2006/relationships"><Relationship Id="rId2" Type="http://schemas.microsoft.com/office/2011/relationships/chartColorStyle" Target="colors295.xml"/><Relationship Id="rId1" Type="http://schemas.microsoft.com/office/2011/relationships/chartStyle" Target="style295.xml"/></Relationships>
</file>

<file path=xl/charts/_rels/chart296.xml.rels><?xml version="1.0" encoding="UTF-8" standalone="yes"?>
<Relationships xmlns="http://schemas.openxmlformats.org/package/2006/relationships"><Relationship Id="rId2" Type="http://schemas.microsoft.com/office/2011/relationships/chartColorStyle" Target="colors296.xml"/><Relationship Id="rId1" Type="http://schemas.microsoft.com/office/2011/relationships/chartStyle" Target="style296.xml"/></Relationships>
</file>

<file path=xl/charts/_rels/chart297.xml.rels><?xml version="1.0" encoding="UTF-8" standalone="yes"?>
<Relationships xmlns="http://schemas.openxmlformats.org/package/2006/relationships"><Relationship Id="rId2" Type="http://schemas.microsoft.com/office/2011/relationships/chartColorStyle" Target="colors297.xml"/><Relationship Id="rId1" Type="http://schemas.microsoft.com/office/2011/relationships/chartStyle" Target="style297.xml"/></Relationships>
</file>

<file path=xl/charts/_rels/chart298.xml.rels><?xml version="1.0" encoding="UTF-8" standalone="yes"?>
<Relationships xmlns="http://schemas.openxmlformats.org/package/2006/relationships"><Relationship Id="rId2" Type="http://schemas.microsoft.com/office/2011/relationships/chartColorStyle" Target="colors298.xml"/><Relationship Id="rId1" Type="http://schemas.microsoft.com/office/2011/relationships/chartStyle" Target="style298.xml"/></Relationships>
</file>

<file path=xl/charts/_rels/chart299.xml.rels><?xml version="1.0" encoding="UTF-8" standalone="yes"?>
<Relationships xmlns="http://schemas.openxmlformats.org/package/2006/relationships"><Relationship Id="rId2" Type="http://schemas.microsoft.com/office/2011/relationships/chartColorStyle" Target="colors299.xml"/><Relationship Id="rId1" Type="http://schemas.microsoft.com/office/2011/relationships/chartStyle" Target="style29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00.xml.rels><?xml version="1.0" encoding="UTF-8" standalone="yes"?>
<Relationships xmlns="http://schemas.openxmlformats.org/package/2006/relationships"><Relationship Id="rId2" Type="http://schemas.microsoft.com/office/2011/relationships/chartColorStyle" Target="colors300.xml"/><Relationship Id="rId1" Type="http://schemas.microsoft.com/office/2011/relationships/chartStyle" Target="style300.xml"/></Relationships>
</file>

<file path=xl/charts/_rels/chart301.xml.rels><?xml version="1.0" encoding="UTF-8" standalone="yes"?>
<Relationships xmlns="http://schemas.openxmlformats.org/package/2006/relationships"><Relationship Id="rId2" Type="http://schemas.microsoft.com/office/2011/relationships/chartColorStyle" Target="colors301.xml"/><Relationship Id="rId1" Type="http://schemas.microsoft.com/office/2011/relationships/chartStyle" Target="style301.xml"/></Relationships>
</file>

<file path=xl/charts/_rels/chart302.xml.rels><?xml version="1.0" encoding="UTF-8" standalone="yes"?>
<Relationships xmlns="http://schemas.openxmlformats.org/package/2006/relationships"><Relationship Id="rId2" Type="http://schemas.microsoft.com/office/2011/relationships/chartColorStyle" Target="colors302.xml"/><Relationship Id="rId1" Type="http://schemas.microsoft.com/office/2011/relationships/chartStyle" Target="style302.xml"/></Relationships>
</file>

<file path=xl/charts/_rels/chart303.xml.rels><?xml version="1.0" encoding="UTF-8" standalone="yes"?>
<Relationships xmlns="http://schemas.openxmlformats.org/package/2006/relationships"><Relationship Id="rId2" Type="http://schemas.microsoft.com/office/2011/relationships/chartColorStyle" Target="colors303.xml"/><Relationship Id="rId1" Type="http://schemas.microsoft.com/office/2011/relationships/chartStyle" Target="style30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Household size ILI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n Table 2'!$A$15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2'!$B$14:$F$14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2'!$B$15:$F$15</c:f>
              <c:numCache>
                <c:formatCode>0.00%</c:formatCode>
                <c:ptCount val="5"/>
                <c:pt idx="0">
                  <c:v>8.12674104139671E-5</c:v>
                </c:pt>
                <c:pt idx="1">
                  <c:v>3.74568144962278E-4</c:v>
                </c:pt>
                <c:pt idx="2">
                  <c:v>1.90574365149146E-4</c:v>
                </c:pt>
                <c:pt idx="3">
                  <c:v>1.9239484552831601E-4</c:v>
                </c:pt>
                <c:pt idx="4">
                  <c:v>6.7221632682396796E-4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8-446B-8312-E3E90715ED65}"/>
            </c:ext>
          </c:extLst>
        </c:ser>
        <c:ser>
          <c:idx val="1"/>
          <c:order val="1"/>
          <c:tx>
            <c:strRef>
              <c:f>'Fig n Table 2'!$A$16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2'!$B$14:$F$14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2'!$B$16:$F$16</c:f>
              <c:numCache>
                <c:formatCode>0.00%</c:formatCode>
                <c:ptCount val="5"/>
                <c:pt idx="0">
                  <c:v>1.7831510061429499E-4</c:v>
                </c:pt>
                <c:pt idx="1">
                  <c:v>6.8298334039370895E-4</c:v>
                </c:pt>
                <c:pt idx="2">
                  <c:v>5.6583058863271605E-4</c:v>
                </c:pt>
                <c:pt idx="3">
                  <c:v>4.6198521647307199E-4</c:v>
                </c:pt>
                <c:pt idx="4">
                  <c:v>7.0565906123011698E-4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8-446B-8312-E3E90715ED65}"/>
            </c:ext>
          </c:extLst>
        </c:ser>
        <c:ser>
          <c:idx val="2"/>
          <c:order val="2"/>
          <c:tx>
            <c:strRef>
              <c:f>'Fig n Table 2'!$A$17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2'!$B$14:$F$14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2'!$B$17:$F$17</c:f>
              <c:numCache>
                <c:formatCode>0.00%</c:formatCode>
                <c:ptCount val="5"/>
                <c:pt idx="0">
                  <c:v>4.0764850507649699E-4</c:v>
                </c:pt>
                <c:pt idx="1">
                  <c:v>9.8247127469657208E-4</c:v>
                </c:pt>
                <c:pt idx="2">
                  <c:v>1.0982473802223899E-3</c:v>
                </c:pt>
                <c:pt idx="3">
                  <c:v>5.0775989579883798E-4</c:v>
                </c:pt>
                <c:pt idx="4">
                  <c:v>1.3878954167422799E-3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8-446B-8312-E3E90715ED65}"/>
            </c:ext>
          </c:extLst>
        </c:ser>
        <c:ser>
          <c:idx val="3"/>
          <c:order val="3"/>
          <c:tx>
            <c:strRef>
              <c:f>'Fig n Table 2'!$A$18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2'!$B$14:$F$14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2'!$B$18:$F$18</c:f>
              <c:numCache>
                <c:formatCode>0.00%</c:formatCode>
                <c:ptCount val="5"/>
                <c:pt idx="0">
                  <c:v>2.5216138328530198E-4</c:v>
                </c:pt>
                <c:pt idx="1">
                  <c:v>1.4821801522603201E-3</c:v>
                </c:pt>
                <c:pt idx="2">
                  <c:v>1.1145077060247101E-3</c:v>
                </c:pt>
                <c:pt idx="3">
                  <c:v>9.2629758853861105E-4</c:v>
                </c:pt>
                <c:pt idx="4">
                  <c:v>1.6625103906899401E-3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B8-446B-8312-E3E90715ED65}"/>
            </c:ext>
          </c:extLst>
        </c:ser>
        <c:ser>
          <c:idx val="4"/>
          <c:order val="4"/>
          <c:tx>
            <c:strRef>
              <c:f>'Fig n Table 2'!$A$19</c:f>
              <c:strCache>
                <c:ptCount val="1"/>
                <c:pt idx="0">
                  <c:v>Above5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2'!$B$14:$F$14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2'!$B$19:$F$19</c:f>
              <c:numCache>
                <c:formatCode>0.00%</c:formatCode>
                <c:ptCount val="5"/>
                <c:pt idx="0">
                  <c:v>1.56128024980483E-3</c:v>
                </c:pt>
                <c:pt idx="1">
                  <c:v>1.74805458441411E-3</c:v>
                </c:pt>
                <c:pt idx="2">
                  <c:v>2.0432304548876198E-3</c:v>
                </c:pt>
                <c:pt idx="3">
                  <c:v>1.0821953104869801E-3</c:v>
                </c:pt>
                <c:pt idx="4">
                  <c:v>3.5992505670052201E-3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B8-446B-8312-E3E90715E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083864"/>
        <c:axId val="161316728"/>
      </c:lineChart>
      <c:catAx>
        <c:axId val="6308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316728"/>
        <c:crosses val="autoZero"/>
        <c:auto val="1"/>
        <c:lblAlgn val="ctr"/>
        <c:lblOffset val="100"/>
        <c:noMultiLvlLbl val="0"/>
      </c:catAx>
      <c:valAx>
        <c:axId val="16131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83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Tables'!$G$4:$G$20</c:f>
              <c:numCache>
                <c:formatCode>General</c:formatCode>
                <c:ptCount val="17"/>
                <c:pt idx="0">
                  <c:v>48542</c:v>
                </c:pt>
                <c:pt idx="1">
                  <c:v>49454</c:v>
                </c:pt>
                <c:pt idx="2">
                  <c:v>45098</c:v>
                </c:pt>
                <c:pt idx="3">
                  <c:v>39573</c:v>
                </c:pt>
                <c:pt idx="4">
                  <c:v>39715</c:v>
                </c:pt>
                <c:pt idx="5">
                  <c:v>44277</c:v>
                </c:pt>
                <c:pt idx="6">
                  <c:v>49047</c:v>
                </c:pt>
                <c:pt idx="7">
                  <c:v>48695</c:v>
                </c:pt>
                <c:pt idx="8">
                  <c:v>54208</c:v>
                </c:pt>
                <c:pt idx="9">
                  <c:v>53869</c:v>
                </c:pt>
                <c:pt idx="10">
                  <c:v>47777</c:v>
                </c:pt>
                <c:pt idx="11">
                  <c:v>38845</c:v>
                </c:pt>
                <c:pt idx="12">
                  <c:v>35730</c:v>
                </c:pt>
                <c:pt idx="13">
                  <c:v>34084</c:v>
                </c:pt>
                <c:pt idx="14">
                  <c:v>22244</c:v>
                </c:pt>
                <c:pt idx="15">
                  <c:v>15888</c:v>
                </c:pt>
                <c:pt idx="16">
                  <c:v>18377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FF-4CC8-A0F8-525D57FE731E}"/>
            </c:ext>
          </c:extLst>
        </c:ser>
        <c:ser>
          <c:idx val="0"/>
          <c:order val="1"/>
          <c:tx>
            <c:strRef>
              <c:f>'ASP Tables'!$D$21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Tables'!$G$21:$G$37</c:f>
              <c:numCache>
                <c:formatCode>General</c:formatCode>
                <c:ptCount val="17"/>
                <c:pt idx="0">
                  <c:v>-51136</c:v>
                </c:pt>
                <c:pt idx="1">
                  <c:v>-51607</c:v>
                </c:pt>
                <c:pt idx="2">
                  <c:v>-47178</c:v>
                </c:pt>
                <c:pt idx="3">
                  <c:v>-44295</c:v>
                </c:pt>
                <c:pt idx="4">
                  <c:v>-40623</c:v>
                </c:pt>
                <c:pt idx="5">
                  <c:v>-39942</c:v>
                </c:pt>
                <c:pt idx="6">
                  <c:v>-41990</c:v>
                </c:pt>
                <c:pt idx="7">
                  <c:v>-41331</c:v>
                </c:pt>
                <c:pt idx="8">
                  <c:v>-45769</c:v>
                </c:pt>
                <c:pt idx="9">
                  <c:v>-47126</c:v>
                </c:pt>
                <c:pt idx="10">
                  <c:v>-43376</c:v>
                </c:pt>
                <c:pt idx="11">
                  <c:v>-36943</c:v>
                </c:pt>
                <c:pt idx="12">
                  <c:v>-34081</c:v>
                </c:pt>
                <c:pt idx="13">
                  <c:v>-34448</c:v>
                </c:pt>
                <c:pt idx="14">
                  <c:v>-23419</c:v>
                </c:pt>
                <c:pt idx="15">
                  <c:v>-17577</c:v>
                </c:pt>
                <c:pt idx="16">
                  <c:v>-17928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FF-4CC8-A0F8-525D57FE7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6615280"/>
        <c:axId val="21674695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FF-4CC8-A0F8-525D57FE731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FF-4CC8-A0F8-525D57FE7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47736"/>
        <c:axId val="216747344"/>
      </c:lineChart>
      <c:catAx>
        <c:axId val="21661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746952"/>
        <c:crosses val="autoZero"/>
        <c:auto val="1"/>
        <c:lblAlgn val="ctr"/>
        <c:lblOffset val="100"/>
        <c:noMultiLvlLbl val="0"/>
      </c:catAx>
      <c:valAx>
        <c:axId val="216746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615280"/>
        <c:crosses val="autoZero"/>
        <c:crossBetween val="between"/>
      </c:valAx>
      <c:valAx>
        <c:axId val="21674734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747736"/>
        <c:crosses val="max"/>
        <c:crossBetween val="between"/>
      </c:valAx>
      <c:catAx>
        <c:axId val="216747736"/>
        <c:scaling>
          <c:orientation val="minMax"/>
        </c:scaling>
        <c:delete val="1"/>
        <c:axPos val="b"/>
        <c:majorTickMark val="out"/>
        <c:minorTickMark val="none"/>
        <c:tickLblPos val="nextTo"/>
        <c:crossAx val="216747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(Asthma)'!$H$4:$H$20</c:f>
              <c:numCache>
                <c:formatCode>General</c:formatCode>
                <c:ptCount val="17"/>
                <c:pt idx="0">
                  <c:v>9</c:v>
                </c:pt>
                <c:pt idx="1">
                  <c:v>11</c:v>
                </c:pt>
                <c:pt idx="2">
                  <c:v>5</c:v>
                </c:pt>
                <c:pt idx="3">
                  <c:v>9</c:v>
                </c:pt>
                <c:pt idx="4">
                  <c:v>6</c:v>
                </c:pt>
                <c:pt idx="5">
                  <c:v>10</c:v>
                </c:pt>
                <c:pt idx="6">
                  <c:v>13</c:v>
                </c:pt>
                <c:pt idx="7">
                  <c:v>26</c:v>
                </c:pt>
                <c:pt idx="8">
                  <c:v>15</c:v>
                </c:pt>
                <c:pt idx="9">
                  <c:v>19</c:v>
                </c:pt>
                <c:pt idx="10">
                  <c:v>9</c:v>
                </c:pt>
                <c:pt idx="11">
                  <c:v>17</c:v>
                </c:pt>
                <c:pt idx="12">
                  <c:v>16</c:v>
                </c:pt>
                <c:pt idx="13">
                  <c:v>18</c:v>
                </c:pt>
                <c:pt idx="14">
                  <c:v>16</c:v>
                </c:pt>
                <c:pt idx="15">
                  <c:v>15</c:v>
                </c:pt>
                <c:pt idx="16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8E-4F4A-84E4-C4A02A427FFC}"/>
            </c:ext>
          </c:extLst>
        </c:ser>
        <c:ser>
          <c:idx val="0"/>
          <c:order val="1"/>
          <c:tx>
            <c:strRef>
              <c:f>'ASP Cases (Asthma)'!$D$21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(Asthma)'!$H$21:$H$37</c:f>
              <c:numCache>
                <c:formatCode>General</c:formatCode>
                <c:ptCount val="17"/>
                <c:pt idx="0">
                  <c:v>-6</c:v>
                </c:pt>
                <c:pt idx="1">
                  <c:v>-14</c:v>
                </c:pt>
                <c:pt idx="2">
                  <c:v>-4</c:v>
                </c:pt>
                <c:pt idx="3">
                  <c:v>-3</c:v>
                </c:pt>
                <c:pt idx="4">
                  <c:v>-4</c:v>
                </c:pt>
                <c:pt idx="5">
                  <c:v>-6</c:v>
                </c:pt>
                <c:pt idx="6">
                  <c:v>-7</c:v>
                </c:pt>
                <c:pt idx="7">
                  <c:v>-7</c:v>
                </c:pt>
                <c:pt idx="8">
                  <c:v>-8</c:v>
                </c:pt>
                <c:pt idx="9">
                  <c:v>-4</c:v>
                </c:pt>
                <c:pt idx="10">
                  <c:v>-10</c:v>
                </c:pt>
                <c:pt idx="11">
                  <c:v>-8</c:v>
                </c:pt>
                <c:pt idx="12">
                  <c:v>-8</c:v>
                </c:pt>
                <c:pt idx="13">
                  <c:v>-15</c:v>
                </c:pt>
                <c:pt idx="14">
                  <c:v>-16</c:v>
                </c:pt>
                <c:pt idx="15">
                  <c:v>-11</c:v>
                </c:pt>
                <c:pt idx="16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8E-4F4A-84E4-C4A02A427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6817520"/>
        <c:axId val="22681791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8E-4F4A-84E4-C4A02A427FF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8E-4F4A-84E4-C4A02A427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18696"/>
        <c:axId val="226818304"/>
      </c:lineChart>
      <c:catAx>
        <c:axId val="22681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17912"/>
        <c:crosses val="autoZero"/>
        <c:auto val="1"/>
        <c:lblAlgn val="ctr"/>
        <c:lblOffset val="100"/>
        <c:noMultiLvlLbl val="0"/>
      </c:catAx>
      <c:valAx>
        <c:axId val="226817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17520"/>
        <c:crosses val="autoZero"/>
        <c:crossBetween val="between"/>
      </c:valAx>
      <c:valAx>
        <c:axId val="22681830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1869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6818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8183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(Asthma)'!$I$4:$I$20</c:f>
              <c:numCache>
                <c:formatCode>General</c:formatCode>
                <c:ptCount val="17"/>
                <c:pt idx="0">
                  <c:v>59</c:v>
                </c:pt>
                <c:pt idx="1">
                  <c:v>96</c:v>
                </c:pt>
                <c:pt idx="2">
                  <c:v>40</c:v>
                </c:pt>
                <c:pt idx="3">
                  <c:v>31</c:v>
                </c:pt>
                <c:pt idx="4">
                  <c:v>24</c:v>
                </c:pt>
                <c:pt idx="5">
                  <c:v>67</c:v>
                </c:pt>
                <c:pt idx="6">
                  <c:v>76</c:v>
                </c:pt>
                <c:pt idx="7">
                  <c:v>73</c:v>
                </c:pt>
                <c:pt idx="8">
                  <c:v>56</c:v>
                </c:pt>
                <c:pt idx="9">
                  <c:v>26</c:v>
                </c:pt>
                <c:pt idx="10">
                  <c:v>16</c:v>
                </c:pt>
                <c:pt idx="11">
                  <c:v>15</c:v>
                </c:pt>
                <c:pt idx="12">
                  <c:v>11</c:v>
                </c:pt>
                <c:pt idx="13">
                  <c:v>6</c:v>
                </c:pt>
                <c:pt idx="14">
                  <c:v>7</c:v>
                </c:pt>
                <c:pt idx="15">
                  <c:v>5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E-4E64-92F9-31B79031B21B}"/>
            </c:ext>
          </c:extLst>
        </c:ser>
        <c:ser>
          <c:idx val="0"/>
          <c:order val="1"/>
          <c:tx>
            <c:strRef>
              <c:f>'ASP Cases (Asthma)'!$D$21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(Asthma)'!$I$21:$I$37</c:f>
              <c:numCache>
                <c:formatCode>General</c:formatCode>
                <c:ptCount val="17"/>
                <c:pt idx="0">
                  <c:v>-84</c:v>
                </c:pt>
                <c:pt idx="1">
                  <c:v>-144</c:v>
                </c:pt>
                <c:pt idx="2">
                  <c:v>-53</c:v>
                </c:pt>
                <c:pt idx="3">
                  <c:v>-16</c:v>
                </c:pt>
                <c:pt idx="4">
                  <c:v>-13</c:v>
                </c:pt>
                <c:pt idx="5">
                  <c:v>-16</c:v>
                </c:pt>
                <c:pt idx="6">
                  <c:v>-23</c:v>
                </c:pt>
                <c:pt idx="7">
                  <c:v>-36</c:v>
                </c:pt>
                <c:pt idx="8">
                  <c:v>-22</c:v>
                </c:pt>
                <c:pt idx="9">
                  <c:v>-10</c:v>
                </c:pt>
                <c:pt idx="10">
                  <c:v>-7</c:v>
                </c:pt>
                <c:pt idx="11">
                  <c:v>-3</c:v>
                </c:pt>
                <c:pt idx="12">
                  <c:v>-8</c:v>
                </c:pt>
                <c:pt idx="13">
                  <c:v>-6</c:v>
                </c:pt>
                <c:pt idx="14">
                  <c:v>-5</c:v>
                </c:pt>
                <c:pt idx="15">
                  <c:v>-2</c:v>
                </c:pt>
                <c:pt idx="16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3E-4E64-92F9-31B79031B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6819480"/>
        <c:axId val="22681987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3E-4E64-92F9-31B79031B21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3E-4E64-92F9-31B79031B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20656"/>
        <c:axId val="226820264"/>
      </c:lineChart>
      <c:catAx>
        <c:axId val="226819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19872"/>
        <c:crosses val="autoZero"/>
        <c:auto val="1"/>
        <c:lblAlgn val="ctr"/>
        <c:lblOffset val="100"/>
        <c:noMultiLvlLbl val="0"/>
      </c:catAx>
      <c:valAx>
        <c:axId val="226819872"/>
        <c:scaling>
          <c:orientation val="minMax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19480"/>
        <c:crosses val="autoZero"/>
        <c:crossBetween val="between"/>
      </c:valAx>
      <c:valAx>
        <c:axId val="22682026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065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6820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820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(Asthma)'!$G$38:$G$54</c:f>
              <c:numCache>
                <c:formatCode>General</c:formatCode>
                <c:ptCount val="17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B-48EB-B12E-1E482932747B}"/>
            </c:ext>
          </c:extLst>
        </c:ser>
        <c:ser>
          <c:idx val="0"/>
          <c:order val="1"/>
          <c:tx>
            <c:strRef>
              <c:f>'ASP Cases (Asthma)'!$D$21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(Asthma)'!$G$55:$G$71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  <c:pt idx="13">
                  <c:v>0</c:v>
                </c:pt>
                <c:pt idx="14">
                  <c:v>0</c:v>
                </c:pt>
                <c:pt idx="15">
                  <c:v>-2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4B-48EB-B12E-1E4829327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6821440"/>
        <c:axId val="22682183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B-48EB-B12E-1E482932747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4B-48EB-B12E-1E4829327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22616"/>
        <c:axId val="226822224"/>
      </c:lineChart>
      <c:catAx>
        <c:axId val="22682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1832"/>
        <c:crosses val="autoZero"/>
        <c:auto val="1"/>
        <c:lblAlgn val="ctr"/>
        <c:lblOffset val="100"/>
        <c:noMultiLvlLbl val="0"/>
      </c:catAx>
      <c:valAx>
        <c:axId val="226821832"/>
        <c:scaling>
          <c:orientation val="minMax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1440"/>
        <c:crosses val="autoZero"/>
        <c:crossBetween val="between"/>
      </c:valAx>
      <c:valAx>
        <c:axId val="22682222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261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6822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8222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(Asthma)'!$H$38:$H$54</c:f>
              <c:numCache>
                <c:formatCode>General</c:formatCode>
                <c:ptCount val="17"/>
                <c:pt idx="0">
                  <c:v>8</c:v>
                </c:pt>
                <c:pt idx="1">
                  <c:v>7</c:v>
                </c:pt>
                <c:pt idx="2">
                  <c:v>5</c:v>
                </c:pt>
                <c:pt idx="3">
                  <c:v>8</c:v>
                </c:pt>
                <c:pt idx="4">
                  <c:v>6</c:v>
                </c:pt>
                <c:pt idx="5">
                  <c:v>7</c:v>
                </c:pt>
                <c:pt idx="6">
                  <c:v>11</c:v>
                </c:pt>
                <c:pt idx="7">
                  <c:v>15</c:v>
                </c:pt>
                <c:pt idx="8">
                  <c:v>18</c:v>
                </c:pt>
                <c:pt idx="9">
                  <c:v>22</c:v>
                </c:pt>
                <c:pt idx="10">
                  <c:v>10</c:v>
                </c:pt>
                <c:pt idx="11">
                  <c:v>11</c:v>
                </c:pt>
                <c:pt idx="12">
                  <c:v>16</c:v>
                </c:pt>
                <c:pt idx="13">
                  <c:v>31</c:v>
                </c:pt>
                <c:pt idx="14">
                  <c:v>23</c:v>
                </c:pt>
                <c:pt idx="15">
                  <c:v>21</c:v>
                </c:pt>
                <c:pt idx="16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38-4AFA-B3D4-8D186A4DE1CC}"/>
            </c:ext>
          </c:extLst>
        </c:ser>
        <c:ser>
          <c:idx val="0"/>
          <c:order val="1"/>
          <c:tx>
            <c:strRef>
              <c:f>'ASP Cases (Asthma)'!$D$21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(Asthma)'!$H$55:$H$71</c:f>
              <c:numCache>
                <c:formatCode>General</c:formatCode>
                <c:ptCount val="17"/>
                <c:pt idx="0">
                  <c:v>-8</c:v>
                </c:pt>
                <c:pt idx="1">
                  <c:v>-12</c:v>
                </c:pt>
                <c:pt idx="2">
                  <c:v>-7</c:v>
                </c:pt>
                <c:pt idx="3">
                  <c:v>-11</c:v>
                </c:pt>
                <c:pt idx="4">
                  <c:v>-1</c:v>
                </c:pt>
                <c:pt idx="5">
                  <c:v>-2</c:v>
                </c:pt>
                <c:pt idx="6">
                  <c:v>-6</c:v>
                </c:pt>
                <c:pt idx="7">
                  <c:v>-6</c:v>
                </c:pt>
                <c:pt idx="8">
                  <c:v>-7</c:v>
                </c:pt>
                <c:pt idx="9">
                  <c:v>-8</c:v>
                </c:pt>
                <c:pt idx="10">
                  <c:v>-7</c:v>
                </c:pt>
                <c:pt idx="11">
                  <c:v>-8</c:v>
                </c:pt>
                <c:pt idx="12">
                  <c:v>-9</c:v>
                </c:pt>
                <c:pt idx="13">
                  <c:v>-12</c:v>
                </c:pt>
                <c:pt idx="14">
                  <c:v>-18</c:v>
                </c:pt>
                <c:pt idx="15">
                  <c:v>-10</c:v>
                </c:pt>
                <c:pt idx="16">
                  <c:v>-26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38-4AFA-B3D4-8D186A4DE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6823400"/>
        <c:axId val="22682379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38-4AFA-B3D4-8D186A4DE1C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38-4AFA-B3D4-8D186A4DE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24576"/>
        <c:axId val="226824184"/>
      </c:lineChart>
      <c:catAx>
        <c:axId val="226823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3792"/>
        <c:crosses val="autoZero"/>
        <c:auto val="1"/>
        <c:lblAlgn val="ctr"/>
        <c:lblOffset val="100"/>
        <c:noMultiLvlLbl val="0"/>
      </c:catAx>
      <c:valAx>
        <c:axId val="226823792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3400"/>
        <c:crosses val="autoZero"/>
        <c:crossBetween val="between"/>
      </c:valAx>
      <c:valAx>
        <c:axId val="22682418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457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682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824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(Asthma)'!$I$38:$I$54</c:f>
              <c:numCache>
                <c:formatCode>General</c:formatCode>
                <c:ptCount val="17"/>
                <c:pt idx="0">
                  <c:v>62</c:v>
                </c:pt>
                <c:pt idx="1">
                  <c:v>107</c:v>
                </c:pt>
                <c:pt idx="2">
                  <c:v>62</c:v>
                </c:pt>
                <c:pt idx="3">
                  <c:v>34</c:v>
                </c:pt>
                <c:pt idx="4">
                  <c:v>30</c:v>
                </c:pt>
                <c:pt idx="5">
                  <c:v>67</c:v>
                </c:pt>
                <c:pt idx="6">
                  <c:v>112</c:v>
                </c:pt>
                <c:pt idx="7">
                  <c:v>79</c:v>
                </c:pt>
                <c:pt idx="8">
                  <c:v>53</c:v>
                </c:pt>
                <c:pt idx="9">
                  <c:v>38</c:v>
                </c:pt>
                <c:pt idx="10">
                  <c:v>28</c:v>
                </c:pt>
                <c:pt idx="11">
                  <c:v>18</c:v>
                </c:pt>
                <c:pt idx="12">
                  <c:v>9</c:v>
                </c:pt>
                <c:pt idx="13">
                  <c:v>15</c:v>
                </c:pt>
                <c:pt idx="14">
                  <c:v>3</c:v>
                </c:pt>
                <c:pt idx="15">
                  <c:v>8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D8-4F08-939A-2C21F714F89F}"/>
            </c:ext>
          </c:extLst>
        </c:ser>
        <c:ser>
          <c:idx val="0"/>
          <c:order val="1"/>
          <c:tx>
            <c:strRef>
              <c:f>'ASP Cases (Asthma)'!$D$21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(Asthma)'!$I$55:$I$71</c:f>
              <c:numCache>
                <c:formatCode>General</c:formatCode>
                <c:ptCount val="17"/>
                <c:pt idx="0">
                  <c:v>-90</c:v>
                </c:pt>
                <c:pt idx="1">
                  <c:v>-127</c:v>
                </c:pt>
                <c:pt idx="2">
                  <c:v>-76</c:v>
                </c:pt>
                <c:pt idx="3">
                  <c:v>-33</c:v>
                </c:pt>
                <c:pt idx="4">
                  <c:v>-12</c:v>
                </c:pt>
                <c:pt idx="5">
                  <c:v>-14</c:v>
                </c:pt>
                <c:pt idx="6">
                  <c:v>-28</c:v>
                </c:pt>
                <c:pt idx="7">
                  <c:v>-21</c:v>
                </c:pt>
                <c:pt idx="8">
                  <c:v>-30</c:v>
                </c:pt>
                <c:pt idx="9">
                  <c:v>-16</c:v>
                </c:pt>
                <c:pt idx="10">
                  <c:v>-10</c:v>
                </c:pt>
                <c:pt idx="11">
                  <c:v>-4</c:v>
                </c:pt>
                <c:pt idx="12">
                  <c:v>-7</c:v>
                </c:pt>
                <c:pt idx="13">
                  <c:v>-9</c:v>
                </c:pt>
                <c:pt idx="14">
                  <c:v>-6</c:v>
                </c:pt>
                <c:pt idx="15">
                  <c:v>-5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D8-4F08-939A-2C21F714F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6825360"/>
        <c:axId val="22682575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D8-4F08-939A-2C21F714F89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D8-4F08-939A-2C21F714F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26536"/>
        <c:axId val="226826144"/>
      </c:lineChart>
      <c:catAx>
        <c:axId val="22682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5752"/>
        <c:crosses val="autoZero"/>
        <c:auto val="1"/>
        <c:lblAlgn val="ctr"/>
        <c:lblOffset val="100"/>
        <c:noMultiLvlLbl val="0"/>
      </c:catAx>
      <c:valAx>
        <c:axId val="226825752"/>
        <c:scaling>
          <c:orientation val="minMax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5360"/>
        <c:crosses val="autoZero"/>
        <c:crossBetween val="between"/>
      </c:valAx>
      <c:valAx>
        <c:axId val="22682614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653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6826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826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(Asthma)'!$G$72:$G$88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C-4372-8A2C-93E03D3E8108}"/>
            </c:ext>
          </c:extLst>
        </c:ser>
        <c:ser>
          <c:idx val="0"/>
          <c:order val="1"/>
          <c:tx>
            <c:strRef>
              <c:f>'ASP Cases (Asthma)'!$D$89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(Asthma)'!$G$89:$G$105</c:f>
              <c:numCache>
                <c:formatCode>General</c:formatCode>
                <c:ptCount val="17"/>
                <c:pt idx="0">
                  <c:v>-2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-1</c:v>
                </c:pt>
                <c:pt idx="14">
                  <c:v>0</c:v>
                </c:pt>
                <c:pt idx="15">
                  <c:v>-1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CC-4372-8A2C-93E03D3E8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6827320"/>
        <c:axId val="22682771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C-4372-8A2C-93E03D3E810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CC-4372-8A2C-93E03D3E8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28496"/>
        <c:axId val="226828104"/>
      </c:lineChart>
      <c:catAx>
        <c:axId val="226827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7712"/>
        <c:crosses val="autoZero"/>
        <c:auto val="1"/>
        <c:lblAlgn val="ctr"/>
        <c:lblOffset val="100"/>
        <c:noMultiLvlLbl val="0"/>
      </c:catAx>
      <c:valAx>
        <c:axId val="226827712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7320"/>
        <c:crosses val="autoZero"/>
        <c:crossBetween val="between"/>
      </c:valAx>
      <c:valAx>
        <c:axId val="22682810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849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6828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8281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(Asthma)'!$H$72:$H$88</c:f>
              <c:numCache>
                <c:formatCode>General</c:formatCode>
                <c:ptCount val="17"/>
                <c:pt idx="0">
                  <c:v>7</c:v>
                </c:pt>
                <c:pt idx="1">
                  <c:v>6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7</c:v>
                </c:pt>
                <c:pt idx="6">
                  <c:v>14</c:v>
                </c:pt>
                <c:pt idx="7">
                  <c:v>16</c:v>
                </c:pt>
                <c:pt idx="8">
                  <c:v>10</c:v>
                </c:pt>
                <c:pt idx="9">
                  <c:v>14</c:v>
                </c:pt>
                <c:pt idx="10">
                  <c:v>13</c:v>
                </c:pt>
                <c:pt idx="11">
                  <c:v>11</c:v>
                </c:pt>
                <c:pt idx="12">
                  <c:v>13</c:v>
                </c:pt>
                <c:pt idx="13">
                  <c:v>22</c:v>
                </c:pt>
                <c:pt idx="14">
                  <c:v>17</c:v>
                </c:pt>
                <c:pt idx="15">
                  <c:v>12</c:v>
                </c:pt>
                <c:pt idx="16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4-40A7-8FDC-B6272457FD5E}"/>
            </c:ext>
          </c:extLst>
        </c:ser>
        <c:ser>
          <c:idx val="0"/>
          <c:order val="1"/>
          <c:tx>
            <c:strRef>
              <c:f>'ASP Cases (Asthma)'!$D$89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(Asthma)'!$H$89:$H$105</c:f>
              <c:numCache>
                <c:formatCode>General</c:formatCode>
                <c:ptCount val="17"/>
                <c:pt idx="0">
                  <c:v>-12</c:v>
                </c:pt>
                <c:pt idx="1">
                  <c:v>-16</c:v>
                </c:pt>
                <c:pt idx="2">
                  <c:v>-6</c:v>
                </c:pt>
                <c:pt idx="3">
                  <c:v>-3</c:v>
                </c:pt>
                <c:pt idx="4">
                  <c:v>-2</c:v>
                </c:pt>
                <c:pt idx="5">
                  <c:v>-6</c:v>
                </c:pt>
                <c:pt idx="6">
                  <c:v>-3</c:v>
                </c:pt>
                <c:pt idx="7">
                  <c:v>-9</c:v>
                </c:pt>
                <c:pt idx="8">
                  <c:v>-6</c:v>
                </c:pt>
                <c:pt idx="9">
                  <c:v>-7</c:v>
                </c:pt>
                <c:pt idx="10">
                  <c:v>-9</c:v>
                </c:pt>
                <c:pt idx="11">
                  <c:v>-7</c:v>
                </c:pt>
                <c:pt idx="12">
                  <c:v>-10</c:v>
                </c:pt>
                <c:pt idx="13">
                  <c:v>-13</c:v>
                </c:pt>
                <c:pt idx="14">
                  <c:v>-13</c:v>
                </c:pt>
                <c:pt idx="15">
                  <c:v>-17</c:v>
                </c:pt>
                <c:pt idx="16">
                  <c:v>-18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B4-40A7-8FDC-B6272457F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6829280"/>
        <c:axId val="22682967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4-40A7-8FDC-B6272457FD5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B4-40A7-8FDC-B6272457F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30456"/>
        <c:axId val="226830064"/>
      </c:lineChart>
      <c:catAx>
        <c:axId val="22682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9672"/>
        <c:crosses val="autoZero"/>
        <c:auto val="1"/>
        <c:lblAlgn val="ctr"/>
        <c:lblOffset val="100"/>
        <c:noMultiLvlLbl val="0"/>
      </c:catAx>
      <c:valAx>
        <c:axId val="226829672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29280"/>
        <c:crosses val="autoZero"/>
        <c:crossBetween val="between"/>
      </c:valAx>
      <c:valAx>
        <c:axId val="22683006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3045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6830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8300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(Asthma)'!$I$72:$I$88</c:f>
              <c:numCache>
                <c:formatCode>General</c:formatCode>
                <c:ptCount val="17"/>
                <c:pt idx="0">
                  <c:v>59</c:v>
                </c:pt>
                <c:pt idx="1">
                  <c:v>79</c:v>
                </c:pt>
                <c:pt idx="2">
                  <c:v>56</c:v>
                </c:pt>
                <c:pt idx="3">
                  <c:v>32</c:v>
                </c:pt>
                <c:pt idx="4">
                  <c:v>37</c:v>
                </c:pt>
                <c:pt idx="5">
                  <c:v>43</c:v>
                </c:pt>
                <c:pt idx="6">
                  <c:v>80</c:v>
                </c:pt>
                <c:pt idx="7">
                  <c:v>63</c:v>
                </c:pt>
                <c:pt idx="8">
                  <c:v>50</c:v>
                </c:pt>
                <c:pt idx="9">
                  <c:v>28</c:v>
                </c:pt>
                <c:pt idx="10">
                  <c:v>21</c:v>
                </c:pt>
                <c:pt idx="11">
                  <c:v>14</c:v>
                </c:pt>
                <c:pt idx="12">
                  <c:v>19</c:v>
                </c:pt>
                <c:pt idx="13">
                  <c:v>10</c:v>
                </c:pt>
                <c:pt idx="14">
                  <c:v>6</c:v>
                </c:pt>
                <c:pt idx="15">
                  <c:v>2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E0-4CF2-86AF-2C7837575178}"/>
            </c:ext>
          </c:extLst>
        </c:ser>
        <c:ser>
          <c:idx val="0"/>
          <c:order val="1"/>
          <c:tx>
            <c:strRef>
              <c:f>'ASP Cases (Asthma)'!$D$89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(Asthma)'!$I$89:$I$105</c:f>
              <c:numCache>
                <c:formatCode>General</c:formatCode>
                <c:ptCount val="17"/>
                <c:pt idx="0">
                  <c:v>-78</c:v>
                </c:pt>
                <c:pt idx="1">
                  <c:v>-116</c:v>
                </c:pt>
                <c:pt idx="2">
                  <c:v>-68</c:v>
                </c:pt>
                <c:pt idx="3">
                  <c:v>-23</c:v>
                </c:pt>
                <c:pt idx="4">
                  <c:v>-9</c:v>
                </c:pt>
                <c:pt idx="5">
                  <c:v>-7</c:v>
                </c:pt>
                <c:pt idx="6">
                  <c:v>-19</c:v>
                </c:pt>
                <c:pt idx="7">
                  <c:v>-23</c:v>
                </c:pt>
                <c:pt idx="8">
                  <c:v>-10</c:v>
                </c:pt>
                <c:pt idx="9">
                  <c:v>-17</c:v>
                </c:pt>
                <c:pt idx="10">
                  <c:v>-6</c:v>
                </c:pt>
                <c:pt idx="11">
                  <c:v>-4</c:v>
                </c:pt>
                <c:pt idx="12">
                  <c:v>-5</c:v>
                </c:pt>
                <c:pt idx="13">
                  <c:v>-5</c:v>
                </c:pt>
                <c:pt idx="14">
                  <c:v>-3</c:v>
                </c:pt>
                <c:pt idx="15">
                  <c:v>0</c:v>
                </c:pt>
                <c:pt idx="16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E0-4CF2-86AF-2C7837575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6831240"/>
        <c:axId val="22683163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E0-4CF2-86AF-2C783757517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E0-4CF2-86AF-2C7837575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832416"/>
        <c:axId val="226832024"/>
      </c:lineChart>
      <c:catAx>
        <c:axId val="226831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31632"/>
        <c:crosses val="autoZero"/>
        <c:auto val="1"/>
        <c:lblAlgn val="ctr"/>
        <c:lblOffset val="100"/>
        <c:noMultiLvlLbl val="0"/>
      </c:catAx>
      <c:valAx>
        <c:axId val="226831632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31240"/>
        <c:crosses val="autoZero"/>
        <c:crossBetween val="between"/>
      </c:valAx>
      <c:valAx>
        <c:axId val="22683202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683241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6832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68320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(Asthma)'!$G$106:$G$122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0-4F71-A819-11CB684CD72B}"/>
            </c:ext>
          </c:extLst>
        </c:ser>
        <c:ser>
          <c:idx val="0"/>
          <c:order val="1"/>
          <c:tx>
            <c:strRef>
              <c:f>'ASP Cases (Asthma)'!$D$89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(Asthma)'!$G$123:$G$139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-2</c:v>
                </c:pt>
                <c:pt idx="12">
                  <c:v>0</c:v>
                </c:pt>
                <c:pt idx="13">
                  <c:v>-1</c:v>
                </c:pt>
                <c:pt idx="14">
                  <c:v>0</c:v>
                </c:pt>
                <c:pt idx="15">
                  <c:v>-1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0-4F71-A819-11CB684CD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7470456"/>
        <c:axId val="22747084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E0-4F71-A819-11CB684CD72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E0-4F71-A819-11CB684CD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71632"/>
        <c:axId val="227471240"/>
      </c:lineChart>
      <c:catAx>
        <c:axId val="227470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0848"/>
        <c:crosses val="autoZero"/>
        <c:auto val="1"/>
        <c:lblAlgn val="ctr"/>
        <c:lblOffset val="100"/>
        <c:noMultiLvlLbl val="0"/>
      </c:catAx>
      <c:valAx>
        <c:axId val="227470848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0456"/>
        <c:crosses val="autoZero"/>
        <c:crossBetween val="between"/>
      </c:valAx>
      <c:valAx>
        <c:axId val="22747124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163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7471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74712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(Asthma)'!$H$106:$H$122</c:f>
              <c:numCache>
                <c:formatCode>General</c:formatCode>
                <c:ptCount val="17"/>
                <c:pt idx="0">
                  <c:v>2</c:v>
                </c:pt>
                <c:pt idx="1">
                  <c:v>11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9</c:v>
                </c:pt>
                <c:pt idx="6">
                  <c:v>15</c:v>
                </c:pt>
                <c:pt idx="7">
                  <c:v>7</c:v>
                </c:pt>
                <c:pt idx="8">
                  <c:v>14</c:v>
                </c:pt>
                <c:pt idx="9">
                  <c:v>14</c:v>
                </c:pt>
                <c:pt idx="10">
                  <c:v>7</c:v>
                </c:pt>
                <c:pt idx="11">
                  <c:v>16</c:v>
                </c:pt>
                <c:pt idx="12">
                  <c:v>13</c:v>
                </c:pt>
                <c:pt idx="13">
                  <c:v>22</c:v>
                </c:pt>
                <c:pt idx="14">
                  <c:v>17</c:v>
                </c:pt>
                <c:pt idx="15">
                  <c:v>32</c:v>
                </c:pt>
                <c:pt idx="16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9C-4677-A948-BE4FF1AD2243}"/>
            </c:ext>
          </c:extLst>
        </c:ser>
        <c:ser>
          <c:idx val="0"/>
          <c:order val="1"/>
          <c:tx>
            <c:strRef>
              <c:f>'ASP Cases (Asthma)'!$D$89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(Asthma)'!$H$123:$H$139</c:f>
              <c:numCache>
                <c:formatCode>General</c:formatCode>
                <c:ptCount val="17"/>
                <c:pt idx="0">
                  <c:v>-9</c:v>
                </c:pt>
                <c:pt idx="1">
                  <c:v>-8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-3</c:v>
                </c:pt>
                <c:pt idx="6">
                  <c:v>-4</c:v>
                </c:pt>
                <c:pt idx="7">
                  <c:v>-4</c:v>
                </c:pt>
                <c:pt idx="8">
                  <c:v>-10</c:v>
                </c:pt>
                <c:pt idx="9">
                  <c:v>-11</c:v>
                </c:pt>
                <c:pt idx="10">
                  <c:v>-10</c:v>
                </c:pt>
                <c:pt idx="11">
                  <c:v>-8</c:v>
                </c:pt>
                <c:pt idx="12">
                  <c:v>-7</c:v>
                </c:pt>
                <c:pt idx="13">
                  <c:v>-18</c:v>
                </c:pt>
                <c:pt idx="14">
                  <c:v>-19</c:v>
                </c:pt>
                <c:pt idx="15">
                  <c:v>-13</c:v>
                </c:pt>
                <c:pt idx="16">
                  <c:v>-24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9C-4677-A948-BE4FF1AD2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7472416"/>
        <c:axId val="2274728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9C-4677-A948-BE4FF1AD224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9C-4677-A948-BE4FF1AD2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73592"/>
        <c:axId val="227473200"/>
      </c:lineChart>
      <c:catAx>
        <c:axId val="22747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2808"/>
        <c:crosses val="autoZero"/>
        <c:auto val="1"/>
        <c:lblAlgn val="ctr"/>
        <c:lblOffset val="100"/>
        <c:noMultiLvlLbl val="0"/>
      </c:catAx>
      <c:valAx>
        <c:axId val="227472808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2416"/>
        <c:crosses val="autoZero"/>
        <c:crossBetween val="between"/>
      </c:valAx>
      <c:valAx>
        <c:axId val="2274732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359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7473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7473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Tables'!$G$38:$G$54</c:f>
              <c:numCache>
                <c:formatCode>General</c:formatCode>
                <c:ptCount val="17"/>
                <c:pt idx="0">
                  <c:v>50486</c:v>
                </c:pt>
                <c:pt idx="1">
                  <c:v>51731</c:v>
                </c:pt>
                <c:pt idx="2">
                  <c:v>46800</c:v>
                </c:pt>
                <c:pt idx="3">
                  <c:v>42362</c:v>
                </c:pt>
                <c:pt idx="4">
                  <c:v>42143</c:v>
                </c:pt>
                <c:pt idx="5">
                  <c:v>46969</c:v>
                </c:pt>
                <c:pt idx="6">
                  <c:v>51533</c:v>
                </c:pt>
                <c:pt idx="7">
                  <c:v>50805</c:v>
                </c:pt>
                <c:pt idx="8">
                  <c:v>54742</c:v>
                </c:pt>
                <c:pt idx="9">
                  <c:v>55252</c:v>
                </c:pt>
                <c:pt idx="10">
                  <c:v>50069</c:v>
                </c:pt>
                <c:pt idx="11">
                  <c:v>40891</c:v>
                </c:pt>
                <c:pt idx="12">
                  <c:v>35970</c:v>
                </c:pt>
                <c:pt idx="13">
                  <c:v>35568</c:v>
                </c:pt>
                <c:pt idx="14">
                  <c:v>23975</c:v>
                </c:pt>
                <c:pt idx="15">
                  <c:v>16984</c:v>
                </c:pt>
                <c:pt idx="16">
                  <c:v>19085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FF-43C3-953A-33C29E012B46}"/>
            </c:ext>
          </c:extLst>
        </c:ser>
        <c:ser>
          <c:idx val="0"/>
          <c:order val="1"/>
          <c:tx>
            <c:strRef>
              <c:f>'ASP Tables'!$D$21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Tables'!$G$55:$G$71</c:f>
              <c:numCache>
                <c:formatCode>General</c:formatCode>
                <c:ptCount val="17"/>
                <c:pt idx="0">
                  <c:v>-52880</c:v>
                </c:pt>
                <c:pt idx="1">
                  <c:v>-54013</c:v>
                </c:pt>
                <c:pt idx="2">
                  <c:v>-48562</c:v>
                </c:pt>
                <c:pt idx="3">
                  <c:v>-46348</c:v>
                </c:pt>
                <c:pt idx="4">
                  <c:v>-42467</c:v>
                </c:pt>
                <c:pt idx="5">
                  <c:v>-43039</c:v>
                </c:pt>
                <c:pt idx="6">
                  <c:v>-44250</c:v>
                </c:pt>
                <c:pt idx="7">
                  <c:v>-43554</c:v>
                </c:pt>
                <c:pt idx="8">
                  <c:v>-46832</c:v>
                </c:pt>
                <c:pt idx="9">
                  <c:v>-48141</c:v>
                </c:pt>
                <c:pt idx="10">
                  <c:v>-45456</c:v>
                </c:pt>
                <c:pt idx="11">
                  <c:v>-38528</c:v>
                </c:pt>
                <c:pt idx="12">
                  <c:v>-34372</c:v>
                </c:pt>
                <c:pt idx="13">
                  <c:v>-35585</c:v>
                </c:pt>
                <c:pt idx="14">
                  <c:v>-25267</c:v>
                </c:pt>
                <c:pt idx="15">
                  <c:v>-18529</c:v>
                </c:pt>
                <c:pt idx="16">
                  <c:v>-19203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FF-43C3-953A-33C29E012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8153296"/>
        <c:axId val="21815368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FF-43C3-953A-33C29E012B4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FF-43C3-953A-33C29E012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154472"/>
        <c:axId val="218154080"/>
      </c:lineChart>
      <c:catAx>
        <c:axId val="21815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153688"/>
        <c:crosses val="autoZero"/>
        <c:auto val="1"/>
        <c:lblAlgn val="ctr"/>
        <c:lblOffset val="100"/>
        <c:noMultiLvlLbl val="0"/>
      </c:catAx>
      <c:valAx>
        <c:axId val="218153688"/>
        <c:scaling>
          <c:orientation val="minMax"/>
          <c:min val="-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153296"/>
        <c:crosses val="autoZero"/>
        <c:crossBetween val="between"/>
      </c:valAx>
      <c:valAx>
        <c:axId val="21815408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154472"/>
        <c:crosses val="max"/>
        <c:crossBetween val="between"/>
      </c:valAx>
      <c:catAx>
        <c:axId val="218154472"/>
        <c:scaling>
          <c:orientation val="minMax"/>
        </c:scaling>
        <c:delete val="1"/>
        <c:axPos val="b"/>
        <c:majorTickMark val="out"/>
        <c:minorTickMark val="none"/>
        <c:tickLblPos val="nextTo"/>
        <c:crossAx val="218154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(Asthma)'!$I$106:$I$122</c:f>
              <c:numCache>
                <c:formatCode>General</c:formatCode>
                <c:ptCount val="17"/>
                <c:pt idx="0">
                  <c:v>36</c:v>
                </c:pt>
                <c:pt idx="1">
                  <c:v>87</c:v>
                </c:pt>
                <c:pt idx="2">
                  <c:v>53</c:v>
                </c:pt>
                <c:pt idx="3">
                  <c:v>25</c:v>
                </c:pt>
                <c:pt idx="4">
                  <c:v>18</c:v>
                </c:pt>
                <c:pt idx="5">
                  <c:v>43</c:v>
                </c:pt>
                <c:pt idx="6">
                  <c:v>78</c:v>
                </c:pt>
                <c:pt idx="7">
                  <c:v>58</c:v>
                </c:pt>
                <c:pt idx="8">
                  <c:v>38</c:v>
                </c:pt>
                <c:pt idx="9">
                  <c:v>23</c:v>
                </c:pt>
                <c:pt idx="10">
                  <c:v>16</c:v>
                </c:pt>
                <c:pt idx="11">
                  <c:v>8</c:v>
                </c:pt>
                <c:pt idx="12">
                  <c:v>4</c:v>
                </c:pt>
                <c:pt idx="13">
                  <c:v>5</c:v>
                </c:pt>
                <c:pt idx="14">
                  <c:v>4</c:v>
                </c:pt>
                <c:pt idx="15">
                  <c:v>5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D7-49BB-A0B6-60C307D6A847}"/>
            </c:ext>
          </c:extLst>
        </c:ser>
        <c:ser>
          <c:idx val="0"/>
          <c:order val="1"/>
          <c:tx>
            <c:strRef>
              <c:f>'ASP Cases (Asthma)'!$D$89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(Asthma)'!$I$123:$I$139</c:f>
              <c:numCache>
                <c:formatCode>General</c:formatCode>
                <c:ptCount val="17"/>
                <c:pt idx="0">
                  <c:v>-57</c:v>
                </c:pt>
                <c:pt idx="1">
                  <c:v>-89</c:v>
                </c:pt>
                <c:pt idx="2">
                  <c:v>-55</c:v>
                </c:pt>
                <c:pt idx="3">
                  <c:v>-25</c:v>
                </c:pt>
                <c:pt idx="4">
                  <c:v>-14</c:v>
                </c:pt>
                <c:pt idx="5">
                  <c:v>-8</c:v>
                </c:pt>
                <c:pt idx="6">
                  <c:v>-12</c:v>
                </c:pt>
                <c:pt idx="7">
                  <c:v>-18</c:v>
                </c:pt>
                <c:pt idx="8">
                  <c:v>-15</c:v>
                </c:pt>
                <c:pt idx="9">
                  <c:v>-10</c:v>
                </c:pt>
                <c:pt idx="10">
                  <c:v>-13</c:v>
                </c:pt>
                <c:pt idx="11">
                  <c:v>-4</c:v>
                </c:pt>
                <c:pt idx="12">
                  <c:v>-8</c:v>
                </c:pt>
                <c:pt idx="13">
                  <c:v>-5</c:v>
                </c:pt>
                <c:pt idx="14">
                  <c:v>-1</c:v>
                </c:pt>
                <c:pt idx="15">
                  <c:v>-2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D7-49BB-A0B6-60C307D6A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7474376"/>
        <c:axId val="2274747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D7-49BB-A0B6-60C307D6A84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D7-49BB-A0B6-60C307D6A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75552"/>
        <c:axId val="227475160"/>
      </c:lineChart>
      <c:catAx>
        <c:axId val="227474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4768"/>
        <c:crosses val="autoZero"/>
        <c:auto val="1"/>
        <c:lblAlgn val="ctr"/>
        <c:lblOffset val="100"/>
        <c:noMultiLvlLbl val="0"/>
      </c:catAx>
      <c:valAx>
        <c:axId val="227474768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4376"/>
        <c:crosses val="autoZero"/>
        <c:crossBetween val="between"/>
      </c:valAx>
      <c:valAx>
        <c:axId val="2274751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555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7475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7475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(Asthma)'!$G$140:$G$156</c:f>
              <c:numCache>
                <c:formatCode>General</c:formatCode>
                <c:ptCount val="1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4</c:v>
                </c:pt>
                <c:pt idx="10">
                  <c:v>3</c:v>
                </c:pt>
                <c:pt idx="11">
                  <c:v>0</c:v>
                </c:pt>
                <c:pt idx="12">
                  <c:v>4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58-4457-99CD-10D8E04AF6AE}"/>
            </c:ext>
          </c:extLst>
        </c:ser>
        <c:ser>
          <c:idx val="0"/>
          <c:order val="1"/>
          <c:tx>
            <c:strRef>
              <c:f>'ASP Cases (Asthma)'!$D$89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(Asthma)'!$G$157:$G$173</c:f>
              <c:numCache>
                <c:formatCode>General</c:formatCode>
                <c:ptCount val="17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-3</c:v>
                </c:pt>
                <c:pt idx="8">
                  <c:v>-1</c:v>
                </c:pt>
                <c:pt idx="9">
                  <c:v>-2</c:v>
                </c:pt>
                <c:pt idx="10">
                  <c:v>0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0</c:v>
                </c:pt>
                <c:pt idx="15">
                  <c:v>-2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58-4457-99CD-10D8E04AF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7476336"/>
        <c:axId val="22747672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58-4457-99CD-10D8E04AF6A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58-4457-99CD-10D8E04AF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77512"/>
        <c:axId val="227477120"/>
      </c:lineChart>
      <c:catAx>
        <c:axId val="22747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6728"/>
        <c:crosses val="autoZero"/>
        <c:auto val="1"/>
        <c:lblAlgn val="ctr"/>
        <c:lblOffset val="100"/>
        <c:noMultiLvlLbl val="0"/>
      </c:catAx>
      <c:valAx>
        <c:axId val="227476728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6336"/>
        <c:crosses val="autoZero"/>
        <c:crossBetween val="between"/>
      </c:valAx>
      <c:valAx>
        <c:axId val="22747712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751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7477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74771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(Asthma)'!$H$140:$H$156</c:f>
              <c:numCache>
                <c:formatCode>General</c:formatCode>
                <c:ptCount val="17"/>
                <c:pt idx="0">
                  <c:v>2</c:v>
                </c:pt>
                <c:pt idx="1">
                  <c:v>5</c:v>
                </c:pt>
                <c:pt idx="2">
                  <c:v>8</c:v>
                </c:pt>
                <c:pt idx="3">
                  <c:v>4</c:v>
                </c:pt>
                <c:pt idx="4">
                  <c:v>5</c:v>
                </c:pt>
                <c:pt idx="5">
                  <c:v>7</c:v>
                </c:pt>
                <c:pt idx="6">
                  <c:v>14</c:v>
                </c:pt>
                <c:pt idx="7">
                  <c:v>11</c:v>
                </c:pt>
                <c:pt idx="8">
                  <c:v>9</c:v>
                </c:pt>
                <c:pt idx="9">
                  <c:v>10</c:v>
                </c:pt>
                <c:pt idx="10">
                  <c:v>16</c:v>
                </c:pt>
                <c:pt idx="11">
                  <c:v>17</c:v>
                </c:pt>
                <c:pt idx="12">
                  <c:v>16</c:v>
                </c:pt>
                <c:pt idx="13">
                  <c:v>23</c:v>
                </c:pt>
                <c:pt idx="14">
                  <c:v>20</c:v>
                </c:pt>
                <c:pt idx="15">
                  <c:v>23</c:v>
                </c:pt>
                <c:pt idx="16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7-4E77-83D5-3281E5144F6A}"/>
            </c:ext>
          </c:extLst>
        </c:ser>
        <c:ser>
          <c:idx val="0"/>
          <c:order val="1"/>
          <c:tx>
            <c:strRef>
              <c:f>'ASP Cases (Asthma)'!$D$89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(Asthma)'!$H$157:$H$173</c:f>
              <c:numCache>
                <c:formatCode>General</c:formatCode>
                <c:ptCount val="17"/>
                <c:pt idx="0">
                  <c:v>-8</c:v>
                </c:pt>
                <c:pt idx="1">
                  <c:v>-8</c:v>
                </c:pt>
                <c:pt idx="2">
                  <c:v>-8</c:v>
                </c:pt>
                <c:pt idx="3">
                  <c:v>-7</c:v>
                </c:pt>
                <c:pt idx="4">
                  <c:v>-5</c:v>
                </c:pt>
                <c:pt idx="5">
                  <c:v>-1</c:v>
                </c:pt>
                <c:pt idx="6">
                  <c:v>-4</c:v>
                </c:pt>
                <c:pt idx="7">
                  <c:v>-3</c:v>
                </c:pt>
                <c:pt idx="8">
                  <c:v>-4</c:v>
                </c:pt>
                <c:pt idx="9">
                  <c:v>-7</c:v>
                </c:pt>
                <c:pt idx="10">
                  <c:v>-12</c:v>
                </c:pt>
                <c:pt idx="11">
                  <c:v>-5</c:v>
                </c:pt>
                <c:pt idx="12">
                  <c:v>-9</c:v>
                </c:pt>
                <c:pt idx="13">
                  <c:v>-9</c:v>
                </c:pt>
                <c:pt idx="14">
                  <c:v>-11</c:v>
                </c:pt>
                <c:pt idx="15">
                  <c:v>-14</c:v>
                </c:pt>
                <c:pt idx="16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7-4E77-83D5-3281E5144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7478296"/>
        <c:axId val="22747868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F7-4E77-83D5-3281E5144F6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F7-4E77-83D5-3281E5144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79472"/>
        <c:axId val="227479080"/>
      </c:lineChart>
      <c:catAx>
        <c:axId val="227478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8688"/>
        <c:crosses val="autoZero"/>
        <c:auto val="1"/>
        <c:lblAlgn val="ctr"/>
        <c:lblOffset val="100"/>
        <c:noMultiLvlLbl val="0"/>
      </c:catAx>
      <c:valAx>
        <c:axId val="227478688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8296"/>
        <c:crosses val="autoZero"/>
        <c:crossBetween val="between"/>
      </c:valAx>
      <c:valAx>
        <c:axId val="22747908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7947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747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7479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(Asthma)'!$I$140:$I$156</c:f>
              <c:numCache>
                <c:formatCode>General</c:formatCode>
                <c:ptCount val="17"/>
                <c:pt idx="0">
                  <c:v>36</c:v>
                </c:pt>
                <c:pt idx="1">
                  <c:v>87</c:v>
                </c:pt>
                <c:pt idx="2">
                  <c:v>53</c:v>
                </c:pt>
                <c:pt idx="3">
                  <c:v>19</c:v>
                </c:pt>
                <c:pt idx="4">
                  <c:v>26</c:v>
                </c:pt>
                <c:pt idx="5">
                  <c:v>45</c:v>
                </c:pt>
                <c:pt idx="6">
                  <c:v>75</c:v>
                </c:pt>
                <c:pt idx="7">
                  <c:v>67</c:v>
                </c:pt>
                <c:pt idx="8">
                  <c:v>51</c:v>
                </c:pt>
                <c:pt idx="9">
                  <c:v>23</c:v>
                </c:pt>
                <c:pt idx="10">
                  <c:v>24</c:v>
                </c:pt>
                <c:pt idx="11">
                  <c:v>11</c:v>
                </c:pt>
                <c:pt idx="12">
                  <c:v>13</c:v>
                </c:pt>
                <c:pt idx="13">
                  <c:v>17</c:v>
                </c:pt>
                <c:pt idx="14">
                  <c:v>5</c:v>
                </c:pt>
                <c:pt idx="15">
                  <c:v>6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B-420C-AD0D-5CDEAA586630}"/>
            </c:ext>
          </c:extLst>
        </c:ser>
        <c:ser>
          <c:idx val="0"/>
          <c:order val="1"/>
          <c:tx>
            <c:strRef>
              <c:f>'ASP Cases (Asthma)'!$D$89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(Asthma)'!$I$157:$I$173</c:f>
              <c:numCache>
                <c:formatCode>General</c:formatCode>
                <c:ptCount val="17"/>
                <c:pt idx="0">
                  <c:v>-66</c:v>
                </c:pt>
                <c:pt idx="1">
                  <c:v>-99</c:v>
                </c:pt>
                <c:pt idx="2">
                  <c:v>-66</c:v>
                </c:pt>
                <c:pt idx="3">
                  <c:v>-26</c:v>
                </c:pt>
                <c:pt idx="4">
                  <c:v>-10</c:v>
                </c:pt>
                <c:pt idx="5">
                  <c:v>-12</c:v>
                </c:pt>
                <c:pt idx="6">
                  <c:v>-18</c:v>
                </c:pt>
                <c:pt idx="7">
                  <c:v>-23</c:v>
                </c:pt>
                <c:pt idx="8">
                  <c:v>-23</c:v>
                </c:pt>
                <c:pt idx="9">
                  <c:v>-15</c:v>
                </c:pt>
                <c:pt idx="10">
                  <c:v>-13</c:v>
                </c:pt>
                <c:pt idx="11">
                  <c:v>-11</c:v>
                </c:pt>
                <c:pt idx="12">
                  <c:v>-5</c:v>
                </c:pt>
                <c:pt idx="13">
                  <c:v>-6</c:v>
                </c:pt>
                <c:pt idx="14">
                  <c:v>-6</c:v>
                </c:pt>
                <c:pt idx="15">
                  <c:v>-7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2B-420C-AD0D-5CDEAA586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7480256"/>
        <c:axId val="22748064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2B-420C-AD0D-5CDEAA586630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2B-420C-AD0D-5CDEAA586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81432"/>
        <c:axId val="227481040"/>
      </c:lineChart>
      <c:catAx>
        <c:axId val="22748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80648"/>
        <c:crosses val="autoZero"/>
        <c:auto val="1"/>
        <c:lblAlgn val="ctr"/>
        <c:lblOffset val="100"/>
        <c:noMultiLvlLbl val="0"/>
      </c:catAx>
      <c:valAx>
        <c:axId val="227480648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80256"/>
        <c:crosses val="autoZero"/>
        <c:crossBetween val="between"/>
      </c:valAx>
      <c:valAx>
        <c:axId val="22748104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8143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7481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74810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Obesity</a:t>
            </a:r>
            <a:r>
              <a:rPr lang="en-GB" b="1" baseline="0"/>
              <a:t>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(Obesity)'!$G$4:$G$20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75</c:v>
                </c:pt>
                <c:pt idx="4">
                  <c:v>847</c:v>
                </c:pt>
                <c:pt idx="5">
                  <c:v>1451</c:v>
                </c:pt>
                <c:pt idx="6">
                  <c:v>1849</c:v>
                </c:pt>
                <c:pt idx="7">
                  <c:v>1971</c:v>
                </c:pt>
                <c:pt idx="8">
                  <c:v>2700</c:v>
                </c:pt>
                <c:pt idx="9">
                  <c:v>2934</c:v>
                </c:pt>
                <c:pt idx="10">
                  <c:v>2670</c:v>
                </c:pt>
                <c:pt idx="11">
                  <c:v>2279</c:v>
                </c:pt>
                <c:pt idx="12">
                  <c:v>2100</c:v>
                </c:pt>
                <c:pt idx="13">
                  <c:v>1735</c:v>
                </c:pt>
                <c:pt idx="14">
                  <c:v>1078</c:v>
                </c:pt>
                <c:pt idx="15">
                  <c:v>766</c:v>
                </c:pt>
                <c:pt idx="16">
                  <c:v>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84-42C4-98DD-E517156855F7}"/>
            </c:ext>
          </c:extLst>
        </c:ser>
        <c:ser>
          <c:idx val="0"/>
          <c:order val="1"/>
          <c:tx>
            <c:strRef>
              <c:f>'ASP Tables (Obesity)'!$D$21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(Obesity)'!$G$21:$G$37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-30</c:v>
                </c:pt>
                <c:pt idx="4">
                  <c:v>-271</c:v>
                </c:pt>
                <c:pt idx="5">
                  <c:v>-412</c:v>
                </c:pt>
                <c:pt idx="6">
                  <c:v>-549</c:v>
                </c:pt>
                <c:pt idx="7">
                  <c:v>-659</c:v>
                </c:pt>
                <c:pt idx="8">
                  <c:v>-1010</c:v>
                </c:pt>
                <c:pt idx="9">
                  <c:v>-1179</c:v>
                </c:pt>
                <c:pt idx="10">
                  <c:v>-1247</c:v>
                </c:pt>
                <c:pt idx="11">
                  <c:v>-1134</c:v>
                </c:pt>
                <c:pt idx="12">
                  <c:v>-1032</c:v>
                </c:pt>
                <c:pt idx="13">
                  <c:v>-1062</c:v>
                </c:pt>
                <c:pt idx="14">
                  <c:v>-618</c:v>
                </c:pt>
                <c:pt idx="15">
                  <c:v>-384</c:v>
                </c:pt>
                <c:pt idx="16">
                  <c:v>-241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84-42C4-98DD-E51715685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7482216"/>
        <c:axId val="2274826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(Obesity)'!$F$4:$F$20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84-42C4-98DD-E517156855F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(Obesity)'!$F$21:$F$37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84-42C4-98DD-E51715685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83392"/>
        <c:axId val="227483000"/>
      </c:lineChart>
      <c:catAx>
        <c:axId val="227482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82608"/>
        <c:crosses val="autoZero"/>
        <c:auto val="1"/>
        <c:lblAlgn val="ctr"/>
        <c:lblOffset val="100"/>
        <c:noMultiLvlLbl val="0"/>
      </c:catAx>
      <c:valAx>
        <c:axId val="227482608"/>
        <c:scaling>
          <c:orientation val="minMax"/>
          <c:max val="300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82216"/>
        <c:crosses val="autoZero"/>
        <c:crossBetween val="between"/>
      </c:valAx>
      <c:valAx>
        <c:axId val="2274830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83392"/>
        <c:crosses val="max"/>
        <c:crossBetween val="between"/>
      </c:valAx>
      <c:catAx>
        <c:axId val="227483392"/>
        <c:scaling>
          <c:orientation val="minMax"/>
        </c:scaling>
        <c:delete val="1"/>
        <c:axPos val="b"/>
        <c:majorTickMark val="out"/>
        <c:minorTickMark val="none"/>
        <c:tickLblPos val="nextTo"/>
        <c:crossAx val="2274830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Obesity </a:t>
            </a:r>
            <a:r>
              <a:rPr lang="en-GB" b="1"/>
              <a:t>- 2014-15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(Obesity)'!$G$38:$G$54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87</c:v>
                </c:pt>
                <c:pt idx="4">
                  <c:v>878</c:v>
                </c:pt>
                <c:pt idx="5">
                  <c:v>1589</c:v>
                </c:pt>
                <c:pt idx="6">
                  <c:v>1963</c:v>
                </c:pt>
                <c:pt idx="7">
                  <c:v>2121</c:v>
                </c:pt>
                <c:pt idx="8">
                  <c:v>2789</c:v>
                </c:pt>
                <c:pt idx="9">
                  <c:v>3036</c:v>
                </c:pt>
                <c:pt idx="10">
                  <c:v>2946</c:v>
                </c:pt>
                <c:pt idx="11">
                  <c:v>2423</c:v>
                </c:pt>
                <c:pt idx="12">
                  <c:v>2194</c:v>
                </c:pt>
                <c:pt idx="13">
                  <c:v>1909</c:v>
                </c:pt>
                <c:pt idx="14">
                  <c:v>1219</c:v>
                </c:pt>
                <c:pt idx="15">
                  <c:v>815</c:v>
                </c:pt>
                <c:pt idx="16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C0-4A14-9E38-6041C7738C59}"/>
            </c:ext>
          </c:extLst>
        </c:ser>
        <c:ser>
          <c:idx val="0"/>
          <c:order val="1"/>
          <c:tx>
            <c:strRef>
              <c:f>'ASP Tables (Obesity)'!$D$21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(Obesity)'!$G$55:$G$71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-24</c:v>
                </c:pt>
                <c:pt idx="4">
                  <c:v>-272</c:v>
                </c:pt>
                <c:pt idx="5">
                  <c:v>-475</c:v>
                </c:pt>
                <c:pt idx="6">
                  <c:v>-549</c:v>
                </c:pt>
                <c:pt idx="7">
                  <c:v>-706</c:v>
                </c:pt>
                <c:pt idx="8">
                  <c:v>-1028</c:v>
                </c:pt>
                <c:pt idx="9">
                  <c:v>-1289</c:v>
                </c:pt>
                <c:pt idx="10">
                  <c:v>-1323</c:v>
                </c:pt>
                <c:pt idx="11">
                  <c:v>-1244</c:v>
                </c:pt>
                <c:pt idx="12">
                  <c:v>-1066</c:v>
                </c:pt>
                <c:pt idx="13">
                  <c:v>-1162</c:v>
                </c:pt>
                <c:pt idx="14">
                  <c:v>-709</c:v>
                </c:pt>
                <c:pt idx="15">
                  <c:v>-410</c:v>
                </c:pt>
                <c:pt idx="16">
                  <c:v>-278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C0-4A14-9E38-6041C7738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7484176"/>
        <c:axId val="2274845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(Obesity)'!$F$38:$F$54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C0-4A14-9E38-6041C7738C59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(Obesity)'!$F$55:$F$71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C0-4A14-9E38-6041C7738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85352"/>
        <c:axId val="227484960"/>
      </c:lineChart>
      <c:catAx>
        <c:axId val="22748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84568"/>
        <c:crosses val="autoZero"/>
        <c:auto val="1"/>
        <c:lblAlgn val="ctr"/>
        <c:lblOffset val="100"/>
        <c:noMultiLvlLbl val="0"/>
      </c:catAx>
      <c:valAx>
        <c:axId val="227484568"/>
        <c:scaling>
          <c:orientation val="minMax"/>
          <c:max val="3500"/>
          <c:min val="-3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84176"/>
        <c:crosses val="autoZero"/>
        <c:crossBetween val="between"/>
      </c:valAx>
      <c:valAx>
        <c:axId val="2274849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85352"/>
        <c:crosses val="max"/>
        <c:crossBetween val="between"/>
      </c:valAx>
      <c:catAx>
        <c:axId val="227485352"/>
        <c:scaling>
          <c:orientation val="minMax"/>
        </c:scaling>
        <c:delete val="1"/>
        <c:axPos val="b"/>
        <c:majorTickMark val="out"/>
        <c:minorTickMark val="none"/>
        <c:tickLblPos val="nextTo"/>
        <c:crossAx val="2274849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Obesity </a:t>
            </a:r>
            <a:r>
              <a:rPr lang="en-GB" b="1"/>
              <a:t>- 2015-16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(Obesity)'!$G$72:$G$88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</c:v>
                </c:pt>
                <c:pt idx="4">
                  <c:v>931</c:v>
                </c:pt>
                <c:pt idx="5">
                  <c:v>1713</c:v>
                </c:pt>
                <c:pt idx="6">
                  <c:v>2144</c:v>
                </c:pt>
                <c:pt idx="7">
                  <c:v>2329</c:v>
                </c:pt>
                <c:pt idx="8">
                  <c:v>2802</c:v>
                </c:pt>
                <c:pt idx="9">
                  <c:v>3215</c:v>
                </c:pt>
                <c:pt idx="10">
                  <c:v>3241</c:v>
                </c:pt>
                <c:pt idx="11">
                  <c:v>2561</c:v>
                </c:pt>
                <c:pt idx="12">
                  <c:v>2277</c:v>
                </c:pt>
                <c:pt idx="13">
                  <c:v>2032</c:v>
                </c:pt>
                <c:pt idx="14">
                  <c:v>1368</c:v>
                </c:pt>
                <c:pt idx="15">
                  <c:v>868</c:v>
                </c:pt>
                <c:pt idx="16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AF-412B-929D-2FBF106F07C4}"/>
            </c:ext>
          </c:extLst>
        </c:ser>
        <c:ser>
          <c:idx val="0"/>
          <c:order val="1"/>
          <c:tx>
            <c:strRef>
              <c:f>'ASP Tables (Obesity)'!$D$21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(Obesity)'!$G$89:$G$105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-32</c:v>
                </c:pt>
                <c:pt idx="4">
                  <c:v>-282</c:v>
                </c:pt>
                <c:pt idx="5">
                  <c:v>-527</c:v>
                </c:pt>
                <c:pt idx="6">
                  <c:v>-600</c:v>
                </c:pt>
                <c:pt idx="7">
                  <c:v>-745</c:v>
                </c:pt>
                <c:pt idx="8">
                  <c:v>-1014</c:v>
                </c:pt>
                <c:pt idx="9">
                  <c:v>-1374</c:v>
                </c:pt>
                <c:pt idx="10">
                  <c:v>-1409</c:v>
                </c:pt>
                <c:pt idx="11">
                  <c:v>-1353</c:v>
                </c:pt>
                <c:pt idx="12">
                  <c:v>-1147</c:v>
                </c:pt>
                <c:pt idx="13">
                  <c:v>-1213</c:v>
                </c:pt>
                <c:pt idx="14">
                  <c:v>-804</c:v>
                </c:pt>
                <c:pt idx="15">
                  <c:v>-483</c:v>
                </c:pt>
                <c:pt idx="16">
                  <c:v>-289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AF-412B-929D-2FBF106F0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7486136"/>
        <c:axId val="2288139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(Obesity)'!$E$89:$E$105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AF-412B-929D-2FBF106F07C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(Obesity)'!$E$89:$E$105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AF-412B-929D-2FBF106F0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14760"/>
        <c:axId val="228814368"/>
      </c:lineChart>
      <c:catAx>
        <c:axId val="227486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13976"/>
        <c:crosses val="autoZero"/>
        <c:auto val="1"/>
        <c:lblAlgn val="ctr"/>
        <c:lblOffset val="100"/>
        <c:noMultiLvlLbl val="0"/>
      </c:catAx>
      <c:valAx>
        <c:axId val="228813976"/>
        <c:scaling>
          <c:orientation val="minMax"/>
          <c:max val="3500"/>
          <c:min val="-3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7486136"/>
        <c:crosses val="autoZero"/>
        <c:crossBetween val="between"/>
      </c:valAx>
      <c:valAx>
        <c:axId val="2288143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14760"/>
        <c:crosses val="max"/>
        <c:crossBetween val="between"/>
      </c:valAx>
      <c:catAx>
        <c:axId val="228814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8814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Obesity </a:t>
            </a:r>
            <a:r>
              <a:rPr lang="en-GB" b="1"/>
              <a:t>- 2016-17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(Obesity)'!$G$106:$G$122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105</c:v>
                </c:pt>
                <c:pt idx="4">
                  <c:v>1017</c:v>
                </c:pt>
                <c:pt idx="5">
                  <c:v>1816</c:v>
                </c:pt>
                <c:pt idx="6">
                  <c:v>2301</c:v>
                </c:pt>
                <c:pt idx="7">
                  <c:v>2493</c:v>
                </c:pt>
                <c:pt idx="8">
                  <c:v>2826</c:v>
                </c:pt>
                <c:pt idx="9">
                  <c:v>3428</c:v>
                </c:pt>
                <c:pt idx="10">
                  <c:v>3451</c:v>
                </c:pt>
                <c:pt idx="11">
                  <c:v>2842</c:v>
                </c:pt>
                <c:pt idx="12">
                  <c:v>2359</c:v>
                </c:pt>
                <c:pt idx="13">
                  <c:v>2172</c:v>
                </c:pt>
                <c:pt idx="14">
                  <c:v>1574</c:v>
                </c:pt>
                <c:pt idx="15">
                  <c:v>867</c:v>
                </c:pt>
                <c:pt idx="16">
                  <c:v>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26-445F-8AE5-C122DAA4CF15}"/>
            </c:ext>
          </c:extLst>
        </c:ser>
        <c:ser>
          <c:idx val="0"/>
          <c:order val="1"/>
          <c:tx>
            <c:strRef>
              <c:f>'ASP Tables (Obesity)'!$D$21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(Obesity)'!$G$123:$G$139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-2</c:v>
                </c:pt>
                <c:pt idx="3">
                  <c:v>-38</c:v>
                </c:pt>
                <c:pt idx="4">
                  <c:v>-305</c:v>
                </c:pt>
                <c:pt idx="5">
                  <c:v>-569</c:v>
                </c:pt>
                <c:pt idx="6">
                  <c:v>-644</c:v>
                </c:pt>
                <c:pt idx="7">
                  <c:v>-767</c:v>
                </c:pt>
                <c:pt idx="8">
                  <c:v>-1050</c:v>
                </c:pt>
                <c:pt idx="9">
                  <c:v>-1431</c:v>
                </c:pt>
                <c:pt idx="10">
                  <c:v>-1525</c:v>
                </c:pt>
                <c:pt idx="11">
                  <c:v>-1525</c:v>
                </c:pt>
                <c:pt idx="12">
                  <c:v>-1255</c:v>
                </c:pt>
                <c:pt idx="13">
                  <c:v>-1260</c:v>
                </c:pt>
                <c:pt idx="14">
                  <c:v>-946</c:v>
                </c:pt>
                <c:pt idx="15">
                  <c:v>-513</c:v>
                </c:pt>
                <c:pt idx="16">
                  <c:v>-322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26-445F-8AE5-C122DAA4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8815544"/>
        <c:axId val="2288159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(Obesity)'!$E$89:$E$105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26-445F-8AE5-C122DAA4CF1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(Obesity)'!$E$89:$E$105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26-445F-8AE5-C122DAA4C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16720"/>
        <c:axId val="228816328"/>
      </c:lineChart>
      <c:catAx>
        <c:axId val="228815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15936"/>
        <c:crosses val="autoZero"/>
        <c:auto val="1"/>
        <c:lblAlgn val="ctr"/>
        <c:lblOffset val="100"/>
        <c:noMultiLvlLbl val="0"/>
      </c:catAx>
      <c:valAx>
        <c:axId val="228815936"/>
        <c:scaling>
          <c:orientation val="minMax"/>
          <c:max val="3500"/>
          <c:min val="-3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15544"/>
        <c:crosses val="autoZero"/>
        <c:crossBetween val="between"/>
      </c:valAx>
      <c:valAx>
        <c:axId val="2288163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16720"/>
        <c:crosses val="max"/>
        <c:crossBetween val="between"/>
      </c:valAx>
      <c:catAx>
        <c:axId val="228816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8816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Obesity </a:t>
            </a:r>
            <a:r>
              <a:rPr lang="en-GB" b="1"/>
              <a:t>- 2017-18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(Obesity)'!$G$140:$G$156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105</c:v>
                </c:pt>
                <c:pt idx="4">
                  <c:v>1086</c:v>
                </c:pt>
                <c:pt idx="5">
                  <c:v>1977</c:v>
                </c:pt>
                <c:pt idx="6">
                  <c:v>2490</c:v>
                </c:pt>
                <c:pt idx="7">
                  <c:v>2697</c:v>
                </c:pt>
                <c:pt idx="8">
                  <c:v>2873</c:v>
                </c:pt>
                <c:pt idx="9">
                  <c:v>3605</c:v>
                </c:pt>
                <c:pt idx="10">
                  <c:v>3613</c:v>
                </c:pt>
                <c:pt idx="11">
                  <c:v>3130</c:v>
                </c:pt>
                <c:pt idx="12">
                  <c:v>2559</c:v>
                </c:pt>
                <c:pt idx="13">
                  <c:v>2232</c:v>
                </c:pt>
                <c:pt idx="14">
                  <c:v>1768</c:v>
                </c:pt>
                <c:pt idx="15">
                  <c:v>929</c:v>
                </c:pt>
                <c:pt idx="16">
                  <c:v>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A-4ED0-9034-41AD3C7DC042}"/>
            </c:ext>
          </c:extLst>
        </c:ser>
        <c:ser>
          <c:idx val="0"/>
          <c:order val="1"/>
          <c:tx>
            <c:strRef>
              <c:f>'ASP Tables (Obesity)'!$D$21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(Obesity)'!$G$157:$G$173</c:f>
              <c:numCache>
                <c:formatCode>General</c:formatCode>
                <c:ptCount val="17"/>
                <c:pt idx="0">
                  <c:v>0</c:v>
                </c:pt>
                <c:pt idx="1">
                  <c:v>-1</c:v>
                </c:pt>
                <c:pt idx="2">
                  <c:v>-2</c:v>
                </c:pt>
                <c:pt idx="3">
                  <c:v>-32</c:v>
                </c:pt>
                <c:pt idx="4">
                  <c:v>-337</c:v>
                </c:pt>
                <c:pt idx="5">
                  <c:v>-615</c:v>
                </c:pt>
                <c:pt idx="6">
                  <c:v>-747</c:v>
                </c:pt>
                <c:pt idx="7">
                  <c:v>-836</c:v>
                </c:pt>
                <c:pt idx="8">
                  <c:v>-1098</c:v>
                </c:pt>
                <c:pt idx="9">
                  <c:v>-1493</c:v>
                </c:pt>
                <c:pt idx="10">
                  <c:v>-1688</c:v>
                </c:pt>
                <c:pt idx="11">
                  <c:v>-1656</c:v>
                </c:pt>
                <c:pt idx="12">
                  <c:v>-1348</c:v>
                </c:pt>
                <c:pt idx="13">
                  <c:v>-1258</c:v>
                </c:pt>
                <c:pt idx="14">
                  <c:v>-1076</c:v>
                </c:pt>
                <c:pt idx="15">
                  <c:v>-556</c:v>
                </c:pt>
                <c:pt idx="16">
                  <c:v>-411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A-4ED0-9034-41AD3C7DC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8817504"/>
        <c:axId val="2288178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(Obesity)'!$E$89:$E$105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(Obesity)'!$F$140:$F$156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0A-4ED0-9034-41AD3C7DC04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(Obesity)'!$E$89:$E$105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(Obesity)'!$F$157:$F$173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0A-4ED0-9034-41AD3C7DC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18680"/>
        <c:axId val="228818288"/>
      </c:lineChart>
      <c:catAx>
        <c:axId val="22881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17896"/>
        <c:crosses val="autoZero"/>
        <c:auto val="1"/>
        <c:lblAlgn val="ctr"/>
        <c:lblOffset val="100"/>
        <c:noMultiLvlLbl val="0"/>
      </c:catAx>
      <c:valAx>
        <c:axId val="228817896"/>
        <c:scaling>
          <c:orientation val="minMax"/>
          <c:max val="40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17504"/>
        <c:crosses val="autoZero"/>
        <c:crossBetween val="between"/>
      </c:valAx>
      <c:valAx>
        <c:axId val="2288182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18680"/>
        <c:crosses val="max"/>
        <c:crossBetween val="between"/>
      </c:valAx>
      <c:catAx>
        <c:axId val="228818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88182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(Obesity)'!$G$4:$G$20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CA-4BC2-8F8D-D570378BEC0C}"/>
            </c:ext>
          </c:extLst>
        </c:ser>
        <c:ser>
          <c:idx val="0"/>
          <c:order val="1"/>
          <c:tx>
            <c:strRef>
              <c:f>'ASP Cases (Obesity)'!$D$21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(Obesity)'!$G$21:$G$37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BC2-8F8D-D570378BE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8819464"/>
        <c:axId val="2288198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A-4BC2-8F8D-D570378BEC0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CA-4BC2-8F8D-D570378BE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20640"/>
        <c:axId val="228820248"/>
      </c:lineChart>
      <c:catAx>
        <c:axId val="228819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19856"/>
        <c:crosses val="autoZero"/>
        <c:auto val="1"/>
        <c:lblAlgn val="ctr"/>
        <c:lblOffset val="100"/>
        <c:noMultiLvlLbl val="0"/>
      </c:catAx>
      <c:valAx>
        <c:axId val="228819856"/>
        <c:scaling>
          <c:orientation val="minMax"/>
          <c:max val="1.5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19464"/>
        <c:crosses val="autoZero"/>
        <c:crossBetween val="between"/>
      </c:valAx>
      <c:valAx>
        <c:axId val="2288202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064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8820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8820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Tables'!$G$72:$G$88</c:f>
              <c:numCache>
                <c:formatCode>General</c:formatCode>
                <c:ptCount val="17"/>
                <c:pt idx="0">
                  <c:v>51497</c:v>
                </c:pt>
                <c:pt idx="1">
                  <c:v>53673</c:v>
                </c:pt>
                <c:pt idx="2">
                  <c:v>48274</c:v>
                </c:pt>
                <c:pt idx="3">
                  <c:v>44663</c:v>
                </c:pt>
                <c:pt idx="4">
                  <c:v>43739</c:v>
                </c:pt>
                <c:pt idx="5">
                  <c:v>49334</c:v>
                </c:pt>
                <c:pt idx="6">
                  <c:v>53590</c:v>
                </c:pt>
                <c:pt idx="7">
                  <c:v>53474</c:v>
                </c:pt>
                <c:pt idx="8">
                  <c:v>54776</c:v>
                </c:pt>
                <c:pt idx="9">
                  <c:v>56275</c:v>
                </c:pt>
                <c:pt idx="10">
                  <c:v>52055</c:v>
                </c:pt>
                <c:pt idx="11">
                  <c:v>42969</c:v>
                </c:pt>
                <c:pt idx="12">
                  <c:v>36376</c:v>
                </c:pt>
                <c:pt idx="13">
                  <c:v>36594</c:v>
                </c:pt>
                <c:pt idx="14">
                  <c:v>25350</c:v>
                </c:pt>
                <c:pt idx="15">
                  <c:v>17551</c:v>
                </c:pt>
                <c:pt idx="16">
                  <c:v>19378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E-497F-A63D-3E611FD3B5C1}"/>
            </c:ext>
          </c:extLst>
        </c:ser>
        <c:ser>
          <c:idx val="0"/>
          <c:order val="1"/>
          <c:tx>
            <c:strRef>
              <c:f>'ASP Tables'!$D$21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Tables'!$G$89:$G$105</c:f>
              <c:numCache>
                <c:formatCode>General</c:formatCode>
                <c:ptCount val="17"/>
                <c:pt idx="0">
                  <c:v>-53825</c:v>
                </c:pt>
                <c:pt idx="1">
                  <c:v>-56261</c:v>
                </c:pt>
                <c:pt idx="2">
                  <c:v>-49896</c:v>
                </c:pt>
                <c:pt idx="3">
                  <c:v>-47710</c:v>
                </c:pt>
                <c:pt idx="4">
                  <c:v>-44021</c:v>
                </c:pt>
                <c:pt idx="5">
                  <c:v>-45264</c:v>
                </c:pt>
                <c:pt idx="6">
                  <c:v>-46139</c:v>
                </c:pt>
                <c:pt idx="7">
                  <c:v>-46141</c:v>
                </c:pt>
                <c:pt idx="8">
                  <c:v>-47239</c:v>
                </c:pt>
                <c:pt idx="9">
                  <c:v>-48925</c:v>
                </c:pt>
                <c:pt idx="10">
                  <c:v>-47127</c:v>
                </c:pt>
                <c:pt idx="11">
                  <c:v>-40327</c:v>
                </c:pt>
                <c:pt idx="12">
                  <c:v>-34530</c:v>
                </c:pt>
                <c:pt idx="13">
                  <c:v>-36414</c:v>
                </c:pt>
                <c:pt idx="14">
                  <c:v>-26607</c:v>
                </c:pt>
                <c:pt idx="15">
                  <c:v>-19073</c:v>
                </c:pt>
                <c:pt idx="16">
                  <c:v>-20112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6E-497F-A63D-3E611FD3B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8155256"/>
        <c:axId val="21815564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6E-497F-A63D-3E611FD3B5C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6E-497F-A63D-3E611FD3B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156432"/>
        <c:axId val="218156040"/>
      </c:lineChart>
      <c:catAx>
        <c:axId val="218155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155648"/>
        <c:crosses val="autoZero"/>
        <c:auto val="1"/>
        <c:lblAlgn val="ctr"/>
        <c:lblOffset val="100"/>
        <c:noMultiLvlLbl val="0"/>
      </c:catAx>
      <c:valAx>
        <c:axId val="21815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155256"/>
        <c:crosses val="autoZero"/>
        <c:crossBetween val="between"/>
      </c:valAx>
      <c:valAx>
        <c:axId val="21815604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156432"/>
        <c:crosses val="max"/>
        <c:crossBetween val="between"/>
      </c:valAx>
      <c:catAx>
        <c:axId val="218156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81560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(Obesity)'!$H$4:$H$20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11</c:v>
                </c:pt>
                <c:pt idx="10">
                  <c:v>6</c:v>
                </c:pt>
                <c:pt idx="11">
                  <c:v>11</c:v>
                </c:pt>
                <c:pt idx="12">
                  <c:v>10</c:v>
                </c:pt>
                <c:pt idx="13">
                  <c:v>8</c:v>
                </c:pt>
                <c:pt idx="14">
                  <c:v>8</c:v>
                </c:pt>
                <c:pt idx="15">
                  <c:v>5</c:v>
                </c:pt>
                <c:pt idx="1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2-46D6-94A5-71E9B7691D4D}"/>
            </c:ext>
          </c:extLst>
        </c:ser>
        <c:ser>
          <c:idx val="0"/>
          <c:order val="1"/>
          <c:tx>
            <c:strRef>
              <c:f>'ASP Cases (Obesity)'!$D$21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(Obesity)'!$H$21:$H$37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-3</c:v>
                </c:pt>
                <c:pt idx="7">
                  <c:v>-1</c:v>
                </c:pt>
                <c:pt idx="8">
                  <c:v>-4</c:v>
                </c:pt>
                <c:pt idx="9">
                  <c:v>-3</c:v>
                </c:pt>
                <c:pt idx="10">
                  <c:v>-3</c:v>
                </c:pt>
                <c:pt idx="11">
                  <c:v>-7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-5</c:v>
                </c:pt>
                <c:pt idx="16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E2-46D6-94A5-71E9B7691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8821424"/>
        <c:axId val="2288218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E2-46D6-94A5-71E9B7691D4D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E2-46D6-94A5-71E9B7691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22600"/>
        <c:axId val="228822208"/>
      </c:lineChart>
      <c:catAx>
        <c:axId val="22882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1816"/>
        <c:crosses val="autoZero"/>
        <c:auto val="1"/>
        <c:lblAlgn val="ctr"/>
        <c:lblOffset val="100"/>
        <c:noMultiLvlLbl val="0"/>
      </c:catAx>
      <c:valAx>
        <c:axId val="228821816"/>
        <c:scaling>
          <c:orientation val="minMax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1424"/>
        <c:crosses val="autoZero"/>
        <c:crossBetween val="between"/>
      </c:valAx>
      <c:valAx>
        <c:axId val="2288222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26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8822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8822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(Obesity)'!$I$4:$I$20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13</c:v>
                </c:pt>
                <c:pt idx="5">
                  <c:v>40</c:v>
                </c:pt>
                <c:pt idx="6">
                  <c:v>47</c:v>
                </c:pt>
                <c:pt idx="7">
                  <c:v>28</c:v>
                </c:pt>
                <c:pt idx="8">
                  <c:v>22</c:v>
                </c:pt>
                <c:pt idx="9">
                  <c:v>16</c:v>
                </c:pt>
                <c:pt idx="10">
                  <c:v>13</c:v>
                </c:pt>
                <c:pt idx="11">
                  <c:v>12</c:v>
                </c:pt>
                <c:pt idx="12">
                  <c:v>10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59-4D2A-9F3C-54A313414F8A}"/>
            </c:ext>
          </c:extLst>
        </c:ser>
        <c:ser>
          <c:idx val="0"/>
          <c:order val="1"/>
          <c:tx>
            <c:strRef>
              <c:f>'ASP Cases (Obesity)'!$D$21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(Obesity)'!$I$21:$I$37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-4</c:v>
                </c:pt>
                <c:pt idx="5">
                  <c:v>-5</c:v>
                </c:pt>
                <c:pt idx="6">
                  <c:v>-4</c:v>
                </c:pt>
                <c:pt idx="7">
                  <c:v>-5</c:v>
                </c:pt>
                <c:pt idx="8">
                  <c:v>-5</c:v>
                </c:pt>
                <c:pt idx="9">
                  <c:v>-2</c:v>
                </c:pt>
                <c:pt idx="10">
                  <c:v>-5</c:v>
                </c:pt>
                <c:pt idx="11">
                  <c:v>0</c:v>
                </c:pt>
                <c:pt idx="12">
                  <c:v>-2</c:v>
                </c:pt>
                <c:pt idx="13">
                  <c:v>0</c:v>
                </c:pt>
                <c:pt idx="14">
                  <c:v>-1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59-4D2A-9F3C-54A313414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8823384"/>
        <c:axId val="2288237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59-4D2A-9F3C-54A313414F8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59-4D2A-9F3C-54A313414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24560"/>
        <c:axId val="228824168"/>
      </c:lineChart>
      <c:catAx>
        <c:axId val="228823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3776"/>
        <c:crosses val="autoZero"/>
        <c:auto val="1"/>
        <c:lblAlgn val="ctr"/>
        <c:lblOffset val="100"/>
        <c:noMultiLvlLbl val="0"/>
      </c:catAx>
      <c:valAx>
        <c:axId val="228823776"/>
        <c:scaling>
          <c:orientation val="minMax"/>
          <c:max val="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3384"/>
        <c:crosses val="autoZero"/>
        <c:crossBetween val="between"/>
      </c:valAx>
      <c:valAx>
        <c:axId val="2288241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45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8824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8824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(Obesity)'!$G$38:$G$54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B7-40BA-A1E0-2AAA03E36429}"/>
            </c:ext>
          </c:extLst>
        </c:ser>
        <c:ser>
          <c:idx val="0"/>
          <c:order val="1"/>
          <c:tx>
            <c:strRef>
              <c:f>'ASP Cases (Obesity)'!$D$21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(Obesity)'!$G$55:$G$71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0</c:v>
                </c:pt>
                <c:pt idx="13">
                  <c:v>0</c:v>
                </c:pt>
                <c:pt idx="14">
                  <c:v>-1</c:v>
                </c:pt>
                <c:pt idx="15">
                  <c:v>-2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B7-40BA-A1E0-2AAA03E36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8825344"/>
        <c:axId val="2288257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B7-40BA-A1E0-2AAA03E36429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B7-40BA-A1E0-2AAA03E36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26520"/>
        <c:axId val="228826128"/>
      </c:lineChart>
      <c:catAx>
        <c:axId val="22882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5736"/>
        <c:crosses val="autoZero"/>
        <c:auto val="1"/>
        <c:lblAlgn val="ctr"/>
        <c:lblOffset val="100"/>
        <c:noMultiLvlLbl val="0"/>
      </c:catAx>
      <c:valAx>
        <c:axId val="228825736"/>
        <c:scaling>
          <c:orientation val="minMax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5344"/>
        <c:crosses val="autoZero"/>
        <c:crossBetween val="between"/>
      </c:valAx>
      <c:valAx>
        <c:axId val="2288261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652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8826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8826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(Obesity)'!$H$38:$H$54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8</c:v>
                </c:pt>
                <c:pt idx="8">
                  <c:v>5</c:v>
                </c:pt>
                <c:pt idx="9">
                  <c:v>8</c:v>
                </c:pt>
                <c:pt idx="10">
                  <c:v>5</c:v>
                </c:pt>
                <c:pt idx="11">
                  <c:v>6</c:v>
                </c:pt>
                <c:pt idx="12">
                  <c:v>8</c:v>
                </c:pt>
                <c:pt idx="13">
                  <c:v>7</c:v>
                </c:pt>
                <c:pt idx="14">
                  <c:v>11</c:v>
                </c:pt>
                <c:pt idx="15">
                  <c:v>4</c:v>
                </c:pt>
                <c:pt idx="1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0-4017-B3E8-C4D3A4551476}"/>
            </c:ext>
          </c:extLst>
        </c:ser>
        <c:ser>
          <c:idx val="0"/>
          <c:order val="1"/>
          <c:tx>
            <c:strRef>
              <c:f>'ASP Cases (Obesity)'!$D$21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(Obesity)'!$H$55:$H$71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-3</c:v>
                </c:pt>
                <c:pt idx="9">
                  <c:v>-1</c:v>
                </c:pt>
                <c:pt idx="10">
                  <c:v>-5</c:v>
                </c:pt>
                <c:pt idx="11">
                  <c:v>-3</c:v>
                </c:pt>
                <c:pt idx="12">
                  <c:v>-3</c:v>
                </c:pt>
                <c:pt idx="13">
                  <c:v>-6</c:v>
                </c:pt>
                <c:pt idx="14">
                  <c:v>-8</c:v>
                </c:pt>
                <c:pt idx="15">
                  <c:v>-2</c:v>
                </c:pt>
                <c:pt idx="16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0-4017-B3E8-C4D3A4551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8827304"/>
        <c:axId val="2288276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F0-4017-B3E8-C4D3A455147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F0-4017-B3E8-C4D3A4551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28480"/>
        <c:axId val="228828088"/>
      </c:lineChart>
      <c:catAx>
        <c:axId val="228827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7696"/>
        <c:crosses val="autoZero"/>
        <c:auto val="1"/>
        <c:lblAlgn val="ctr"/>
        <c:lblOffset val="100"/>
        <c:noMultiLvlLbl val="0"/>
      </c:catAx>
      <c:valAx>
        <c:axId val="228827696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7304"/>
        <c:crosses val="autoZero"/>
        <c:crossBetween val="between"/>
      </c:valAx>
      <c:valAx>
        <c:axId val="2288280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848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882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8828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(Obesity)'!$I$38:$I$54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19</c:v>
                </c:pt>
                <c:pt idx="5">
                  <c:v>34</c:v>
                </c:pt>
                <c:pt idx="6">
                  <c:v>53</c:v>
                </c:pt>
                <c:pt idx="7">
                  <c:v>34</c:v>
                </c:pt>
                <c:pt idx="8">
                  <c:v>32</c:v>
                </c:pt>
                <c:pt idx="9">
                  <c:v>23</c:v>
                </c:pt>
                <c:pt idx="10">
                  <c:v>15</c:v>
                </c:pt>
                <c:pt idx="11">
                  <c:v>12</c:v>
                </c:pt>
                <c:pt idx="12">
                  <c:v>11</c:v>
                </c:pt>
                <c:pt idx="13">
                  <c:v>8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8A-4878-8B0C-5E7E11D15AB2}"/>
            </c:ext>
          </c:extLst>
        </c:ser>
        <c:ser>
          <c:idx val="0"/>
          <c:order val="1"/>
          <c:tx>
            <c:strRef>
              <c:f>'ASP Cases (Obesity)'!$D$21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(Obesity)'!$I$55:$I$71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-2</c:v>
                </c:pt>
                <c:pt idx="5">
                  <c:v>-7</c:v>
                </c:pt>
                <c:pt idx="6">
                  <c:v>-10</c:v>
                </c:pt>
                <c:pt idx="7">
                  <c:v>-5</c:v>
                </c:pt>
                <c:pt idx="8">
                  <c:v>-4</c:v>
                </c:pt>
                <c:pt idx="9">
                  <c:v>-4</c:v>
                </c:pt>
                <c:pt idx="10">
                  <c:v>-5</c:v>
                </c:pt>
                <c:pt idx="11">
                  <c:v>-4</c:v>
                </c:pt>
                <c:pt idx="12">
                  <c:v>-2</c:v>
                </c:pt>
                <c:pt idx="13">
                  <c:v>-5</c:v>
                </c:pt>
                <c:pt idx="14">
                  <c:v>0</c:v>
                </c:pt>
                <c:pt idx="15">
                  <c:v>-1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8A-4878-8B0C-5E7E11D15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8829264"/>
        <c:axId val="2288296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8A-4878-8B0C-5E7E11D15AB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8A-4878-8B0C-5E7E11D15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13384"/>
        <c:axId val="229112992"/>
      </c:lineChart>
      <c:catAx>
        <c:axId val="22882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9656"/>
        <c:crosses val="autoZero"/>
        <c:auto val="1"/>
        <c:lblAlgn val="ctr"/>
        <c:lblOffset val="100"/>
        <c:noMultiLvlLbl val="0"/>
      </c:catAx>
      <c:valAx>
        <c:axId val="228829656"/>
        <c:scaling>
          <c:orientation val="minMax"/>
          <c:max val="60"/>
          <c:min val="-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829264"/>
        <c:crosses val="autoZero"/>
        <c:crossBetween val="between"/>
      </c:valAx>
      <c:valAx>
        <c:axId val="22911299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1338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9113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9112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(Obesity)'!$G$72:$G$88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5C-4099-8F0A-FA956D298061}"/>
            </c:ext>
          </c:extLst>
        </c:ser>
        <c:ser>
          <c:idx val="0"/>
          <c:order val="1"/>
          <c:tx>
            <c:strRef>
              <c:f>'ASP Cases (Obesity)'!$D$89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(Obesity)'!$G$89:$G$105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5C-4099-8F0A-FA956D298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9114168"/>
        <c:axId val="22911456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5C-4099-8F0A-FA956D29806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5C-4099-8F0A-FA956D298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15344"/>
        <c:axId val="229114952"/>
      </c:lineChart>
      <c:catAx>
        <c:axId val="229114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14560"/>
        <c:crosses val="autoZero"/>
        <c:auto val="1"/>
        <c:lblAlgn val="ctr"/>
        <c:lblOffset val="100"/>
        <c:noMultiLvlLbl val="0"/>
      </c:catAx>
      <c:valAx>
        <c:axId val="229114560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14168"/>
        <c:crosses val="autoZero"/>
        <c:crossBetween val="between"/>
      </c:valAx>
      <c:valAx>
        <c:axId val="22911495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1534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9115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9114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(Obesity)'!$H$72:$H$88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4</c:v>
                </c:pt>
                <c:pt idx="6">
                  <c:v>5</c:v>
                </c:pt>
                <c:pt idx="7">
                  <c:v>4</c:v>
                </c:pt>
                <c:pt idx="8">
                  <c:v>6</c:v>
                </c:pt>
                <c:pt idx="9">
                  <c:v>7</c:v>
                </c:pt>
                <c:pt idx="10">
                  <c:v>7</c:v>
                </c:pt>
                <c:pt idx="11">
                  <c:v>8</c:v>
                </c:pt>
                <c:pt idx="12">
                  <c:v>8</c:v>
                </c:pt>
                <c:pt idx="13">
                  <c:v>14</c:v>
                </c:pt>
                <c:pt idx="14">
                  <c:v>8</c:v>
                </c:pt>
                <c:pt idx="15">
                  <c:v>9</c:v>
                </c:pt>
                <c:pt idx="1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D0-493A-BCC3-2A6C7500F3E8}"/>
            </c:ext>
          </c:extLst>
        </c:ser>
        <c:ser>
          <c:idx val="0"/>
          <c:order val="1"/>
          <c:tx>
            <c:strRef>
              <c:f>'ASP Cases (Obesity)'!$D$89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(Obesity)'!$H$89:$H$105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-2</c:v>
                </c:pt>
                <c:pt idx="8">
                  <c:v>-5</c:v>
                </c:pt>
                <c:pt idx="9">
                  <c:v>-5</c:v>
                </c:pt>
                <c:pt idx="10">
                  <c:v>-3</c:v>
                </c:pt>
                <c:pt idx="11">
                  <c:v>-5</c:v>
                </c:pt>
                <c:pt idx="12">
                  <c:v>-1</c:v>
                </c:pt>
                <c:pt idx="13">
                  <c:v>-5</c:v>
                </c:pt>
                <c:pt idx="14">
                  <c:v>-7</c:v>
                </c:pt>
                <c:pt idx="15">
                  <c:v>-2</c:v>
                </c:pt>
                <c:pt idx="16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D0-493A-BCC3-2A6C7500F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9116128"/>
        <c:axId val="22911652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D0-493A-BCC3-2A6C7500F3E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D0-493A-BCC3-2A6C7500F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17304"/>
        <c:axId val="229116912"/>
      </c:lineChart>
      <c:catAx>
        <c:axId val="22911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16520"/>
        <c:crosses val="autoZero"/>
        <c:auto val="1"/>
        <c:lblAlgn val="ctr"/>
        <c:lblOffset val="100"/>
        <c:noMultiLvlLbl val="0"/>
      </c:catAx>
      <c:valAx>
        <c:axId val="229116520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16128"/>
        <c:crosses val="autoZero"/>
        <c:crossBetween val="between"/>
      </c:valAx>
      <c:valAx>
        <c:axId val="22911691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1730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911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9116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(Obesity)'!$I$72:$I$88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13</c:v>
                </c:pt>
                <c:pt idx="5">
                  <c:v>43</c:v>
                </c:pt>
                <c:pt idx="6">
                  <c:v>40</c:v>
                </c:pt>
                <c:pt idx="7">
                  <c:v>36</c:v>
                </c:pt>
                <c:pt idx="8">
                  <c:v>36</c:v>
                </c:pt>
                <c:pt idx="9">
                  <c:v>20</c:v>
                </c:pt>
                <c:pt idx="10">
                  <c:v>18</c:v>
                </c:pt>
                <c:pt idx="11">
                  <c:v>12</c:v>
                </c:pt>
                <c:pt idx="12">
                  <c:v>7</c:v>
                </c:pt>
                <c:pt idx="13">
                  <c:v>6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E-4470-A78D-7923FFA00390}"/>
            </c:ext>
          </c:extLst>
        </c:ser>
        <c:ser>
          <c:idx val="0"/>
          <c:order val="1"/>
          <c:tx>
            <c:strRef>
              <c:f>'ASP Cases (Obesity)'!$D$89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(Obesity)'!$I$89:$I$105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-2</c:v>
                </c:pt>
                <c:pt idx="5">
                  <c:v>-1</c:v>
                </c:pt>
                <c:pt idx="6">
                  <c:v>-6</c:v>
                </c:pt>
                <c:pt idx="7">
                  <c:v>-6</c:v>
                </c:pt>
                <c:pt idx="8">
                  <c:v>-3</c:v>
                </c:pt>
                <c:pt idx="9">
                  <c:v>-3</c:v>
                </c:pt>
                <c:pt idx="10">
                  <c:v>-2</c:v>
                </c:pt>
                <c:pt idx="11">
                  <c:v>-3</c:v>
                </c:pt>
                <c:pt idx="12">
                  <c:v>-1</c:v>
                </c:pt>
                <c:pt idx="13">
                  <c:v>-1</c:v>
                </c:pt>
                <c:pt idx="14">
                  <c:v>0</c:v>
                </c:pt>
                <c:pt idx="15">
                  <c:v>0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E-4470-A78D-7923FFA00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9118088"/>
        <c:axId val="22911848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DE-4470-A78D-7923FFA00390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DE-4470-A78D-7923FFA00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19264"/>
        <c:axId val="229118872"/>
      </c:lineChart>
      <c:catAx>
        <c:axId val="229118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18480"/>
        <c:crosses val="autoZero"/>
        <c:auto val="1"/>
        <c:lblAlgn val="ctr"/>
        <c:lblOffset val="100"/>
        <c:noMultiLvlLbl val="0"/>
      </c:catAx>
      <c:valAx>
        <c:axId val="229118480"/>
        <c:scaling>
          <c:orientation val="minMax"/>
          <c:max val="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18088"/>
        <c:crosses val="autoZero"/>
        <c:crossBetween val="between"/>
      </c:valAx>
      <c:valAx>
        <c:axId val="22911887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1926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9119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9118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(Obesity)'!$G$106:$G$122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8B-45ED-BF19-B51533E10AD0}"/>
            </c:ext>
          </c:extLst>
        </c:ser>
        <c:ser>
          <c:idx val="0"/>
          <c:order val="1"/>
          <c:tx>
            <c:strRef>
              <c:f>'ASP Cases (Obesity)'!$D$89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(Obesity)'!$G$123:$G$139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8B-45ED-BF19-B51533E10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9120048"/>
        <c:axId val="22912044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B-45ED-BF19-B51533E10AD0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B-45ED-BF19-B51533E10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21224"/>
        <c:axId val="229120832"/>
      </c:lineChart>
      <c:catAx>
        <c:axId val="22912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0440"/>
        <c:crosses val="autoZero"/>
        <c:auto val="1"/>
        <c:lblAlgn val="ctr"/>
        <c:lblOffset val="100"/>
        <c:noMultiLvlLbl val="0"/>
      </c:catAx>
      <c:valAx>
        <c:axId val="229120440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0048"/>
        <c:crosses val="autoZero"/>
        <c:crossBetween val="between"/>
      </c:valAx>
      <c:valAx>
        <c:axId val="22912083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122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9121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91208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(Obesity)'!$H$106:$H$122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  <c:pt idx="6">
                  <c:v>11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11</c:v>
                </c:pt>
                <c:pt idx="11">
                  <c:v>9</c:v>
                </c:pt>
                <c:pt idx="12">
                  <c:v>7</c:v>
                </c:pt>
                <c:pt idx="13">
                  <c:v>11</c:v>
                </c:pt>
                <c:pt idx="14">
                  <c:v>10</c:v>
                </c:pt>
                <c:pt idx="15">
                  <c:v>9</c:v>
                </c:pt>
                <c:pt idx="1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B8-4EB8-A2DA-6CA656C19A27}"/>
            </c:ext>
          </c:extLst>
        </c:ser>
        <c:ser>
          <c:idx val="0"/>
          <c:order val="1"/>
          <c:tx>
            <c:strRef>
              <c:f>'ASP Cases (Obesity)'!$D$89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(Obesity)'!$H$123:$H$139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-2</c:v>
                </c:pt>
                <c:pt idx="7">
                  <c:v>-4</c:v>
                </c:pt>
                <c:pt idx="8">
                  <c:v>-3</c:v>
                </c:pt>
                <c:pt idx="9">
                  <c:v>-6</c:v>
                </c:pt>
                <c:pt idx="10">
                  <c:v>-4</c:v>
                </c:pt>
                <c:pt idx="11">
                  <c:v>-3</c:v>
                </c:pt>
                <c:pt idx="12">
                  <c:v>-3</c:v>
                </c:pt>
                <c:pt idx="13">
                  <c:v>-8</c:v>
                </c:pt>
                <c:pt idx="14">
                  <c:v>-3</c:v>
                </c:pt>
                <c:pt idx="15">
                  <c:v>-3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B8-4EB8-A2DA-6CA656C19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9122008"/>
        <c:axId val="22912240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B8-4EB8-A2DA-6CA656C19A2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B8-4EB8-A2DA-6CA656C19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23184"/>
        <c:axId val="229122792"/>
      </c:lineChart>
      <c:catAx>
        <c:axId val="229122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2400"/>
        <c:crosses val="autoZero"/>
        <c:auto val="1"/>
        <c:lblAlgn val="ctr"/>
        <c:lblOffset val="100"/>
        <c:noMultiLvlLbl val="0"/>
      </c:catAx>
      <c:valAx>
        <c:axId val="229122400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2008"/>
        <c:crosses val="autoZero"/>
        <c:crossBetween val="between"/>
      </c:valAx>
      <c:valAx>
        <c:axId val="22912279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318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9123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91227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Tables'!$G$106:$G$122</c:f>
              <c:numCache>
                <c:formatCode>General</c:formatCode>
                <c:ptCount val="17"/>
                <c:pt idx="0">
                  <c:v>51465</c:v>
                </c:pt>
                <c:pt idx="1">
                  <c:v>55367</c:v>
                </c:pt>
                <c:pt idx="2">
                  <c:v>49821</c:v>
                </c:pt>
                <c:pt idx="3">
                  <c:v>46082</c:v>
                </c:pt>
                <c:pt idx="4">
                  <c:v>44754</c:v>
                </c:pt>
                <c:pt idx="5">
                  <c:v>51168</c:v>
                </c:pt>
                <c:pt idx="6">
                  <c:v>55044</c:v>
                </c:pt>
                <c:pt idx="7">
                  <c:v>55552</c:v>
                </c:pt>
                <c:pt idx="8">
                  <c:v>54438</c:v>
                </c:pt>
                <c:pt idx="9">
                  <c:v>57322</c:v>
                </c:pt>
                <c:pt idx="10">
                  <c:v>53762</c:v>
                </c:pt>
                <c:pt idx="11">
                  <c:v>44877</c:v>
                </c:pt>
                <c:pt idx="12">
                  <c:v>36904</c:v>
                </c:pt>
                <c:pt idx="13">
                  <c:v>36593</c:v>
                </c:pt>
                <c:pt idx="14">
                  <c:v>27723</c:v>
                </c:pt>
                <c:pt idx="15">
                  <c:v>17812</c:v>
                </c:pt>
                <c:pt idx="16">
                  <c:v>19976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7-48A6-B1FB-F33E7A07AB44}"/>
            </c:ext>
          </c:extLst>
        </c:ser>
        <c:ser>
          <c:idx val="0"/>
          <c:order val="1"/>
          <c:tx>
            <c:strRef>
              <c:f>'ASP Tables'!$D$21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Tables'!$G$123:$G$139</c:f>
              <c:numCache>
                <c:formatCode>General</c:formatCode>
                <c:ptCount val="17"/>
                <c:pt idx="0">
                  <c:v>-53917</c:v>
                </c:pt>
                <c:pt idx="1">
                  <c:v>-57938</c:v>
                </c:pt>
                <c:pt idx="2">
                  <c:v>-51821</c:v>
                </c:pt>
                <c:pt idx="3">
                  <c:v>-48651</c:v>
                </c:pt>
                <c:pt idx="4">
                  <c:v>-44358</c:v>
                </c:pt>
                <c:pt idx="5">
                  <c:v>-47028</c:v>
                </c:pt>
                <c:pt idx="6">
                  <c:v>-47882</c:v>
                </c:pt>
                <c:pt idx="7">
                  <c:v>-47895</c:v>
                </c:pt>
                <c:pt idx="8">
                  <c:v>-47459</c:v>
                </c:pt>
                <c:pt idx="9">
                  <c:v>-49667</c:v>
                </c:pt>
                <c:pt idx="10">
                  <c:v>-48439</c:v>
                </c:pt>
                <c:pt idx="11">
                  <c:v>-41978</c:v>
                </c:pt>
                <c:pt idx="12">
                  <c:v>-35271</c:v>
                </c:pt>
                <c:pt idx="13">
                  <c:v>-36252</c:v>
                </c:pt>
                <c:pt idx="14">
                  <c:v>-28890</c:v>
                </c:pt>
                <c:pt idx="15">
                  <c:v>-19300</c:v>
                </c:pt>
                <c:pt idx="16">
                  <c:v>-21197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87-48A6-B1FB-F33E7A07A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8360800"/>
        <c:axId val="21836119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87-48A6-B1FB-F33E7A07AB4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87-48A6-B1FB-F33E7A07A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61976"/>
        <c:axId val="218361584"/>
      </c:lineChart>
      <c:catAx>
        <c:axId val="21836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361192"/>
        <c:crosses val="autoZero"/>
        <c:auto val="1"/>
        <c:lblAlgn val="ctr"/>
        <c:lblOffset val="100"/>
        <c:noMultiLvlLbl val="0"/>
      </c:catAx>
      <c:valAx>
        <c:axId val="218361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360800"/>
        <c:crosses val="autoZero"/>
        <c:crossBetween val="between"/>
      </c:valAx>
      <c:valAx>
        <c:axId val="21836158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361976"/>
        <c:crosses val="max"/>
        <c:crossBetween val="between"/>
      </c:valAx>
      <c:catAx>
        <c:axId val="218361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8361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(Obesity)'!$I$106:$I$122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</c:v>
                </c:pt>
                <c:pt idx="5">
                  <c:v>27</c:v>
                </c:pt>
                <c:pt idx="6">
                  <c:v>42</c:v>
                </c:pt>
                <c:pt idx="7">
                  <c:v>24</c:v>
                </c:pt>
                <c:pt idx="8">
                  <c:v>21</c:v>
                </c:pt>
                <c:pt idx="9">
                  <c:v>21</c:v>
                </c:pt>
                <c:pt idx="10">
                  <c:v>17</c:v>
                </c:pt>
                <c:pt idx="11">
                  <c:v>11</c:v>
                </c:pt>
                <c:pt idx="12">
                  <c:v>4</c:v>
                </c:pt>
                <c:pt idx="13">
                  <c:v>5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6-4EEC-BA9D-D72CAF2921F2}"/>
            </c:ext>
          </c:extLst>
        </c:ser>
        <c:ser>
          <c:idx val="0"/>
          <c:order val="1"/>
          <c:tx>
            <c:strRef>
              <c:f>'ASP Cases (Obesity)'!$D$89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(Obesity)'!$I$123:$I$139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-10</c:v>
                </c:pt>
                <c:pt idx="7">
                  <c:v>-7</c:v>
                </c:pt>
                <c:pt idx="8">
                  <c:v>-5</c:v>
                </c:pt>
                <c:pt idx="9">
                  <c:v>-6</c:v>
                </c:pt>
                <c:pt idx="10">
                  <c:v>-2</c:v>
                </c:pt>
                <c:pt idx="11">
                  <c:v>-3</c:v>
                </c:pt>
                <c:pt idx="12">
                  <c:v>-3</c:v>
                </c:pt>
                <c:pt idx="13">
                  <c:v>-4</c:v>
                </c:pt>
                <c:pt idx="14">
                  <c:v>-3</c:v>
                </c:pt>
                <c:pt idx="15">
                  <c:v>-1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B6-4EEC-BA9D-D72CAF292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9123968"/>
        <c:axId val="22912436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B6-4EEC-BA9D-D72CAF2921F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B6-4EEC-BA9D-D72CAF292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25144"/>
        <c:axId val="229124752"/>
      </c:lineChart>
      <c:catAx>
        <c:axId val="22912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4360"/>
        <c:crosses val="autoZero"/>
        <c:auto val="1"/>
        <c:lblAlgn val="ctr"/>
        <c:lblOffset val="100"/>
        <c:noMultiLvlLbl val="0"/>
      </c:catAx>
      <c:valAx>
        <c:axId val="229124360"/>
        <c:scaling>
          <c:orientation val="minMax"/>
          <c:max val="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3968"/>
        <c:crosses val="autoZero"/>
        <c:crossBetween val="between"/>
      </c:valAx>
      <c:valAx>
        <c:axId val="22912475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514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9125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9124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(Obesity)'!$G$140:$G$156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9-462C-95C0-CAA1606D715D}"/>
            </c:ext>
          </c:extLst>
        </c:ser>
        <c:ser>
          <c:idx val="0"/>
          <c:order val="1"/>
          <c:tx>
            <c:strRef>
              <c:f>'ASP Cases (Obesity)'!$D$89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(Obesity)'!$G$157:$G$173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C9-462C-95C0-CAA1606D7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9125928"/>
        <c:axId val="22912632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C9-462C-95C0-CAA1606D715D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C9-462C-95C0-CAA1606D7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27104"/>
        <c:axId val="229126712"/>
      </c:lineChart>
      <c:catAx>
        <c:axId val="229125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6320"/>
        <c:crosses val="autoZero"/>
        <c:auto val="1"/>
        <c:lblAlgn val="ctr"/>
        <c:lblOffset val="100"/>
        <c:noMultiLvlLbl val="0"/>
      </c:catAx>
      <c:valAx>
        <c:axId val="229126320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5928"/>
        <c:crosses val="autoZero"/>
        <c:crossBetween val="between"/>
      </c:valAx>
      <c:valAx>
        <c:axId val="22912671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710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9127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9126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(Obesity)'!$H$140:$H$156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4</c:v>
                </c:pt>
                <c:pt idx="10">
                  <c:v>6</c:v>
                </c:pt>
                <c:pt idx="11">
                  <c:v>7</c:v>
                </c:pt>
                <c:pt idx="12">
                  <c:v>12</c:v>
                </c:pt>
                <c:pt idx="13">
                  <c:v>10</c:v>
                </c:pt>
                <c:pt idx="14">
                  <c:v>9</c:v>
                </c:pt>
                <c:pt idx="15">
                  <c:v>9</c:v>
                </c:pt>
                <c:pt idx="1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51-4A33-AEC2-61358ADB0C7A}"/>
            </c:ext>
          </c:extLst>
        </c:ser>
        <c:ser>
          <c:idx val="0"/>
          <c:order val="1"/>
          <c:tx>
            <c:strRef>
              <c:f>'ASP Cases (Obesity)'!$D$89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(Obesity)'!$H$157:$H$173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-3</c:v>
                </c:pt>
                <c:pt idx="5">
                  <c:v>0</c:v>
                </c:pt>
                <c:pt idx="6">
                  <c:v>-2</c:v>
                </c:pt>
                <c:pt idx="7">
                  <c:v>-1</c:v>
                </c:pt>
                <c:pt idx="8">
                  <c:v>-2</c:v>
                </c:pt>
                <c:pt idx="9">
                  <c:v>-5</c:v>
                </c:pt>
                <c:pt idx="10">
                  <c:v>-4</c:v>
                </c:pt>
                <c:pt idx="11">
                  <c:v>-5</c:v>
                </c:pt>
                <c:pt idx="12">
                  <c:v>-7</c:v>
                </c:pt>
                <c:pt idx="13">
                  <c:v>-4</c:v>
                </c:pt>
                <c:pt idx="14">
                  <c:v>-2</c:v>
                </c:pt>
                <c:pt idx="15">
                  <c:v>-1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51-4A33-AEC2-61358ADB0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9127888"/>
        <c:axId val="22912828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51-4A33-AEC2-61358ADB0C7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51-4A33-AEC2-61358ADB0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41832"/>
        <c:axId val="229128672"/>
      </c:lineChart>
      <c:catAx>
        <c:axId val="22912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8280"/>
        <c:crosses val="autoZero"/>
        <c:auto val="1"/>
        <c:lblAlgn val="ctr"/>
        <c:lblOffset val="100"/>
        <c:noMultiLvlLbl val="0"/>
      </c:catAx>
      <c:valAx>
        <c:axId val="229128280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9127888"/>
        <c:crosses val="autoZero"/>
        <c:crossBetween val="between"/>
      </c:valAx>
      <c:valAx>
        <c:axId val="22912867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4183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341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9128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(Obesity)'!$I$140:$I$156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31</c:v>
                </c:pt>
                <c:pt idx="6">
                  <c:v>47</c:v>
                </c:pt>
                <c:pt idx="7">
                  <c:v>50</c:v>
                </c:pt>
                <c:pt idx="8">
                  <c:v>25</c:v>
                </c:pt>
                <c:pt idx="9">
                  <c:v>19</c:v>
                </c:pt>
                <c:pt idx="10">
                  <c:v>13</c:v>
                </c:pt>
                <c:pt idx="11">
                  <c:v>10</c:v>
                </c:pt>
                <c:pt idx="12">
                  <c:v>12</c:v>
                </c:pt>
                <c:pt idx="13">
                  <c:v>8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2-4F75-8CC3-25AF6200954A}"/>
            </c:ext>
          </c:extLst>
        </c:ser>
        <c:ser>
          <c:idx val="0"/>
          <c:order val="1"/>
          <c:tx>
            <c:strRef>
              <c:f>'ASP Cases (Obesity)'!$D$89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(Obesity)'!$I$157:$I$173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-2</c:v>
                </c:pt>
                <c:pt idx="6">
                  <c:v>-8</c:v>
                </c:pt>
                <c:pt idx="7">
                  <c:v>-11</c:v>
                </c:pt>
                <c:pt idx="8">
                  <c:v>-4</c:v>
                </c:pt>
                <c:pt idx="9">
                  <c:v>-5</c:v>
                </c:pt>
                <c:pt idx="10">
                  <c:v>0</c:v>
                </c:pt>
                <c:pt idx="11">
                  <c:v>-3</c:v>
                </c:pt>
                <c:pt idx="12">
                  <c:v>-3</c:v>
                </c:pt>
                <c:pt idx="13">
                  <c:v>-3</c:v>
                </c:pt>
                <c:pt idx="14">
                  <c:v>-2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2-4F75-8CC3-25AF62009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342616"/>
        <c:axId val="2303430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52-4F75-8CC3-25AF6200954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52-4F75-8CC3-25AF62009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43792"/>
        <c:axId val="230343400"/>
      </c:lineChart>
      <c:catAx>
        <c:axId val="230342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43008"/>
        <c:crosses val="autoZero"/>
        <c:auto val="1"/>
        <c:lblAlgn val="ctr"/>
        <c:lblOffset val="100"/>
        <c:noMultiLvlLbl val="0"/>
      </c:catAx>
      <c:valAx>
        <c:axId val="230343008"/>
        <c:scaling>
          <c:orientation val="minMax"/>
          <c:max val="60"/>
          <c:min val="-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42616"/>
        <c:crosses val="autoZero"/>
        <c:crossBetween val="between"/>
      </c:valAx>
      <c:valAx>
        <c:axId val="2303434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4379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34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3434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Pregnancy</a:t>
            </a:r>
            <a:r>
              <a:rPr lang="en-GB" b="1" baseline="0"/>
              <a:t>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(Pregnancy)'!$G$4:$G$20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15</c:v>
                </c:pt>
                <c:pt idx="3">
                  <c:v>510</c:v>
                </c:pt>
                <c:pt idx="4">
                  <c:v>1905</c:v>
                </c:pt>
                <c:pt idx="5">
                  <c:v>3572</c:v>
                </c:pt>
                <c:pt idx="6">
                  <c:v>4625</c:v>
                </c:pt>
                <c:pt idx="7">
                  <c:v>2641</c:v>
                </c:pt>
                <c:pt idx="8">
                  <c:v>734</c:v>
                </c:pt>
                <c:pt idx="9">
                  <c:v>102</c:v>
                </c:pt>
                <c:pt idx="10">
                  <c:v>38</c:v>
                </c:pt>
                <c:pt idx="11">
                  <c:v>17</c:v>
                </c:pt>
                <c:pt idx="12">
                  <c:v>6</c:v>
                </c:pt>
                <c:pt idx="13">
                  <c:v>16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99-4219-865A-88FB33B33C50}"/>
            </c:ext>
          </c:extLst>
        </c:ser>
        <c:ser>
          <c:idx val="0"/>
          <c:order val="1"/>
          <c:tx>
            <c:strRef>
              <c:f>'ASP Tables (Pregnancy)'!$D$21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(Pregnancy)'!$G$21:$G$37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99-4219-865A-88FB33B3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344576"/>
        <c:axId val="2303449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(Pregnancy)'!$F$4:$F$20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9-4219-865A-88FB33B33C50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(Pregnancy)'!$F$21:$F$37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99-4219-865A-88FB33B33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45752"/>
        <c:axId val="230345360"/>
      </c:lineChart>
      <c:catAx>
        <c:axId val="23034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44968"/>
        <c:crosses val="autoZero"/>
        <c:auto val="1"/>
        <c:lblAlgn val="ctr"/>
        <c:lblOffset val="100"/>
        <c:noMultiLvlLbl val="0"/>
      </c:catAx>
      <c:valAx>
        <c:axId val="230344968"/>
        <c:scaling>
          <c:orientation val="minMax"/>
          <c:max val="5000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44576"/>
        <c:crosses val="autoZero"/>
        <c:crossBetween val="between"/>
      </c:valAx>
      <c:valAx>
        <c:axId val="2303453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45752"/>
        <c:crosses val="max"/>
        <c:crossBetween val="between"/>
      </c:valAx>
      <c:catAx>
        <c:axId val="230345752"/>
        <c:scaling>
          <c:orientation val="minMax"/>
        </c:scaling>
        <c:delete val="1"/>
        <c:axPos val="b"/>
        <c:majorTickMark val="out"/>
        <c:minorTickMark val="none"/>
        <c:tickLblPos val="nextTo"/>
        <c:crossAx val="23034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Pregnancy </a:t>
            </a:r>
            <a:r>
              <a:rPr lang="en-GB" b="1"/>
              <a:t>- 2014-15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(Pregnancy)'!$G$38:$G$54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19</c:v>
                </c:pt>
                <c:pt idx="3">
                  <c:v>469</c:v>
                </c:pt>
                <c:pt idx="4">
                  <c:v>1875</c:v>
                </c:pt>
                <c:pt idx="5">
                  <c:v>3813</c:v>
                </c:pt>
                <c:pt idx="6">
                  <c:v>4756</c:v>
                </c:pt>
                <c:pt idx="7">
                  <c:v>2925</c:v>
                </c:pt>
                <c:pt idx="8">
                  <c:v>800</c:v>
                </c:pt>
                <c:pt idx="9">
                  <c:v>102</c:v>
                </c:pt>
                <c:pt idx="10">
                  <c:v>28</c:v>
                </c:pt>
                <c:pt idx="11">
                  <c:v>19</c:v>
                </c:pt>
                <c:pt idx="12">
                  <c:v>11</c:v>
                </c:pt>
                <c:pt idx="13">
                  <c:v>11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9-481B-8323-D002E63E5C9D}"/>
            </c:ext>
          </c:extLst>
        </c:ser>
        <c:ser>
          <c:idx val="0"/>
          <c:order val="1"/>
          <c:tx>
            <c:strRef>
              <c:f>'ASP Tables (Pregnancy)'!$D$21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(Pregnancy)'!$G$55:$G$71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39-481B-8323-D002E63E5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346536"/>
        <c:axId val="23034692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(Pregnancy)'!$F$38:$F$54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39-481B-8323-D002E63E5C9D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(Pregnancy)'!$F$55:$F$71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39-481B-8323-D002E63E5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47712"/>
        <c:axId val="230347320"/>
      </c:lineChart>
      <c:catAx>
        <c:axId val="23034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46928"/>
        <c:crosses val="autoZero"/>
        <c:auto val="1"/>
        <c:lblAlgn val="ctr"/>
        <c:lblOffset val="100"/>
        <c:noMultiLvlLbl val="0"/>
      </c:catAx>
      <c:valAx>
        <c:axId val="230346928"/>
        <c:scaling>
          <c:orientation val="minMax"/>
          <c:max val="5000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46536"/>
        <c:crosses val="autoZero"/>
        <c:crossBetween val="between"/>
      </c:valAx>
      <c:valAx>
        <c:axId val="23034732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47712"/>
        <c:crosses val="max"/>
        <c:crossBetween val="between"/>
      </c:valAx>
      <c:catAx>
        <c:axId val="230347712"/>
        <c:scaling>
          <c:orientation val="minMax"/>
        </c:scaling>
        <c:delete val="1"/>
        <c:axPos val="b"/>
        <c:majorTickMark val="out"/>
        <c:minorTickMark val="none"/>
        <c:tickLblPos val="nextTo"/>
        <c:crossAx val="2303473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Pregnancy </a:t>
            </a:r>
            <a:r>
              <a:rPr lang="en-GB" b="1"/>
              <a:t>- 2015-16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(Pregnancy)'!$G$72:$G$88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8</c:v>
                </c:pt>
                <c:pt idx="3">
                  <c:v>491</c:v>
                </c:pt>
                <c:pt idx="4">
                  <c:v>1898</c:v>
                </c:pt>
                <c:pt idx="5">
                  <c:v>3897</c:v>
                </c:pt>
                <c:pt idx="6">
                  <c:v>5003</c:v>
                </c:pt>
                <c:pt idx="7">
                  <c:v>3138</c:v>
                </c:pt>
                <c:pt idx="8">
                  <c:v>818</c:v>
                </c:pt>
                <c:pt idx="9">
                  <c:v>107</c:v>
                </c:pt>
                <c:pt idx="10">
                  <c:v>23</c:v>
                </c:pt>
                <c:pt idx="11">
                  <c:v>16</c:v>
                </c:pt>
                <c:pt idx="12">
                  <c:v>4</c:v>
                </c:pt>
                <c:pt idx="13">
                  <c:v>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D3-4A2B-8D24-460D72E0D4AE}"/>
            </c:ext>
          </c:extLst>
        </c:ser>
        <c:ser>
          <c:idx val="0"/>
          <c:order val="1"/>
          <c:tx>
            <c:strRef>
              <c:f>'ASP Tables (Pregnancy)'!$D$21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(Pregnancy)'!$G$89:$G$105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D3-4A2B-8D24-460D72E0D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348496"/>
        <c:axId val="23034888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(Pregnancy)'!$E$89:$E$105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D3-4A2B-8D24-460D72E0D4A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(Pregnancy)'!$E$89:$E$105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D3-4A2B-8D24-460D72E0D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49672"/>
        <c:axId val="230349280"/>
      </c:lineChart>
      <c:catAx>
        <c:axId val="23034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48888"/>
        <c:crosses val="autoZero"/>
        <c:auto val="1"/>
        <c:lblAlgn val="ctr"/>
        <c:lblOffset val="100"/>
        <c:noMultiLvlLbl val="0"/>
      </c:catAx>
      <c:valAx>
        <c:axId val="230348888"/>
        <c:scaling>
          <c:orientation val="minMax"/>
          <c:max val="5000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48496"/>
        <c:crosses val="autoZero"/>
        <c:crossBetween val="between"/>
      </c:valAx>
      <c:valAx>
        <c:axId val="23034928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49672"/>
        <c:crosses val="max"/>
        <c:crossBetween val="between"/>
      </c:valAx>
      <c:catAx>
        <c:axId val="230349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349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Pregnancy </a:t>
            </a:r>
            <a:r>
              <a:rPr lang="en-GB" b="1"/>
              <a:t>- 2016-17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(Pregnancy)'!$G$106:$G$122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9</c:v>
                </c:pt>
                <c:pt idx="3">
                  <c:v>463</c:v>
                </c:pt>
                <c:pt idx="4">
                  <c:v>1685</c:v>
                </c:pt>
                <c:pt idx="5">
                  <c:v>3719</c:v>
                </c:pt>
                <c:pt idx="6">
                  <c:v>4643</c:v>
                </c:pt>
                <c:pt idx="7">
                  <c:v>3153</c:v>
                </c:pt>
                <c:pt idx="8">
                  <c:v>783</c:v>
                </c:pt>
                <c:pt idx="9">
                  <c:v>98</c:v>
                </c:pt>
                <c:pt idx="10">
                  <c:v>34</c:v>
                </c:pt>
                <c:pt idx="11">
                  <c:v>24</c:v>
                </c:pt>
                <c:pt idx="12">
                  <c:v>7</c:v>
                </c:pt>
                <c:pt idx="13">
                  <c:v>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7-4AC2-B02B-21C6E9EA15E6}"/>
            </c:ext>
          </c:extLst>
        </c:ser>
        <c:ser>
          <c:idx val="0"/>
          <c:order val="1"/>
          <c:tx>
            <c:strRef>
              <c:f>'ASP Tables (Pregnancy)'!$D$21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(Pregnancy)'!$G$123:$G$139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97-4AC2-B02B-21C6E9EA1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350456"/>
        <c:axId val="23035084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(Pregnancy)'!$E$89:$E$105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7-4AC2-B02B-21C6E9EA15E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(Pregnancy)'!$E$89:$E$105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97-4AC2-B02B-21C6E9EA1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51632"/>
        <c:axId val="230351240"/>
      </c:lineChart>
      <c:catAx>
        <c:axId val="230350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50848"/>
        <c:crosses val="autoZero"/>
        <c:auto val="1"/>
        <c:lblAlgn val="ctr"/>
        <c:lblOffset val="100"/>
        <c:noMultiLvlLbl val="0"/>
      </c:catAx>
      <c:valAx>
        <c:axId val="230350848"/>
        <c:scaling>
          <c:orientation val="minMax"/>
          <c:max val="5000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50456"/>
        <c:crosses val="autoZero"/>
        <c:crossBetween val="between"/>
      </c:valAx>
      <c:valAx>
        <c:axId val="23035124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51632"/>
        <c:crosses val="max"/>
        <c:crossBetween val="between"/>
      </c:valAx>
      <c:catAx>
        <c:axId val="230351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3512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Pregnancy </a:t>
            </a:r>
            <a:r>
              <a:rPr lang="en-GB" b="1"/>
              <a:t>- 2017-18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(Pregnancy)'!$G$140:$G$156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11</c:v>
                </c:pt>
                <c:pt idx="3">
                  <c:v>443</c:v>
                </c:pt>
                <c:pt idx="4">
                  <c:v>1718</c:v>
                </c:pt>
                <c:pt idx="5">
                  <c:v>3494</c:v>
                </c:pt>
                <c:pt idx="6">
                  <c:v>4797</c:v>
                </c:pt>
                <c:pt idx="7">
                  <c:v>3053</c:v>
                </c:pt>
                <c:pt idx="8">
                  <c:v>779</c:v>
                </c:pt>
                <c:pt idx="9">
                  <c:v>133</c:v>
                </c:pt>
                <c:pt idx="10">
                  <c:v>33</c:v>
                </c:pt>
                <c:pt idx="11">
                  <c:v>13</c:v>
                </c:pt>
                <c:pt idx="12">
                  <c:v>7</c:v>
                </c:pt>
                <c:pt idx="13">
                  <c:v>9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5-4852-950A-65D6163ECD27}"/>
            </c:ext>
          </c:extLst>
        </c:ser>
        <c:ser>
          <c:idx val="0"/>
          <c:order val="1"/>
          <c:tx>
            <c:strRef>
              <c:f>'ASP Tables (Pregnancy)'!$D$21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(Pregnancy)'!$G$157:$G$173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15-4852-950A-65D6163EC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352416"/>
        <c:axId val="2303528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(Pregnancy)'!$E$89:$E$105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(Pregnancy)'!$F$140:$F$156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15-4852-950A-65D6163ECD2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(Pregnancy)'!$E$89:$E$105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(Pregnancy)'!$F$157:$F$173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15-4852-950A-65D6163EC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53592"/>
        <c:axId val="230353200"/>
      </c:lineChart>
      <c:catAx>
        <c:axId val="23035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52808"/>
        <c:crosses val="autoZero"/>
        <c:auto val="1"/>
        <c:lblAlgn val="ctr"/>
        <c:lblOffset val="100"/>
        <c:noMultiLvlLbl val="0"/>
      </c:catAx>
      <c:valAx>
        <c:axId val="230352808"/>
        <c:scaling>
          <c:orientation val="minMax"/>
          <c:max val="5000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52416"/>
        <c:crosses val="autoZero"/>
        <c:crossBetween val="between"/>
      </c:valAx>
      <c:valAx>
        <c:axId val="2303532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53592"/>
        <c:crosses val="max"/>
        <c:crossBetween val="between"/>
      </c:valAx>
      <c:catAx>
        <c:axId val="230353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353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(Pregnancy)'!$G$4:$G$20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1-4839-9401-A70738A65D27}"/>
            </c:ext>
          </c:extLst>
        </c:ser>
        <c:ser>
          <c:idx val="0"/>
          <c:order val="1"/>
          <c:tx>
            <c:strRef>
              <c:f>'ASP Cases (Pregnancy)'!$D$21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(Pregnancy)'!$G$21:$G$37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1-4839-9401-A70738A65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354376"/>
        <c:axId val="2303547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1-4839-9401-A70738A65D2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E1-4839-9401-A70738A65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55552"/>
        <c:axId val="230355160"/>
      </c:lineChart>
      <c:catAx>
        <c:axId val="230354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54768"/>
        <c:crosses val="autoZero"/>
        <c:auto val="1"/>
        <c:lblAlgn val="ctr"/>
        <c:lblOffset val="100"/>
        <c:noMultiLvlLbl val="0"/>
      </c:catAx>
      <c:valAx>
        <c:axId val="230354768"/>
        <c:scaling>
          <c:orientation val="minMax"/>
          <c:max val="1.5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54376"/>
        <c:crosses val="autoZero"/>
        <c:crossBetween val="between"/>
      </c:valAx>
      <c:valAx>
        <c:axId val="2303551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5555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355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355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Tables'!$G$140:$G$156</c:f>
              <c:numCache>
                <c:formatCode>General</c:formatCode>
                <c:ptCount val="17"/>
                <c:pt idx="0">
                  <c:v>51490</c:v>
                </c:pt>
                <c:pt idx="1">
                  <c:v>56554</c:v>
                </c:pt>
                <c:pt idx="2">
                  <c:v>51731</c:v>
                </c:pt>
                <c:pt idx="3">
                  <c:v>46965</c:v>
                </c:pt>
                <c:pt idx="4">
                  <c:v>46807</c:v>
                </c:pt>
                <c:pt idx="5">
                  <c:v>52377</c:v>
                </c:pt>
                <c:pt idx="6">
                  <c:v>56544</c:v>
                </c:pt>
                <c:pt idx="7">
                  <c:v>57845</c:v>
                </c:pt>
                <c:pt idx="8">
                  <c:v>54205</c:v>
                </c:pt>
                <c:pt idx="9">
                  <c:v>57820</c:v>
                </c:pt>
                <c:pt idx="10">
                  <c:v>54930</c:v>
                </c:pt>
                <c:pt idx="11">
                  <c:v>46688</c:v>
                </c:pt>
                <c:pt idx="12">
                  <c:v>38009</c:v>
                </c:pt>
                <c:pt idx="13">
                  <c:v>35402</c:v>
                </c:pt>
                <c:pt idx="14">
                  <c:v>30432</c:v>
                </c:pt>
                <c:pt idx="15">
                  <c:v>18610</c:v>
                </c:pt>
                <c:pt idx="16">
                  <c:v>20577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FD-4720-BEC4-4F2B9686D7B6}"/>
            </c:ext>
          </c:extLst>
        </c:ser>
        <c:ser>
          <c:idx val="0"/>
          <c:order val="1"/>
          <c:tx>
            <c:strRef>
              <c:f>'ASP Tables'!$D$21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Tables'!$G$157:$G$173</c:f>
              <c:numCache>
                <c:formatCode>General</c:formatCode>
                <c:ptCount val="17"/>
                <c:pt idx="0">
                  <c:v>-53613</c:v>
                </c:pt>
                <c:pt idx="1">
                  <c:v>-59411</c:v>
                </c:pt>
                <c:pt idx="2">
                  <c:v>-54058</c:v>
                </c:pt>
                <c:pt idx="3">
                  <c:v>-48832</c:v>
                </c:pt>
                <c:pt idx="4">
                  <c:v>-45707</c:v>
                </c:pt>
                <c:pt idx="5">
                  <c:v>-48880</c:v>
                </c:pt>
                <c:pt idx="6">
                  <c:v>-49459</c:v>
                </c:pt>
                <c:pt idx="7">
                  <c:v>-50255</c:v>
                </c:pt>
                <c:pt idx="8">
                  <c:v>-47577</c:v>
                </c:pt>
                <c:pt idx="9">
                  <c:v>-50467</c:v>
                </c:pt>
                <c:pt idx="10">
                  <c:v>-49396</c:v>
                </c:pt>
                <c:pt idx="11">
                  <c:v>-43649</c:v>
                </c:pt>
                <c:pt idx="12">
                  <c:v>-36348</c:v>
                </c:pt>
                <c:pt idx="13">
                  <c:v>-34446</c:v>
                </c:pt>
                <c:pt idx="14">
                  <c:v>-31867</c:v>
                </c:pt>
                <c:pt idx="15">
                  <c:v>-19942</c:v>
                </c:pt>
                <c:pt idx="16">
                  <c:v>-22180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FD-4720-BEC4-4F2B9686D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8362760"/>
        <c:axId val="21836315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Tables'!$F$140:$F$156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D-4720-BEC4-4F2B9686D7B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Tables'!$F$157:$F$173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D-4720-BEC4-4F2B9686D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63936"/>
        <c:axId val="218363544"/>
      </c:lineChart>
      <c:catAx>
        <c:axId val="21836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363152"/>
        <c:crosses val="autoZero"/>
        <c:auto val="1"/>
        <c:lblAlgn val="ctr"/>
        <c:lblOffset val="100"/>
        <c:noMultiLvlLbl val="0"/>
      </c:catAx>
      <c:valAx>
        <c:axId val="21836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362760"/>
        <c:crosses val="autoZero"/>
        <c:crossBetween val="between"/>
      </c:valAx>
      <c:valAx>
        <c:axId val="21836354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363936"/>
        <c:crosses val="max"/>
        <c:crossBetween val="between"/>
      </c:valAx>
      <c:catAx>
        <c:axId val="218363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83635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(Pregnancy)'!$H$4:$H$20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0F-4E88-9F60-F21909990D19}"/>
            </c:ext>
          </c:extLst>
        </c:ser>
        <c:ser>
          <c:idx val="0"/>
          <c:order val="1"/>
          <c:tx>
            <c:strRef>
              <c:f>'ASP Cases (Pregnancy)'!$D$21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(Pregnancy)'!$H$21:$H$37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0F-4E88-9F60-F21909990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356336"/>
        <c:axId val="23035672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0F-4E88-9F60-F21909990D19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0F-4E88-9F60-F21909990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57512"/>
        <c:axId val="230357120"/>
      </c:lineChart>
      <c:catAx>
        <c:axId val="23035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56728"/>
        <c:crosses val="autoZero"/>
        <c:auto val="1"/>
        <c:lblAlgn val="ctr"/>
        <c:lblOffset val="100"/>
        <c:noMultiLvlLbl val="0"/>
      </c:catAx>
      <c:valAx>
        <c:axId val="230356728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56336"/>
        <c:crosses val="autoZero"/>
        <c:crossBetween val="between"/>
      </c:valAx>
      <c:valAx>
        <c:axId val="23035712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35751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357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3571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(Pregnancy)'!$I$4:$I$20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</c:v>
                </c:pt>
                <c:pt idx="4">
                  <c:v>29</c:v>
                </c:pt>
                <c:pt idx="5">
                  <c:v>86</c:v>
                </c:pt>
                <c:pt idx="6">
                  <c:v>81</c:v>
                </c:pt>
                <c:pt idx="7">
                  <c:v>44</c:v>
                </c:pt>
                <c:pt idx="8">
                  <c:v>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A-445C-8656-69ED7D96F743}"/>
            </c:ext>
          </c:extLst>
        </c:ser>
        <c:ser>
          <c:idx val="0"/>
          <c:order val="1"/>
          <c:tx>
            <c:strRef>
              <c:f>'ASP Cases (Pregnancy)'!$D$21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(Pregnancy)'!$I$21:$I$37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4A-445C-8656-69ED7D96F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07952"/>
        <c:axId val="23090834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4A-445C-8656-69ED7D96F74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4A-445C-8656-69ED7D96F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09128"/>
        <c:axId val="230908736"/>
      </c:lineChart>
      <c:catAx>
        <c:axId val="23090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08344"/>
        <c:crosses val="autoZero"/>
        <c:auto val="1"/>
        <c:lblAlgn val="ctr"/>
        <c:lblOffset val="100"/>
        <c:noMultiLvlLbl val="0"/>
      </c:catAx>
      <c:valAx>
        <c:axId val="230908344"/>
        <c:scaling>
          <c:orientation val="minMax"/>
          <c:max val="90"/>
          <c:min val="-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07952"/>
        <c:crosses val="autoZero"/>
        <c:crossBetween val="between"/>
      </c:valAx>
      <c:valAx>
        <c:axId val="23090873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0912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909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08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(Pregnancy)'!$G$38:$G$54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2A-4402-8293-99A0DDCD876A}"/>
            </c:ext>
          </c:extLst>
        </c:ser>
        <c:ser>
          <c:idx val="0"/>
          <c:order val="1"/>
          <c:tx>
            <c:strRef>
              <c:f>'ASP Cases (Pregnancy)'!$D$21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(Pregnancy)'!$G$55:$G$71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2A-4402-8293-99A0DDCD8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09912"/>
        <c:axId val="23091030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2A-4402-8293-99A0DDCD876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2A-4402-8293-99A0DDCD8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11088"/>
        <c:axId val="230910696"/>
      </c:lineChart>
      <c:catAx>
        <c:axId val="23090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0304"/>
        <c:crosses val="autoZero"/>
        <c:auto val="1"/>
        <c:lblAlgn val="ctr"/>
        <c:lblOffset val="100"/>
        <c:noMultiLvlLbl val="0"/>
      </c:catAx>
      <c:valAx>
        <c:axId val="230910304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09912"/>
        <c:crosses val="autoZero"/>
        <c:crossBetween val="between"/>
      </c:valAx>
      <c:valAx>
        <c:axId val="23091069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108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91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106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(Pregnancy)'!$H$38:$H$54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10</c:v>
                </c:pt>
                <c:pt idx="6">
                  <c:v>10</c:v>
                </c:pt>
                <c:pt idx="7">
                  <c:v>6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07-4B89-B518-867002D2236B}"/>
            </c:ext>
          </c:extLst>
        </c:ser>
        <c:ser>
          <c:idx val="0"/>
          <c:order val="1"/>
          <c:tx>
            <c:strRef>
              <c:f>'ASP Cases (Pregnancy)'!$D$21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(Pregnancy)'!$H$55:$H$71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07-4B89-B518-867002D22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11872"/>
        <c:axId val="23091226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07-4B89-B518-867002D2236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07-4B89-B518-867002D22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13048"/>
        <c:axId val="230912656"/>
      </c:lineChart>
      <c:catAx>
        <c:axId val="23091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2264"/>
        <c:crosses val="autoZero"/>
        <c:auto val="1"/>
        <c:lblAlgn val="ctr"/>
        <c:lblOffset val="100"/>
        <c:noMultiLvlLbl val="0"/>
      </c:catAx>
      <c:valAx>
        <c:axId val="230912264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1872"/>
        <c:crosses val="autoZero"/>
        <c:crossBetween val="between"/>
      </c:valAx>
      <c:valAx>
        <c:axId val="23091265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304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913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12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(Pregnancy)'!$I$38:$I$54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</c:v>
                </c:pt>
                <c:pt idx="4">
                  <c:v>35</c:v>
                </c:pt>
                <c:pt idx="5">
                  <c:v>84</c:v>
                </c:pt>
                <c:pt idx="6">
                  <c:v>100</c:v>
                </c:pt>
                <c:pt idx="7">
                  <c:v>59</c:v>
                </c:pt>
                <c:pt idx="8">
                  <c:v>18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4E-45A6-9551-07E2613FCF4D}"/>
            </c:ext>
          </c:extLst>
        </c:ser>
        <c:ser>
          <c:idx val="0"/>
          <c:order val="1"/>
          <c:tx>
            <c:strRef>
              <c:f>'ASP Cases (Pregnancy)'!$D$21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(Pregnancy)'!$I$55:$I$71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4E-45A6-9551-07E2613FC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13832"/>
        <c:axId val="23091422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E-45A6-9551-07E2613FCF4D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4E-45A6-9551-07E2613FC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15008"/>
        <c:axId val="230914616"/>
      </c:lineChart>
      <c:catAx>
        <c:axId val="230913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4224"/>
        <c:crosses val="autoZero"/>
        <c:auto val="1"/>
        <c:lblAlgn val="ctr"/>
        <c:lblOffset val="100"/>
        <c:noMultiLvlLbl val="0"/>
      </c:catAx>
      <c:valAx>
        <c:axId val="230914224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3832"/>
        <c:crosses val="autoZero"/>
        <c:crossBetween val="between"/>
      </c:valAx>
      <c:valAx>
        <c:axId val="23091461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500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915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146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(Pregnancy)'!$G$72:$G$88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1E-480F-8B59-D05458689ABA}"/>
            </c:ext>
          </c:extLst>
        </c:ser>
        <c:ser>
          <c:idx val="0"/>
          <c:order val="1"/>
          <c:tx>
            <c:strRef>
              <c:f>'ASP Cases (Pregnancy)'!$D$89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(Pregnancy)'!$G$89:$G$105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1E-480F-8B59-D05458689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15792"/>
        <c:axId val="23091618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E-480F-8B59-D05458689AB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1E-480F-8B59-D05458689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16968"/>
        <c:axId val="230916576"/>
      </c:lineChart>
      <c:catAx>
        <c:axId val="23091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6184"/>
        <c:crosses val="autoZero"/>
        <c:auto val="1"/>
        <c:lblAlgn val="ctr"/>
        <c:lblOffset val="100"/>
        <c:noMultiLvlLbl val="0"/>
      </c:catAx>
      <c:valAx>
        <c:axId val="230916184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5792"/>
        <c:crosses val="autoZero"/>
        <c:crossBetween val="between"/>
      </c:valAx>
      <c:valAx>
        <c:axId val="23091657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696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916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165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(Pregnancy)'!$H$72:$H$88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9</c:v>
                </c:pt>
                <c:pt idx="6">
                  <c:v>4</c:v>
                </c:pt>
                <c:pt idx="7">
                  <c:v>9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E-4E2B-BEC0-FFFCCBBBDF33}"/>
            </c:ext>
          </c:extLst>
        </c:ser>
        <c:ser>
          <c:idx val="0"/>
          <c:order val="1"/>
          <c:tx>
            <c:strRef>
              <c:f>'ASP Cases (Pregnancy)'!$D$89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(Pregnancy)'!$H$89:$H$105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6E-4E2B-BEC0-FFFCCBBBD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17752"/>
        <c:axId val="23091814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E-4E2B-BEC0-FFFCCBBBDF3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E-4E2B-BEC0-FFFCCBBBD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18928"/>
        <c:axId val="230918536"/>
      </c:lineChart>
      <c:catAx>
        <c:axId val="230917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8144"/>
        <c:crosses val="autoZero"/>
        <c:auto val="1"/>
        <c:lblAlgn val="ctr"/>
        <c:lblOffset val="100"/>
        <c:noMultiLvlLbl val="0"/>
      </c:catAx>
      <c:valAx>
        <c:axId val="230918144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7752"/>
        <c:crosses val="autoZero"/>
        <c:crossBetween val="between"/>
      </c:valAx>
      <c:valAx>
        <c:axId val="23091853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892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91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18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(Pregnancy)'!$I$72:$I$88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35</c:v>
                </c:pt>
                <c:pt idx="5">
                  <c:v>57</c:v>
                </c:pt>
                <c:pt idx="6">
                  <c:v>66</c:v>
                </c:pt>
                <c:pt idx="7">
                  <c:v>49</c:v>
                </c:pt>
                <c:pt idx="8">
                  <c:v>17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F-4FFD-8138-B073A42DE37B}"/>
            </c:ext>
          </c:extLst>
        </c:ser>
        <c:ser>
          <c:idx val="0"/>
          <c:order val="1"/>
          <c:tx>
            <c:strRef>
              <c:f>'ASP Cases (Pregnancy)'!$D$89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(Pregnancy)'!$I$89:$I$105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F-4FFD-8138-B073A42DE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19712"/>
        <c:axId val="23092010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F-4FFD-8138-B073A42DE37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FF-4FFD-8138-B073A42DE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20888"/>
        <c:axId val="230920496"/>
      </c:lineChart>
      <c:catAx>
        <c:axId val="230919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0104"/>
        <c:crosses val="autoZero"/>
        <c:auto val="1"/>
        <c:lblAlgn val="ctr"/>
        <c:lblOffset val="100"/>
        <c:noMultiLvlLbl val="0"/>
      </c:catAx>
      <c:valAx>
        <c:axId val="230920104"/>
        <c:scaling>
          <c:orientation val="minMax"/>
          <c:max val="70"/>
          <c:min val="-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19712"/>
        <c:crosses val="autoZero"/>
        <c:crossBetween val="between"/>
      </c:valAx>
      <c:valAx>
        <c:axId val="23092049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088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920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204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(Pregnancy)'!$G$106:$G$122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C5-48D2-9A80-19B2034E11C1}"/>
            </c:ext>
          </c:extLst>
        </c:ser>
        <c:ser>
          <c:idx val="0"/>
          <c:order val="1"/>
          <c:tx>
            <c:strRef>
              <c:f>'ASP Cases (Pregnancy)'!$D$89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(Pregnancy)'!$G$123:$G$139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C5-48D2-9A80-19B2034E1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21672"/>
        <c:axId val="23092206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C5-48D2-9A80-19B2034E11C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C5-48D2-9A80-19B2034E1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22848"/>
        <c:axId val="230922456"/>
      </c:lineChart>
      <c:catAx>
        <c:axId val="230921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2064"/>
        <c:crosses val="autoZero"/>
        <c:auto val="1"/>
        <c:lblAlgn val="ctr"/>
        <c:lblOffset val="100"/>
        <c:noMultiLvlLbl val="0"/>
      </c:catAx>
      <c:valAx>
        <c:axId val="230922064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1672"/>
        <c:crosses val="autoZero"/>
        <c:crossBetween val="between"/>
      </c:valAx>
      <c:valAx>
        <c:axId val="23092245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284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922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224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(Pregnancy)'!$H$106:$H$122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7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8-45F2-8AC5-64637CE1432D}"/>
            </c:ext>
          </c:extLst>
        </c:ser>
        <c:ser>
          <c:idx val="0"/>
          <c:order val="1"/>
          <c:tx>
            <c:strRef>
              <c:f>'ASP Cases (Pregnancy)'!$D$89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(Pregnancy)'!$H$123:$H$139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8-45F2-8AC5-64637CE14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23632"/>
        <c:axId val="23092402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8-45F2-8AC5-64637CE1432D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18-45F2-8AC5-64637CE14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24808"/>
        <c:axId val="230924416"/>
      </c:lineChart>
      <c:catAx>
        <c:axId val="23092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4024"/>
        <c:crosses val="autoZero"/>
        <c:auto val="1"/>
        <c:lblAlgn val="ctr"/>
        <c:lblOffset val="100"/>
        <c:noMultiLvlLbl val="0"/>
      </c:catAx>
      <c:valAx>
        <c:axId val="230924024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3632"/>
        <c:crosses val="autoZero"/>
        <c:crossBetween val="between"/>
      </c:valAx>
      <c:valAx>
        <c:axId val="23092441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480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924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24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Cases'!$G$4:$G$20</c:f>
              <c:numCache>
                <c:formatCode>General</c:formatCode>
                <c:ptCount val="17"/>
                <c:pt idx="0">
                  <c:v>8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6</c:v>
                </c:pt>
                <c:pt idx="6">
                  <c:v>6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1</c:v>
                </c:pt>
                <c:pt idx="11">
                  <c:v>1</c:v>
                </c:pt>
                <c:pt idx="12">
                  <c:v>7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4E-4545-8AB9-D2445D2C02B2}"/>
            </c:ext>
          </c:extLst>
        </c:ser>
        <c:ser>
          <c:idx val="0"/>
          <c:order val="1"/>
          <c:tx>
            <c:strRef>
              <c:f>'ASP Cases'!$D$21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Cases'!$G$21:$G$37</c:f>
              <c:numCache>
                <c:formatCode>General</c:formatCode>
                <c:ptCount val="17"/>
                <c:pt idx="0">
                  <c:v>-9</c:v>
                </c:pt>
                <c:pt idx="1">
                  <c:v>-3</c:v>
                </c:pt>
                <c:pt idx="2">
                  <c:v>-4</c:v>
                </c:pt>
                <c:pt idx="3">
                  <c:v>-3</c:v>
                </c:pt>
                <c:pt idx="4">
                  <c:v>-3</c:v>
                </c:pt>
                <c:pt idx="5">
                  <c:v>-1</c:v>
                </c:pt>
                <c:pt idx="6">
                  <c:v>-3</c:v>
                </c:pt>
                <c:pt idx="7">
                  <c:v>-4</c:v>
                </c:pt>
                <c:pt idx="8">
                  <c:v>-1</c:v>
                </c:pt>
                <c:pt idx="9">
                  <c:v>-3</c:v>
                </c:pt>
                <c:pt idx="10">
                  <c:v>-2</c:v>
                </c:pt>
                <c:pt idx="11">
                  <c:v>0</c:v>
                </c:pt>
                <c:pt idx="12">
                  <c:v>-3</c:v>
                </c:pt>
                <c:pt idx="13">
                  <c:v>-3</c:v>
                </c:pt>
                <c:pt idx="14">
                  <c:v>0</c:v>
                </c:pt>
                <c:pt idx="15">
                  <c:v>-1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4E-4545-8AB9-D2445D2C0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7907968"/>
        <c:axId val="21790836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4E-4545-8AB9-D2445D2C02B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4E-4545-8AB9-D2445D2C0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909144"/>
        <c:axId val="217908752"/>
      </c:lineChart>
      <c:catAx>
        <c:axId val="21790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7908360"/>
        <c:crosses val="autoZero"/>
        <c:auto val="1"/>
        <c:lblAlgn val="ctr"/>
        <c:lblOffset val="100"/>
        <c:noMultiLvlLbl val="0"/>
      </c:catAx>
      <c:valAx>
        <c:axId val="217908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7907968"/>
        <c:crosses val="autoZero"/>
        <c:crossBetween val="between"/>
      </c:valAx>
      <c:valAx>
        <c:axId val="21790875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790914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7909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7908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(Pregnancy)'!$I$106:$I$122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18</c:v>
                </c:pt>
                <c:pt idx="5">
                  <c:v>53</c:v>
                </c:pt>
                <c:pt idx="6">
                  <c:v>65</c:v>
                </c:pt>
                <c:pt idx="7">
                  <c:v>35</c:v>
                </c:pt>
                <c:pt idx="8">
                  <c:v>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0A-408E-B0E1-EA771C858988}"/>
            </c:ext>
          </c:extLst>
        </c:ser>
        <c:ser>
          <c:idx val="0"/>
          <c:order val="1"/>
          <c:tx>
            <c:strRef>
              <c:f>'ASP Cases (Pregnancy)'!$D$89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(Pregnancy)'!$I$123:$I$139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0A-408E-B0E1-EA771C858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25592"/>
        <c:axId val="23092598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0A-408E-B0E1-EA771C85898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0A-408E-B0E1-EA771C858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26768"/>
        <c:axId val="230926376"/>
      </c:lineChart>
      <c:catAx>
        <c:axId val="230925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5984"/>
        <c:crosses val="autoZero"/>
        <c:auto val="1"/>
        <c:lblAlgn val="ctr"/>
        <c:lblOffset val="100"/>
        <c:noMultiLvlLbl val="0"/>
      </c:catAx>
      <c:valAx>
        <c:axId val="230925984"/>
        <c:scaling>
          <c:orientation val="minMax"/>
          <c:max val="70"/>
          <c:min val="-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5592"/>
        <c:crosses val="autoZero"/>
        <c:crossBetween val="between"/>
      </c:valAx>
      <c:valAx>
        <c:axId val="23092637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676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926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26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(Pregnancy)'!$G$140:$G$156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A6-44ED-AD8F-EFBC02E238B5}"/>
            </c:ext>
          </c:extLst>
        </c:ser>
        <c:ser>
          <c:idx val="0"/>
          <c:order val="1"/>
          <c:tx>
            <c:strRef>
              <c:f>'ASP Cases (Pregnancy)'!$D$89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(Pregnancy)'!$G$157:$G$173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A6-44ED-AD8F-EFBC02E23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27552"/>
        <c:axId val="23092794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A6-44ED-AD8F-EFBC02E238B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A6-44ED-AD8F-EFBC02E23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28728"/>
        <c:axId val="230928336"/>
      </c:lineChart>
      <c:catAx>
        <c:axId val="23092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7944"/>
        <c:crosses val="autoZero"/>
        <c:auto val="1"/>
        <c:lblAlgn val="ctr"/>
        <c:lblOffset val="100"/>
        <c:noMultiLvlLbl val="0"/>
      </c:catAx>
      <c:valAx>
        <c:axId val="230927944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7552"/>
        <c:crosses val="autoZero"/>
        <c:crossBetween val="between"/>
      </c:valAx>
      <c:valAx>
        <c:axId val="23092833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872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928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283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(Pregnancy)'!$H$140:$H$156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4</c:v>
                </c:pt>
                <c:pt idx="6">
                  <c:v>10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63-46DC-BB95-48B451D16704}"/>
            </c:ext>
          </c:extLst>
        </c:ser>
        <c:ser>
          <c:idx val="0"/>
          <c:order val="1"/>
          <c:tx>
            <c:strRef>
              <c:f>'ASP Cases (Pregnancy)'!$D$89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(Pregnancy)'!$H$157:$H$173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63-46DC-BB95-48B451D1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29512"/>
        <c:axId val="23092990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3-46DC-BB95-48B451D1670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63-46DC-BB95-48B451D1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30688"/>
        <c:axId val="230930296"/>
      </c:lineChart>
      <c:catAx>
        <c:axId val="230929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9904"/>
        <c:crosses val="autoZero"/>
        <c:auto val="1"/>
        <c:lblAlgn val="ctr"/>
        <c:lblOffset val="100"/>
        <c:noMultiLvlLbl val="0"/>
      </c:catAx>
      <c:valAx>
        <c:axId val="230929904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29512"/>
        <c:crosses val="autoZero"/>
        <c:crossBetween val="between"/>
      </c:valAx>
      <c:valAx>
        <c:axId val="23093029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068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930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30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(Pregnancy)'!$I$140:$I$156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13</c:v>
                </c:pt>
                <c:pt idx="5">
                  <c:v>49</c:v>
                </c:pt>
                <c:pt idx="6">
                  <c:v>61</c:v>
                </c:pt>
                <c:pt idx="7">
                  <c:v>38</c:v>
                </c:pt>
                <c:pt idx="8">
                  <c:v>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D2-4197-986A-194A1CF1F59C}"/>
            </c:ext>
          </c:extLst>
        </c:ser>
        <c:ser>
          <c:idx val="0"/>
          <c:order val="1"/>
          <c:tx>
            <c:strRef>
              <c:f>'ASP Cases (Pregnancy)'!$D$89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(Pregnancy)'!$I$157:$I$173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D2-4197-986A-194A1CF1F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31472"/>
        <c:axId val="23093186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D2-4197-986A-194A1CF1F59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D2-4197-986A-194A1CF1F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32648"/>
        <c:axId val="230932256"/>
      </c:lineChart>
      <c:catAx>
        <c:axId val="23093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1864"/>
        <c:crosses val="autoZero"/>
        <c:auto val="1"/>
        <c:lblAlgn val="ctr"/>
        <c:lblOffset val="100"/>
        <c:noMultiLvlLbl val="0"/>
      </c:catAx>
      <c:valAx>
        <c:axId val="230931864"/>
        <c:scaling>
          <c:orientation val="minMax"/>
          <c:max val="70"/>
          <c:min val="-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1472"/>
        <c:crosses val="autoZero"/>
        <c:crossBetween val="between"/>
      </c:valAx>
      <c:valAx>
        <c:axId val="23093225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264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0932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3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Respiratory</a:t>
            </a:r>
            <a:r>
              <a:rPr lang="en-GB" b="1" baseline="0"/>
              <a:t>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(Resp.)'!$G$4:$G$20</c:f>
              <c:numCache>
                <c:formatCode>General</c:formatCode>
                <c:ptCount val="17"/>
                <c:pt idx="0">
                  <c:v>39</c:v>
                </c:pt>
                <c:pt idx="1">
                  <c:v>42</c:v>
                </c:pt>
                <c:pt idx="2">
                  <c:v>44</c:v>
                </c:pt>
                <c:pt idx="3">
                  <c:v>83</c:v>
                </c:pt>
                <c:pt idx="4">
                  <c:v>48</c:v>
                </c:pt>
                <c:pt idx="5">
                  <c:v>48</c:v>
                </c:pt>
                <c:pt idx="6">
                  <c:v>71</c:v>
                </c:pt>
                <c:pt idx="7">
                  <c:v>119</c:v>
                </c:pt>
                <c:pt idx="8">
                  <c:v>240</c:v>
                </c:pt>
                <c:pt idx="9">
                  <c:v>440</c:v>
                </c:pt>
                <c:pt idx="10">
                  <c:v>710</c:v>
                </c:pt>
                <c:pt idx="11">
                  <c:v>1064</c:v>
                </c:pt>
                <c:pt idx="12">
                  <c:v>1463</c:v>
                </c:pt>
                <c:pt idx="13">
                  <c:v>1904</c:v>
                </c:pt>
                <c:pt idx="14">
                  <c:v>1659</c:v>
                </c:pt>
                <c:pt idx="15">
                  <c:v>1334</c:v>
                </c:pt>
                <c:pt idx="16">
                  <c:v>1491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4F-4148-9C56-EFBF77919C8F}"/>
            </c:ext>
          </c:extLst>
        </c:ser>
        <c:ser>
          <c:idx val="0"/>
          <c:order val="1"/>
          <c:tx>
            <c:strRef>
              <c:f>'ASP Tables (Resp.)'!$D$21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(Resp.)'!$G$21:$G$37</c:f>
              <c:numCache>
                <c:formatCode>General</c:formatCode>
                <c:ptCount val="17"/>
                <c:pt idx="0">
                  <c:v>-67</c:v>
                </c:pt>
                <c:pt idx="1">
                  <c:v>-57</c:v>
                </c:pt>
                <c:pt idx="2">
                  <c:v>-61</c:v>
                </c:pt>
                <c:pt idx="3">
                  <c:v>-63</c:v>
                </c:pt>
                <c:pt idx="4">
                  <c:v>-63</c:v>
                </c:pt>
                <c:pt idx="5">
                  <c:v>-34</c:v>
                </c:pt>
                <c:pt idx="6">
                  <c:v>-65</c:v>
                </c:pt>
                <c:pt idx="7">
                  <c:v>-91</c:v>
                </c:pt>
                <c:pt idx="8">
                  <c:v>-220</c:v>
                </c:pt>
                <c:pt idx="9">
                  <c:v>-383</c:v>
                </c:pt>
                <c:pt idx="10">
                  <c:v>-619</c:v>
                </c:pt>
                <c:pt idx="11">
                  <c:v>-885</c:v>
                </c:pt>
                <c:pt idx="12">
                  <c:v>-1427</c:v>
                </c:pt>
                <c:pt idx="13">
                  <c:v>-2292</c:v>
                </c:pt>
                <c:pt idx="14">
                  <c:v>-2198</c:v>
                </c:pt>
                <c:pt idx="15">
                  <c:v>-2061</c:v>
                </c:pt>
                <c:pt idx="16">
                  <c:v>-2320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4F-4148-9C56-EFBF77919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33432"/>
        <c:axId val="23093382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(Resp.)'!$F$4:$F$20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4F-4148-9C56-EFBF77919C8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(Resp.)'!$F$21:$F$37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4F-4148-9C56-EFBF77919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34608"/>
        <c:axId val="230934216"/>
      </c:lineChart>
      <c:catAx>
        <c:axId val="230933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3824"/>
        <c:crosses val="autoZero"/>
        <c:auto val="1"/>
        <c:lblAlgn val="ctr"/>
        <c:lblOffset val="100"/>
        <c:noMultiLvlLbl val="0"/>
      </c:catAx>
      <c:valAx>
        <c:axId val="230933824"/>
        <c:scaling>
          <c:orientation val="minMax"/>
          <c:max val="2500"/>
          <c:min val="-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3432"/>
        <c:crosses val="autoZero"/>
        <c:crossBetween val="between"/>
      </c:valAx>
      <c:valAx>
        <c:axId val="23093421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4608"/>
        <c:crosses val="max"/>
        <c:crossBetween val="between"/>
      </c:valAx>
      <c:catAx>
        <c:axId val="230934608"/>
        <c:scaling>
          <c:orientation val="minMax"/>
        </c:scaling>
        <c:delete val="1"/>
        <c:axPos val="b"/>
        <c:majorTickMark val="out"/>
        <c:minorTickMark val="none"/>
        <c:tickLblPos val="nextTo"/>
        <c:crossAx val="2309342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Respiratory </a:t>
            </a:r>
            <a:r>
              <a:rPr lang="en-GB" b="1"/>
              <a:t>- 2014-15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(Resp.)'!$G$38:$G$54</c:f>
              <c:numCache>
                <c:formatCode>General</c:formatCode>
                <c:ptCount val="17"/>
                <c:pt idx="0">
                  <c:v>46</c:v>
                </c:pt>
                <c:pt idx="1">
                  <c:v>38</c:v>
                </c:pt>
                <c:pt idx="2">
                  <c:v>44</c:v>
                </c:pt>
                <c:pt idx="3">
                  <c:v>77</c:v>
                </c:pt>
                <c:pt idx="4">
                  <c:v>58</c:v>
                </c:pt>
                <c:pt idx="5">
                  <c:v>47</c:v>
                </c:pt>
                <c:pt idx="6">
                  <c:v>74</c:v>
                </c:pt>
                <c:pt idx="7">
                  <c:v>132</c:v>
                </c:pt>
                <c:pt idx="8">
                  <c:v>249</c:v>
                </c:pt>
                <c:pt idx="9">
                  <c:v>438</c:v>
                </c:pt>
                <c:pt idx="10">
                  <c:v>758</c:v>
                </c:pt>
                <c:pt idx="11">
                  <c:v>1080</c:v>
                </c:pt>
                <c:pt idx="12">
                  <c:v>1528</c:v>
                </c:pt>
                <c:pt idx="13">
                  <c:v>1999</c:v>
                </c:pt>
                <c:pt idx="14">
                  <c:v>1825</c:v>
                </c:pt>
                <c:pt idx="15">
                  <c:v>1431</c:v>
                </c:pt>
                <c:pt idx="16">
                  <c:v>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E-4C5D-8F94-64C9B4C26435}"/>
            </c:ext>
          </c:extLst>
        </c:ser>
        <c:ser>
          <c:idx val="0"/>
          <c:order val="1"/>
          <c:tx>
            <c:strRef>
              <c:f>'ASP Tables (Resp.)'!$D$21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(Resp.)'!$G$55:$G$71</c:f>
              <c:numCache>
                <c:formatCode>General</c:formatCode>
                <c:ptCount val="17"/>
                <c:pt idx="0">
                  <c:v>-63</c:v>
                </c:pt>
                <c:pt idx="1">
                  <c:v>-56</c:v>
                </c:pt>
                <c:pt idx="2">
                  <c:v>-63</c:v>
                </c:pt>
                <c:pt idx="3">
                  <c:v>-62</c:v>
                </c:pt>
                <c:pt idx="4">
                  <c:v>-69</c:v>
                </c:pt>
                <c:pt idx="5">
                  <c:v>-51</c:v>
                </c:pt>
                <c:pt idx="6">
                  <c:v>-63</c:v>
                </c:pt>
                <c:pt idx="7">
                  <c:v>-95</c:v>
                </c:pt>
                <c:pt idx="8">
                  <c:v>-240</c:v>
                </c:pt>
                <c:pt idx="9">
                  <c:v>-390</c:v>
                </c:pt>
                <c:pt idx="10">
                  <c:v>-670</c:v>
                </c:pt>
                <c:pt idx="11">
                  <c:v>-936</c:v>
                </c:pt>
                <c:pt idx="12">
                  <c:v>-1434</c:v>
                </c:pt>
                <c:pt idx="13">
                  <c:v>-2339</c:v>
                </c:pt>
                <c:pt idx="14">
                  <c:v>-2386</c:v>
                </c:pt>
                <c:pt idx="15">
                  <c:v>-2219</c:v>
                </c:pt>
                <c:pt idx="16">
                  <c:v>-2514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E-4C5D-8F94-64C9B4C26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35392"/>
        <c:axId val="23093578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(Resp.)'!$F$38:$F$54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8E-4C5D-8F94-64C9B4C2643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(Resp.)'!$F$55:$F$71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8E-4C5D-8F94-64C9B4C26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36568"/>
        <c:axId val="230936176"/>
      </c:lineChart>
      <c:catAx>
        <c:axId val="23093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5784"/>
        <c:crosses val="autoZero"/>
        <c:auto val="1"/>
        <c:lblAlgn val="ctr"/>
        <c:lblOffset val="100"/>
        <c:noMultiLvlLbl val="0"/>
      </c:catAx>
      <c:valAx>
        <c:axId val="230935784"/>
        <c:scaling>
          <c:orientation val="minMax"/>
          <c:max val="300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5392"/>
        <c:crosses val="autoZero"/>
        <c:crossBetween val="between"/>
      </c:valAx>
      <c:valAx>
        <c:axId val="23093617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6568"/>
        <c:crosses val="max"/>
        <c:crossBetween val="between"/>
      </c:valAx>
      <c:catAx>
        <c:axId val="230936568"/>
        <c:scaling>
          <c:orientation val="minMax"/>
        </c:scaling>
        <c:delete val="1"/>
        <c:axPos val="b"/>
        <c:majorTickMark val="out"/>
        <c:minorTickMark val="none"/>
        <c:tickLblPos val="nextTo"/>
        <c:crossAx val="230936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Respiratory </a:t>
            </a:r>
            <a:r>
              <a:rPr lang="en-GB" b="1"/>
              <a:t>- 2015-16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(Resp.)'!$G$72:$G$88</c:f>
              <c:numCache>
                <c:formatCode>General</c:formatCode>
                <c:ptCount val="17"/>
                <c:pt idx="0">
                  <c:v>46</c:v>
                </c:pt>
                <c:pt idx="1">
                  <c:v>39</c:v>
                </c:pt>
                <c:pt idx="2">
                  <c:v>48</c:v>
                </c:pt>
                <c:pt idx="3">
                  <c:v>64</c:v>
                </c:pt>
                <c:pt idx="4">
                  <c:v>77</c:v>
                </c:pt>
                <c:pt idx="5">
                  <c:v>55</c:v>
                </c:pt>
                <c:pt idx="6">
                  <c:v>85</c:v>
                </c:pt>
                <c:pt idx="7">
                  <c:v>128</c:v>
                </c:pt>
                <c:pt idx="8">
                  <c:v>256</c:v>
                </c:pt>
                <c:pt idx="9">
                  <c:v>462</c:v>
                </c:pt>
                <c:pt idx="10">
                  <c:v>801</c:v>
                </c:pt>
                <c:pt idx="11">
                  <c:v>1114</c:v>
                </c:pt>
                <c:pt idx="12">
                  <c:v>1551</c:v>
                </c:pt>
                <c:pt idx="13">
                  <c:v>2068</c:v>
                </c:pt>
                <c:pt idx="14">
                  <c:v>1987</c:v>
                </c:pt>
                <c:pt idx="15">
                  <c:v>1491</c:v>
                </c:pt>
                <c:pt idx="16">
                  <c:v>1645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D3-45E5-8512-59C8C011012B}"/>
            </c:ext>
          </c:extLst>
        </c:ser>
        <c:ser>
          <c:idx val="0"/>
          <c:order val="1"/>
          <c:tx>
            <c:strRef>
              <c:f>'ASP Tables (Resp.)'!$D$21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(Resp.)'!$G$89:$G$105</c:f>
              <c:numCache>
                <c:formatCode>General</c:formatCode>
                <c:ptCount val="17"/>
                <c:pt idx="0">
                  <c:v>-55</c:v>
                </c:pt>
                <c:pt idx="1">
                  <c:v>-66</c:v>
                </c:pt>
                <c:pt idx="2">
                  <c:v>-56</c:v>
                </c:pt>
                <c:pt idx="3">
                  <c:v>-65</c:v>
                </c:pt>
                <c:pt idx="4">
                  <c:v>-69</c:v>
                </c:pt>
                <c:pt idx="5">
                  <c:v>-74</c:v>
                </c:pt>
                <c:pt idx="6">
                  <c:v>-74</c:v>
                </c:pt>
                <c:pt idx="7">
                  <c:v>-103</c:v>
                </c:pt>
                <c:pt idx="8">
                  <c:v>-221</c:v>
                </c:pt>
                <c:pt idx="9">
                  <c:v>-409</c:v>
                </c:pt>
                <c:pt idx="10">
                  <c:v>-719</c:v>
                </c:pt>
                <c:pt idx="11">
                  <c:v>-980</c:v>
                </c:pt>
                <c:pt idx="12">
                  <c:v>-1449</c:v>
                </c:pt>
                <c:pt idx="13">
                  <c:v>-2429</c:v>
                </c:pt>
                <c:pt idx="14">
                  <c:v>-2529</c:v>
                </c:pt>
                <c:pt idx="15">
                  <c:v>-2335</c:v>
                </c:pt>
                <c:pt idx="16">
                  <c:v>-2625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D3-45E5-8512-59C8C0110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37352"/>
        <c:axId val="23093774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(Resp.)'!$E$89:$E$105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D3-45E5-8512-59C8C011012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(Resp.)'!$E$89:$E$105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D3-45E5-8512-59C8C0110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38528"/>
        <c:axId val="230938136"/>
      </c:lineChart>
      <c:catAx>
        <c:axId val="230937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7744"/>
        <c:crosses val="autoZero"/>
        <c:auto val="1"/>
        <c:lblAlgn val="ctr"/>
        <c:lblOffset val="100"/>
        <c:noMultiLvlLbl val="0"/>
      </c:catAx>
      <c:valAx>
        <c:axId val="230937744"/>
        <c:scaling>
          <c:orientation val="minMax"/>
          <c:max val="300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7352"/>
        <c:crosses val="autoZero"/>
        <c:crossBetween val="between"/>
      </c:valAx>
      <c:valAx>
        <c:axId val="23093813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8528"/>
        <c:crosses val="max"/>
        <c:crossBetween val="between"/>
      </c:valAx>
      <c:catAx>
        <c:axId val="230938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0938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Respiratory </a:t>
            </a:r>
            <a:r>
              <a:rPr lang="en-GB" b="1"/>
              <a:t>- 2016-17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(Resp.)'!$G$106:$G$122</c:f>
              <c:numCache>
                <c:formatCode>General</c:formatCode>
                <c:ptCount val="17"/>
                <c:pt idx="0">
                  <c:v>40</c:v>
                </c:pt>
                <c:pt idx="1">
                  <c:v>47</c:v>
                </c:pt>
                <c:pt idx="2">
                  <c:v>45</c:v>
                </c:pt>
                <c:pt idx="3">
                  <c:v>57</c:v>
                </c:pt>
                <c:pt idx="4">
                  <c:v>69</c:v>
                </c:pt>
                <c:pt idx="5">
                  <c:v>74</c:v>
                </c:pt>
                <c:pt idx="6">
                  <c:v>86</c:v>
                </c:pt>
                <c:pt idx="7">
                  <c:v>126</c:v>
                </c:pt>
                <c:pt idx="8">
                  <c:v>246</c:v>
                </c:pt>
                <c:pt idx="9">
                  <c:v>511</c:v>
                </c:pt>
                <c:pt idx="10">
                  <c:v>888</c:v>
                </c:pt>
                <c:pt idx="11">
                  <c:v>1168</c:v>
                </c:pt>
                <c:pt idx="12">
                  <c:v>1537</c:v>
                </c:pt>
                <c:pt idx="13">
                  <c:v>2183</c:v>
                </c:pt>
                <c:pt idx="14">
                  <c:v>2162</c:v>
                </c:pt>
                <c:pt idx="15">
                  <c:v>1598</c:v>
                </c:pt>
                <c:pt idx="16">
                  <c:v>1685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D-4225-9984-18B12D3D2D49}"/>
            </c:ext>
          </c:extLst>
        </c:ser>
        <c:ser>
          <c:idx val="0"/>
          <c:order val="1"/>
          <c:tx>
            <c:strRef>
              <c:f>'ASP Tables (Resp.)'!$D$21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(Resp.)'!$G$123:$G$139</c:f>
              <c:numCache>
                <c:formatCode>General</c:formatCode>
                <c:ptCount val="17"/>
                <c:pt idx="0">
                  <c:v>-59</c:v>
                </c:pt>
                <c:pt idx="1">
                  <c:v>-80</c:v>
                </c:pt>
                <c:pt idx="2">
                  <c:v>-49</c:v>
                </c:pt>
                <c:pt idx="3">
                  <c:v>-69</c:v>
                </c:pt>
                <c:pt idx="4">
                  <c:v>-81</c:v>
                </c:pt>
                <c:pt idx="5">
                  <c:v>-82</c:v>
                </c:pt>
                <c:pt idx="6">
                  <c:v>-81</c:v>
                </c:pt>
                <c:pt idx="7">
                  <c:v>-125</c:v>
                </c:pt>
                <c:pt idx="8">
                  <c:v>-215</c:v>
                </c:pt>
                <c:pt idx="9">
                  <c:v>-444</c:v>
                </c:pt>
                <c:pt idx="10">
                  <c:v>-702</c:v>
                </c:pt>
                <c:pt idx="11">
                  <c:v>-1049</c:v>
                </c:pt>
                <c:pt idx="12">
                  <c:v>-1507</c:v>
                </c:pt>
                <c:pt idx="13">
                  <c:v>-2424</c:v>
                </c:pt>
                <c:pt idx="14">
                  <c:v>-2766</c:v>
                </c:pt>
                <c:pt idx="15">
                  <c:v>-2411</c:v>
                </c:pt>
                <c:pt idx="16">
                  <c:v>-2755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5D-4225-9984-18B12D3D2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0939312"/>
        <c:axId val="23093970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(Resp.)'!$E$89:$E$105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5D-4225-9984-18B12D3D2D49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(Resp.)'!$E$89:$E$105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5D-4225-9984-18B12D3D2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42008"/>
        <c:axId val="232941616"/>
      </c:lineChart>
      <c:catAx>
        <c:axId val="23093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9704"/>
        <c:crosses val="autoZero"/>
        <c:auto val="1"/>
        <c:lblAlgn val="ctr"/>
        <c:lblOffset val="100"/>
        <c:noMultiLvlLbl val="0"/>
      </c:catAx>
      <c:valAx>
        <c:axId val="230939704"/>
        <c:scaling>
          <c:orientation val="minMax"/>
          <c:max val="300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939312"/>
        <c:crosses val="autoZero"/>
        <c:crossBetween val="between"/>
      </c:valAx>
      <c:valAx>
        <c:axId val="23294161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42008"/>
        <c:crosses val="max"/>
        <c:crossBetween val="between"/>
      </c:valAx>
      <c:catAx>
        <c:axId val="232942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416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Respiratory </a:t>
            </a:r>
            <a:r>
              <a:rPr lang="en-GB" b="1"/>
              <a:t>- 2017-18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(Resp.)'!$G$140:$G$156</c:f>
              <c:numCache>
                <c:formatCode>General</c:formatCode>
                <c:ptCount val="17"/>
                <c:pt idx="0">
                  <c:v>33</c:v>
                </c:pt>
                <c:pt idx="1">
                  <c:v>54</c:v>
                </c:pt>
                <c:pt idx="2">
                  <c:v>42</c:v>
                </c:pt>
                <c:pt idx="3">
                  <c:v>61</c:v>
                </c:pt>
                <c:pt idx="4">
                  <c:v>87</c:v>
                </c:pt>
                <c:pt idx="5">
                  <c:v>68</c:v>
                </c:pt>
                <c:pt idx="6">
                  <c:v>88</c:v>
                </c:pt>
                <c:pt idx="7">
                  <c:v>142</c:v>
                </c:pt>
                <c:pt idx="8">
                  <c:v>271</c:v>
                </c:pt>
                <c:pt idx="9">
                  <c:v>518</c:v>
                </c:pt>
                <c:pt idx="10">
                  <c:v>874</c:v>
                </c:pt>
                <c:pt idx="11">
                  <c:v>1238</c:v>
                </c:pt>
                <c:pt idx="12">
                  <c:v>1631</c:v>
                </c:pt>
                <c:pt idx="13">
                  <c:v>2130</c:v>
                </c:pt>
                <c:pt idx="14">
                  <c:v>2340</c:v>
                </c:pt>
                <c:pt idx="15">
                  <c:v>1692</c:v>
                </c:pt>
                <c:pt idx="16">
                  <c:v>1804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29-43D9-9C1C-7899423F98C6}"/>
            </c:ext>
          </c:extLst>
        </c:ser>
        <c:ser>
          <c:idx val="0"/>
          <c:order val="1"/>
          <c:tx>
            <c:strRef>
              <c:f>'ASP Tables (Resp.)'!$D$21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(Resp.)'!$G$157:$G$173</c:f>
              <c:numCache>
                <c:formatCode>General</c:formatCode>
                <c:ptCount val="17"/>
                <c:pt idx="0">
                  <c:v>-50</c:v>
                </c:pt>
                <c:pt idx="1">
                  <c:v>-77</c:v>
                </c:pt>
                <c:pt idx="2">
                  <c:v>-54</c:v>
                </c:pt>
                <c:pt idx="3">
                  <c:v>-66</c:v>
                </c:pt>
                <c:pt idx="4">
                  <c:v>-77</c:v>
                </c:pt>
                <c:pt idx="5">
                  <c:v>-82</c:v>
                </c:pt>
                <c:pt idx="6">
                  <c:v>-77</c:v>
                </c:pt>
                <c:pt idx="7">
                  <c:v>-133</c:v>
                </c:pt>
                <c:pt idx="8">
                  <c:v>-204</c:v>
                </c:pt>
                <c:pt idx="9">
                  <c:v>-468</c:v>
                </c:pt>
                <c:pt idx="10">
                  <c:v>-699</c:v>
                </c:pt>
                <c:pt idx="11">
                  <c:v>-1101</c:v>
                </c:pt>
                <c:pt idx="12">
                  <c:v>-1541</c:v>
                </c:pt>
                <c:pt idx="13">
                  <c:v>-2307</c:v>
                </c:pt>
                <c:pt idx="14">
                  <c:v>-3048</c:v>
                </c:pt>
                <c:pt idx="15">
                  <c:v>-2450</c:v>
                </c:pt>
                <c:pt idx="16">
                  <c:v>-2971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29-43D9-9C1C-7899423F9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42792"/>
        <c:axId val="23294318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(Resp.)'!$E$89:$E$105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(Resp.)'!$F$140:$F$156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29-43D9-9C1C-7899423F98C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(Resp.)'!$E$89:$E$105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(Resp.)'!$F$157:$F$173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29-43D9-9C1C-7899423F9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43968"/>
        <c:axId val="232943576"/>
      </c:lineChart>
      <c:catAx>
        <c:axId val="232942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43184"/>
        <c:crosses val="autoZero"/>
        <c:auto val="1"/>
        <c:lblAlgn val="ctr"/>
        <c:lblOffset val="100"/>
        <c:noMultiLvlLbl val="0"/>
      </c:catAx>
      <c:valAx>
        <c:axId val="232943184"/>
        <c:scaling>
          <c:orientation val="minMax"/>
          <c:max val="300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42792"/>
        <c:crosses val="autoZero"/>
        <c:crossBetween val="between"/>
      </c:valAx>
      <c:valAx>
        <c:axId val="23294357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43968"/>
        <c:crosses val="max"/>
        <c:crossBetween val="between"/>
      </c:valAx>
      <c:catAx>
        <c:axId val="232943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435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(Resp.)'!$G$4:$G$20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C-4C6E-B8D2-F9C3C54B5A9F}"/>
            </c:ext>
          </c:extLst>
        </c:ser>
        <c:ser>
          <c:idx val="0"/>
          <c:order val="1"/>
          <c:tx>
            <c:strRef>
              <c:f>'ASP Cases (Resp.)'!$D$21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(Resp.)'!$G$21:$G$37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C-4C6E-B8D2-F9C3C54B5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44752"/>
        <c:axId val="23294514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5C-4C6E-B8D2-F9C3C54B5A9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5C-4C6E-B8D2-F9C3C54B5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45928"/>
        <c:axId val="232945536"/>
      </c:lineChart>
      <c:catAx>
        <c:axId val="23294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45144"/>
        <c:crosses val="autoZero"/>
        <c:auto val="1"/>
        <c:lblAlgn val="ctr"/>
        <c:lblOffset val="100"/>
        <c:noMultiLvlLbl val="0"/>
      </c:catAx>
      <c:valAx>
        <c:axId val="232945144"/>
        <c:scaling>
          <c:orientation val="minMax"/>
          <c:max val="1.5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44752"/>
        <c:crosses val="autoZero"/>
        <c:crossBetween val="between"/>
      </c:valAx>
      <c:valAx>
        <c:axId val="23294553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4592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45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45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Cases'!$H$4:$H$20</c:f>
              <c:numCache>
                <c:formatCode>General</c:formatCode>
                <c:ptCount val="17"/>
                <c:pt idx="0">
                  <c:v>219</c:v>
                </c:pt>
                <c:pt idx="1">
                  <c:v>66</c:v>
                </c:pt>
                <c:pt idx="2">
                  <c:v>15</c:v>
                </c:pt>
                <c:pt idx="3">
                  <c:v>21</c:v>
                </c:pt>
                <c:pt idx="4">
                  <c:v>27</c:v>
                </c:pt>
                <c:pt idx="5">
                  <c:v>46</c:v>
                </c:pt>
                <c:pt idx="6">
                  <c:v>61</c:v>
                </c:pt>
                <c:pt idx="7">
                  <c:v>80</c:v>
                </c:pt>
                <c:pt idx="8">
                  <c:v>68</c:v>
                </c:pt>
                <c:pt idx="9">
                  <c:v>57</c:v>
                </c:pt>
                <c:pt idx="10">
                  <c:v>51</c:v>
                </c:pt>
                <c:pt idx="11">
                  <c:v>70</c:v>
                </c:pt>
                <c:pt idx="12">
                  <c:v>65</c:v>
                </c:pt>
                <c:pt idx="13">
                  <c:v>73</c:v>
                </c:pt>
                <c:pt idx="14">
                  <c:v>69</c:v>
                </c:pt>
                <c:pt idx="15">
                  <c:v>89</c:v>
                </c:pt>
                <c:pt idx="16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89-4034-88F9-D4E81B8FF024}"/>
            </c:ext>
          </c:extLst>
        </c:ser>
        <c:ser>
          <c:idx val="0"/>
          <c:order val="1"/>
          <c:tx>
            <c:strRef>
              <c:f>'ASP Cases'!$D$21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Cases'!$H$21:$H$37</c:f>
              <c:numCache>
                <c:formatCode>General</c:formatCode>
                <c:ptCount val="17"/>
                <c:pt idx="0">
                  <c:v>-225</c:v>
                </c:pt>
                <c:pt idx="1">
                  <c:v>-60</c:v>
                </c:pt>
                <c:pt idx="2">
                  <c:v>-31</c:v>
                </c:pt>
                <c:pt idx="3">
                  <c:v>-19</c:v>
                </c:pt>
                <c:pt idx="4">
                  <c:v>-17</c:v>
                </c:pt>
                <c:pt idx="5">
                  <c:v>-22</c:v>
                </c:pt>
                <c:pt idx="6">
                  <c:v>-32</c:v>
                </c:pt>
                <c:pt idx="7">
                  <c:v>-39</c:v>
                </c:pt>
                <c:pt idx="8">
                  <c:v>-46</c:v>
                </c:pt>
                <c:pt idx="9">
                  <c:v>-35</c:v>
                </c:pt>
                <c:pt idx="10">
                  <c:v>-31</c:v>
                </c:pt>
                <c:pt idx="11">
                  <c:v>-53</c:v>
                </c:pt>
                <c:pt idx="12">
                  <c:v>-59</c:v>
                </c:pt>
                <c:pt idx="13">
                  <c:v>-70</c:v>
                </c:pt>
                <c:pt idx="14">
                  <c:v>-58</c:v>
                </c:pt>
                <c:pt idx="15">
                  <c:v>-87</c:v>
                </c:pt>
                <c:pt idx="16">
                  <c:v>-130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89-4034-88F9-D4E81B8FF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7909928"/>
        <c:axId val="21791032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89-4034-88F9-D4E81B8FF02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89-4034-88F9-D4E81B8FF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54616"/>
        <c:axId val="217910712"/>
      </c:lineChart>
      <c:catAx>
        <c:axId val="217909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7910320"/>
        <c:crosses val="autoZero"/>
        <c:auto val="1"/>
        <c:lblAlgn val="ctr"/>
        <c:lblOffset val="100"/>
        <c:noMultiLvlLbl val="0"/>
      </c:catAx>
      <c:valAx>
        <c:axId val="21791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7909928"/>
        <c:crosses val="autoZero"/>
        <c:crossBetween val="between"/>
      </c:valAx>
      <c:valAx>
        <c:axId val="21791071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95461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8954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7910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(Resp.)'!$H$4:$H$20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  <c:pt idx="10">
                  <c:v>3</c:v>
                </c:pt>
                <c:pt idx="11">
                  <c:v>5</c:v>
                </c:pt>
                <c:pt idx="12">
                  <c:v>9</c:v>
                </c:pt>
                <c:pt idx="13">
                  <c:v>9</c:v>
                </c:pt>
                <c:pt idx="14">
                  <c:v>14</c:v>
                </c:pt>
                <c:pt idx="15">
                  <c:v>10</c:v>
                </c:pt>
                <c:pt idx="1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10-4C20-A8B1-EA43498B57DA}"/>
            </c:ext>
          </c:extLst>
        </c:ser>
        <c:ser>
          <c:idx val="0"/>
          <c:order val="1"/>
          <c:tx>
            <c:strRef>
              <c:f>'ASP Cases (Resp.)'!$D$21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(Resp.)'!$H$21:$H$37</c:f>
              <c:numCache>
                <c:formatCode>General</c:formatCode>
                <c:ptCount val="17"/>
                <c:pt idx="0">
                  <c:v>-1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-2</c:v>
                </c:pt>
                <c:pt idx="9">
                  <c:v>-1</c:v>
                </c:pt>
                <c:pt idx="10">
                  <c:v>-3</c:v>
                </c:pt>
                <c:pt idx="11">
                  <c:v>-10</c:v>
                </c:pt>
                <c:pt idx="12">
                  <c:v>-5</c:v>
                </c:pt>
                <c:pt idx="13">
                  <c:v>-14</c:v>
                </c:pt>
                <c:pt idx="14">
                  <c:v>-9</c:v>
                </c:pt>
                <c:pt idx="15">
                  <c:v>-18</c:v>
                </c:pt>
                <c:pt idx="16">
                  <c:v>-26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10-4C20-A8B1-EA43498B5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46712"/>
        <c:axId val="23294710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10-4C20-A8B1-EA43498B57D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10-4C20-A8B1-EA43498B5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47888"/>
        <c:axId val="232947496"/>
      </c:lineChart>
      <c:catAx>
        <c:axId val="232946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47104"/>
        <c:crosses val="autoZero"/>
        <c:auto val="1"/>
        <c:lblAlgn val="ctr"/>
        <c:lblOffset val="100"/>
        <c:noMultiLvlLbl val="0"/>
      </c:catAx>
      <c:valAx>
        <c:axId val="232947104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46712"/>
        <c:crosses val="autoZero"/>
        <c:crossBetween val="between"/>
      </c:valAx>
      <c:valAx>
        <c:axId val="23294749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4788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4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474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(Resp.)'!$I$4:$I$20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4</c:v>
                </c:pt>
                <c:pt idx="9">
                  <c:v>0</c:v>
                </c:pt>
                <c:pt idx="10">
                  <c:v>4</c:v>
                </c:pt>
                <c:pt idx="11">
                  <c:v>3</c:v>
                </c:pt>
                <c:pt idx="12">
                  <c:v>5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65-4825-BF70-E54A2CD61B04}"/>
            </c:ext>
          </c:extLst>
        </c:ser>
        <c:ser>
          <c:idx val="0"/>
          <c:order val="1"/>
          <c:tx>
            <c:strRef>
              <c:f>'ASP Cases (Resp.)'!$D$21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(Resp.)'!$I$21:$I$37</c:f>
              <c:numCache>
                <c:formatCode>General</c:formatCode>
                <c:ptCount val="17"/>
                <c:pt idx="0">
                  <c:v>-1</c:v>
                </c:pt>
                <c:pt idx="1">
                  <c:v>-2</c:v>
                </c:pt>
                <c:pt idx="2">
                  <c:v>-2</c:v>
                </c:pt>
                <c:pt idx="3">
                  <c:v>0</c:v>
                </c:pt>
                <c:pt idx="4">
                  <c:v>0</c:v>
                </c:pt>
                <c:pt idx="5">
                  <c:v>-3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-3</c:v>
                </c:pt>
                <c:pt idx="10">
                  <c:v>-2</c:v>
                </c:pt>
                <c:pt idx="11">
                  <c:v>-2</c:v>
                </c:pt>
                <c:pt idx="12">
                  <c:v>-3</c:v>
                </c:pt>
                <c:pt idx="13">
                  <c:v>-6</c:v>
                </c:pt>
                <c:pt idx="14">
                  <c:v>-5</c:v>
                </c:pt>
                <c:pt idx="15">
                  <c:v>-3</c:v>
                </c:pt>
                <c:pt idx="16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65-4825-BF70-E54A2CD61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48672"/>
        <c:axId val="23294906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65-4825-BF70-E54A2CD61B0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65-4825-BF70-E54A2CD61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49848"/>
        <c:axId val="232949456"/>
      </c:lineChart>
      <c:catAx>
        <c:axId val="232948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49064"/>
        <c:crosses val="autoZero"/>
        <c:auto val="1"/>
        <c:lblAlgn val="ctr"/>
        <c:lblOffset val="100"/>
        <c:noMultiLvlLbl val="0"/>
      </c:catAx>
      <c:valAx>
        <c:axId val="232949064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48672"/>
        <c:crosses val="autoZero"/>
        <c:crossBetween val="between"/>
      </c:valAx>
      <c:valAx>
        <c:axId val="23294945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4984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49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494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(Resp.)'!$G$38:$G$54</c:f>
              <c:numCache>
                <c:formatCode>General</c:formatCode>
                <c:ptCount val="1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8-48CE-B295-286F8E4B4CF4}"/>
            </c:ext>
          </c:extLst>
        </c:ser>
        <c:ser>
          <c:idx val="0"/>
          <c:order val="1"/>
          <c:tx>
            <c:strRef>
              <c:f>'ASP Cases (Resp.)'!$D$21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(Resp.)'!$G$55:$G$71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0</c:v>
                </c:pt>
                <c:pt idx="13">
                  <c:v>0</c:v>
                </c:pt>
                <c:pt idx="14">
                  <c:v>-1</c:v>
                </c:pt>
                <c:pt idx="15">
                  <c:v>-1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8-48CE-B295-286F8E4B4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50632"/>
        <c:axId val="23295102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58-48CE-B295-286F8E4B4CF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58-48CE-B295-286F8E4B4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51808"/>
        <c:axId val="232951416"/>
      </c:lineChart>
      <c:catAx>
        <c:axId val="23295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1024"/>
        <c:crosses val="autoZero"/>
        <c:auto val="1"/>
        <c:lblAlgn val="ctr"/>
        <c:lblOffset val="100"/>
        <c:noMultiLvlLbl val="0"/>
      </c:catAx>
      <c:valAx>
        <c:axId val="232951024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0632"/>
        <c:crosses val="autoZero"/>
        <c:crossBetween val="between"/>
      </c:valAx>
      <c:valAx>
        <c:axId val="23295141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180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51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51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(Resp.)'!$H$38:$H$54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5</c:v>
                </c:pt>
                <c:pt idx="10">
                  <c:v>4</c:v>
                </c:pt>
                <c:pt idx="11">
                  <c:v>3</c:v>
                </c:pt>
                <c:pt idx="12">
                  <c:v>4</c:v>
                </c:pt>
                <c:pt idx="13">
                  <c:v>14</c:v>
                </c:pt>
                <c:pt idx="14">
                  <c:v>8</c:v>
                </c:pt>
                <c:pt idx="15">
                  <c:v>18</c:v>
                </c:pt>
                <c:pt idx="1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BC-4421-B346-9C4CE85495A7}"/>
            </c:ext>
          </c:extLst>
        </c:ser>
        <c:ser>
          <c:idx val="0"/>
          <c:order val="1"/>
          <c:tx>
            <c:strRef>
              <c:f>'ASP Cases (Resp.)'!$D$21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(Resp.)'!$H$55:$H$71</c:f>
              <c:numCache>
                <c:formatCode>General</c:formatCode>
                <c:ptCount val="17"/>
                <c:pt idx="0">
                  <c:v>-1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-3</c:v>
                </c:pt>
                <c:pt idx="11">
                  <c:v>-4</c:v>
                </c:pt>
                <c:pt idx="12">
                  <c:v>-4</c:v>
                </c:pt>
                <c:pt idx="13">
                  <c:v>-7</c:v>
                </c:pt>
                <c:pt idx="14">
                  <c:v>-20</c:v>
                </c:pt>
                <c:pt idx="15">
                  <c:v>-16</c:v>
                </c:pt>
                <c:pt idx="16">
                  <c:v>-37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BC-4421-B346-9C4CE8549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52592"/>
        <c:axId val="23295298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C-4421-B346-9C4CE85495A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BC-4421-B346-9C4CE8549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53768"/>
        <c:axId val="232953376"/>
      </c:lineChart>
      <c:catAx>
        <c:axId val="23295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2984"/>
        <c:crosses val="autoZero"/>
        <c:auto val="1"/>
        <c:lblAlgn val="ctr"/>
        <c:lblOffset val="100"/>
        <c:noMultiLvlLbl val="0"/>
      </c:catAx>
      <c:valAx>
        <c:axId val="232952984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2592"/>
        <c:crosses val="autoZero"/>
        <c:crossBetween val="between"/>
      </c:valAx>
      <c:valAx>
        <c:axId val="23295337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376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53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5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(Resp.)'!$I$38:$I$54</c:f>
              <c:numCache>
                <c:formatCode>General</c:formatCode>
                <c:ptCount val="17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5</c:v>
                </c:pt>
                <c:pt idx="9">
                  <c:v>2</c:v>
                </c:pt>
                <c:pt idx="10">
                  <c:v>4</c:v>
                </c:pt>
                <c:pt idx="11">
                  <c:v>1</c:v>
                </c:pt>
                <c:pt idx="12">
                  <c:v>6</c:v>
                </c:pt>
                <c:pt idx="13">
                  <c:v>4</c:v>
                </c:pt>
                <c:pt idx="14">
                  <c:v>3</c:v>
                </c:pt>
                <c:pt idx="15">
                  <c:v>6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3F-4B52-9939-58146E55131A}"/>
            </c:ext>
          </c:extLst>
        </c:ser>
        <c:ser>
          <c:idx val="0"/>
          <c:order val="1"/>
          <c:tx>
            <c:strRef>
              <c:f>'ASP Cases (Resp.)'!$D$21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(Resp.)'!$I$55:$I$71</c:f>
              <c:numCache>
                <c:formatCode>General</c:formatCode>
                <c:ptCount val="17"/>
                <c:pt idx="0">
                  <c:v>-3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-2</c:v>
                </c:pt>
                <c:pt idx="6">
                  <c:v>0</c:v>
                </c:pt>
                <c:pt idx="7">
                  <c:v>0</c:v>
                </c:pt>
                <c:pt idx="8">
                  <c:v>-3</c:v>
                </c:pt>
                <c:pt idx="9">
                  <c:v>-3</c:v>
                </c:pt>
                <c:pt idx="10">
                  <c:v>-3</c:v>
                </c:pt>
                <c:pt idx="11">
                  <c:v>-1</c:v>
                </c:pt>
                <c:pt idx="12">
                  <c:v>-2</c:v>
                </c:pt>
                <c:pt idx="13">
                  <c:v>-6</c:v>
                </c:pt>
                <c:pt idx="14">
                  <c:v>-4</c:v>
                </c:pt>
                <c:pt idx="15">
                  <c:v>-1</c:v>
                </c:pt>
                <c:pt idx="16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3F-4B52-9939-58146E551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54552"/>
        <c:axId val="23295494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3F-4B52-9939-58146E55131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3F-4B52-9939-58146E551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55728"/>
        <c:axId val="232955336"/>
      </c:lineChart>
      <c:catAx>
        <c:axId val="23295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4944"/>
        <c:crosses val="autoZero"/>
        <c:auto val="1"/>
        <c:lblAlgn val="ctr"/>
        <c:lblOffset val="100"/>
        <c:noMultiLvlLbl val="0"/>
      </c:catAx>
      <c:valAx>
        <c:axId val="232954944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4552"/>
        <c:crosses val="autoZero"/>
        <c:crossBetween val="between"/>
      </c:valAx>
      <c:valAx>
        <c:axId val="23295533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572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5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553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(Resp.)'!$G$72:$G$88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D7-46FF-8E23-CA3F06185D51}"/>
            </c:ext>
          </c:extLst>
        </c:ser>
        <c:ser>
          <c:idx val="0"/>
          <c:order val="1"/>
          <c:tx>
            <c:strRef>
              <c:f>'ASP Cases (Resp.)'!$D$89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(Resp.)'!$G$89:$G$105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D7-46FF-8E23-CA3F06185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56512"/>
        <c:axId val="23295690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D7-46FF-8E23-CA3F06185D5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D7-46FF-8E23-CA3F06185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57688"/>
        <c:axId val="232957296"/>
      </c:lineChart>
      <c:catAx>
        <c:axId val="23295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6904"/>
        <c:crosses val="autoZero"/>
        <c:auto val="1"/>
        <c:lblAlgn val="ctr"/>
        <c:lblOffset val="100"/>
        <c:noMultiLvlLbl val="0"/>
      </c:catAx>
      <c:valAx>
        <c:axId val="232956904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6512"/>
        <c:crosses val="autoZero"/>
        <c:crossBetween val="between"/>
      </c:valAx>
      <c:valAx>
        <c:axId val="23295729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768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57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5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(Resp.)'!$H$72:$H$88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3</c:v>
                </c:pt>
                <c:pt idx="11">
                  <c:v>6</c:v>
                </c:pt>
                <c:pt idx="12">
                  <c:v>5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95-4B99-BD9D-60C72CC57697}"/>
            </c:ext>
          </c:extLst>
        </c:ser>
        <c:ser>
          <c:idx val="0"/>
          <c:order val="1"/>
          <c:tx>
            <c:strRef>
              <c:f>'ASP Cases (Resp.)'!$D$89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(Resp.)'!$H$89:$H$105</c:f>
              <c:numCache>
                <c:formatCode>General</c:formatCode>
                <c:ptCount val="17"/>
                <c:pt idx="0">
                  <c:v>-1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-1</c:v>
                </c:pt>
                <c:pt idx="11">
                  <c:v>-2</c:v>
                </c:pt>
                <c:pt idx="12">
                  <c:v>-5</c:v>
                </c:pt>
                <c:pt idx="13">
                  <c:v>-15</c:v>
                </c:pt>
                <c:pt idx="14">
                  <c:v>-16</c:v>
                </c:pt>
                <c:pt idx="15">
                  <c:v>-25</c:v>
                </c:pt>
                <c:pt idx="16">
                  <c:v>-26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95-4B99-BD9D-60C72CC57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58472"/>
        <c:axId val="23295886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5-4B99-BD9D-60C72CC5769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95-4B99-BD9D-60C72CC57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59648"/>
        <c:axId val="232959256"/>
      </c:lineChart>
      <c:catAx>
        <c:axId val="232958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8864"/>
        <c:crosses val="autoZero"/>
        <c:auto val="1"/>
        <c:lblAlgn val="ctr"/>
        <c:lblOffset val="100"/>
        <c:noMultiLvlLbl val="0"/>
      </c:catAx>
      <c:valAx>
        <c:axId val="232958864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8472"/>
        <c:crosses val="autoZero"/>
        <c:crossBetween val="between"/>
      </c:valAx>
      <c:valAx>
        <c:axId val="23295925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5964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59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59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(Resp.)'!$I$72:$I$88</c:f>
              <c:numCache>
                <c:formatCode>General</c:formatCode>
                <c:ptCount val="1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7</c:v>
                </c:pt>
                <c:pt idx="13">
                  <c:v>0</c:v>
                </c:pt>
                <c:pt idx="14">
                  <c:v>4</c:v>
                </c:pt>
                <c:pt idx="15">
                  <c:v>1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9-4111-BBFD-1CC81857689C}"/>
            </c:ext>
          </c:extLst>
        </c:ser>
        <c:ser>
          <c:idx val="0"/>
          <c:order val="1"/>
          <c:tx>
            <c:strRef>
              <c:f>'ASP Cases (Resp.)'!$D$89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(Resp.)'!$I$89:$I$105</c:f>
              <c:numCache>
                <c:formatCode>General</c:formatCode>
                <c:ptCount val="17"/>
                <c:pt idx="0">
                  <c:v>-6</c:v>
                </c:pt>
                <c:pt idx="1">
                  <c:v>-3</c:v>
                </c:pt>
                <c:pt idx="2">
                  <c:v>-1</c:v>
                </c:pt>
                <c:pt idx="3">
                  <c:v>0</c:v>
                </c:pt>
                <c:pt idx="4">
                  <c:v>-2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-2</c:v>
                </c:pt>
                <c:pt idx="9">
                  <c:v>-5</c:v>
                </c:pt>
                <c:pt idx="10">
                  <c:v>-1</c:v>
                </c:pt>
                <c:pt idx="11">
                  <c:v>-1</c:v>
                </c:pt>
                <c:pt idx="12">
                  <c:v>-3</c:v>
                </c:pt>
                <c:pt idx="13">
                  <c:v>-1</c:v>
                </c:pt>
                <c:pt idx="14">
                  <c:v>-2</c:v>
                </c:pt>
                <c:pt idx="15">
                  <c:v>-1</c:v>
                </c:pt>
                <c:pt idx="16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19-4111-BBFD-1CC818576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60432"/>
        <c:axId val="23296082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9-4111-BBFD-1CC81857689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19-4111-BBFD-1CC818576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61608"/>
        <c:axId val="232961216"/>
      </c:lineChart>
      <c:catAx>
        <c:axId val="23296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0824"/>
        <c:crosses val="autoZero"/>
        <c:auto val="1"/>
        <c:lblAlgn val="ctr"/>
        <c:lblOffset val="100"/>
        <c:noMultiLvlLbl val="0"/>
      </c:catAx>
      <c:valAx>
        <c:axId val="232960824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0432"/>
        <c:crosses val="autoZero"/>
        <c:crossBetween val="between"/>
      </c:valAx>
      <c:valAx>
        <c:axId val="23296121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160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61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612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(Resp.)'!$G$106:$G$122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39-432D-BDBF-D2CD50884B2F}"/>
            </c:ext>
          </c:extLst>
        </c:ser>
        <c:ser>
          <c:idx val="0"/>
          <c:order val="1"/>
          <c:tx>
            <c:strRef>
              <c:f>'ASP Cases (Resp.)'!$D$89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(Resp.)'!$G$123:$G$139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  <c:pt idx="13">
                  <c:v>0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39-432D-BDBF-D2CD50884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62392"/>
        <c:axId val="23296278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9-432D-BDBF-D2CD50884B2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39-432D-BDBF-D2CD50884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63568"/>
        <c:axId val="232963176"/>
      </c:lineChart>
      <c:catAx>
        <c:axId val="232962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2784"/>
        <c:crosses val="autoZero"/>
        <c:auto val="1"/>
        <c:lblAlgn val="ctr"/>
        <c:lblOffset val="100"/>
        <c:noMultiLvlLbl val="0"/>
      </c:catAx>
      <c:valAx>
        <c:axId val="232962784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2392"/>
        <c:crosses val="autoZero"/>
        <c:crossBetween val="between"/>
      </c:valAx>
      <c:valAx>
        <c:axId val="23296317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356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6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63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(Resp.)'!$H$106:$H$122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3</c:v>
                </c:pt>
                <c:pt idx="11">
                  <c:v>7</c:v>
                </c:pt>
                <c:pt idx="12">
                  <c:v>9</c:v>
                </c:pt>
                <c:pt idx="13">
                  <c:v>13</c:v>
                </c:pt>
                <c:pt idx="14">
                  <c:v>16</c:v>
                </c:pt>
                <c:pt idx="15">
                  <c:v>19</c:v>
                </c:pt>
                <c:pt idx="1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8D-488A-A342-FDCA19EFA0A5}"/>
            </c:ext>
          </c:extLst>
        </c:ser>
        <c:ser>
          <c:idx val="0"/>
          <c:order val="1"/>
          <c:tx>
            <c:strRef>
              <c:f>'ASP Cases (Resp.)'!$D$89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(Resp.)'!$H$123:$H$139</c:f>
              <c:numCache>
                <c:formatCode>General</c:formatCode>
                <c:ptCount val="17"/>
                <c:pt idx="0">
                  <c:v>-1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-2</c:v>
                </c:pt>
                <c:pt idx="10">
                  <c:v>-3</c:v>
                </c:pt>
                <c:pt idx="11">
                  <c:v>-6</c:v>
                </c:pt>
                <c:pt idx="12">
                  <c:v>-7</c:v>
                </c:pt>
                <c:pt idx="13">
                  <c:v>-10</c:v>
                </c:pt>
                <c:pt idx="14">
                  <c:v>-18</c:v>
                </c:pt>
                <c:pt idx="15">
                  <c:v>-17</c:v>
                </c:pt>
                <c:pt idx="16">
                  <c:v>-46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8D-488A-A342-FDCA19EFA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64352"/>
        <c:axId val="23296474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D-488A-A342-FDCA19EFA0A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8D-488A-A342-FDCA19EFA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65528"/>
        <c:axId val="232965136"/>
      </c:lineChart>
      <c:catAx>
        <c:axId val="23296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4744"/>
        <c:crosses val="autoZero"/>
        <c:auto val="1"/>
        <c:lblAlgn val="ctr"/>
        <c:lblOffset val="100"/>
        <c:noMultiLvlLbl val="0"/>
      </c:catAx>
      <c:valAx>
        <c:axId val="232964744"/>
        <c:scaling>
          <c:orientation val="minMax"/>
          <c:max val="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4352"/>
        <c:crosses val="autoZero"/>
        <c:crossBetween val="between"/>
      </c:valAx>
      <c:valAx>
        <c:axId val="23296513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552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65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65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Cases'!$I$4:$I$20</c:f>
              <c:numCache>
                <c:formatCode>General</c:formatCode>
                <c:ptCount val="17"/>
                <c:pt idx="0">
                  <c:v>3009</c:v>
                </c:pt>
                <c:pt idx="1">
                  <c:v>1004</c:v>
                </c:pt>
                <c:pt idx="2">
                  <c:v>418</c:v>
                </c:pt>
                <c:pt idx="3">
                  <c:v>226</c:v>
                </c:pt>
                <c:pt idx="4">
                  <c:v>288</c:v>
                </c:pt>
                <c:pt idx="5">
                  <c:v>613</c:v>
                </c:pt>
                <c:pt idx="6">
                  <c:v>781</c:v>
                </c:pt>
                <c:pt idx="7">
                  <c:v>666</c:v>
                </c:pt>
                <c:pt idx="8">
                  <c:v>407</c:v>
                </c:pt>
                <c:pt idx="9">
                  <c:v>187</c:v>
                </c:pt>
                <c:pt idx="10">
                  <c:v>109</c:v>
                </c:pt>
                <c:pt idx="11">
                  <c:v>90</c:v>
                </c:pt>
                <c:pt idx="12">
                  <c:v>77</c:v>
                </c:pt>
                <c:pt idx="13">
                  <c:v>56</c:v>
                </c:pt>
                <c:pt idx="14">
                  <c:v>30</c:v>
                </c:pt>
                <c:pt idx="15">
                  <c:v>30</c:v>
                </c:pt>
                <c:pt idx="16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96-4CB3-BEE2-323AD33BF2D0}"/>
            </c:ext>
          </c:extLst>
        </c:ser>
        <c:ser>
          <c:idx val="0"/>
          <c:order val="1"/>
          <c:tx>
            <c:strRef>
              <c:f>'ASP Cases'!$D$21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Cases'!$I$21:$I$37</c:f>
              <c:numCache>
                <c:formatCode>General</c:formatCode>
                <c:ptCount val="17"/>
                <c:pt idx="0">
                  <c:v>-3271</c:v>
                </c:pt>
                <c:pt idx="1">
                  <c:v>-979</c:v>
                </c:pt>
                <c:pt idx="2">
                  <c:v>-364</c:v>
                </c:pt>
                <c:pt idx="3">
                  <c:v>-155</c:v>
                </c:pt>
                <c:pt idx="4">
                  <c:v>-71</c:v>
                </c:pt>
                <c:pt idx="5">
                  <c:v>-129</c:v>
                </c:pt>
                <c:pt idx="6">
                  <c:v>-242</c:v>
                </c:pt>
                <c:pt idx="7">
                  <c:v>-294</c:v>
                </c:pt>
                <c:pt idx="8">
                  <c:v>-190</c:v>
                </c:pt>
                <c:pt idx="9">
                  <c:v>-111</c:v>
                </c:pt>
                <c:pt idx="10">
                  <c:v>-67</c:v>
                </c:pt>
                <c:pt idx="11">
                  <c:v>-43</c:v>
                </c:pt>
                <c:pt idx="12">
                  <c:v>-60</c:v>
                </c:pt>
                <c:pt idx="13">
                  <c:v>-52</c:v>
                </c:pt>
                <c:pt idx="14">
                  <c:v>-29</c:v>
                </c:pt>
                <c:pt idx="15">
                  <c:v>-37</c:v>
                </c:pt>
                <c:pt idx="16">
                  <c:v>-30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96-4CB3-BEE2-323AD33BF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8955400"/>
        <c:axId val="21895579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6-4CB3-BEE2-323AD33BF2D0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96-4CB3-BEE2-323AD33BF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56576"/>
        <c:axId val="218956184"/>
      </c:lineChart>
      <c:catAx>
        <c:axId val="218955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955792"/>
        <c:crosses val="autoZero"/>
        <c:auto val="1"/>
        <c:lblAlgn val="ctr"/>
        <c:lblOffset val="100"/>
        <c:noMultiLvlLbl val="0"/>
      </c:catAx>
      <c:valAx>
        <c:axId val="21895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955400"/>
        <c:crosses val="autoZero"/>
        <c:crossBetween val="between"/>
      </c:valAx>
      <c:valAx>
        <c:axId val="21895618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95657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8956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8956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(Resp.)'!$I$106:$I$122</c:f>
              <c:numCache>
                <c:formatCode>General</c:formatCode>
                <c:ptCount val="1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5A-4F63-944C-CA804B6827F3}"/>
            </c:ext>
          </c:extLst>
        </c:ser>
        <c:ser>
          <c:idx val="0"/>
          <c:order val="1"/>
          <c:tx>
            <c:strRef>
              <c:f>'ASP Cases (Resp.)'!$D$89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(Resp.)'!$I$123:$I$139</c:f>
              <c:numCache>
                <c:formatCode>General</c:formatCode>
                <c:ptCount val="17"/>
                <c:pt idx="0">
                  <c:v>-3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-2</c:v>
                </c:pt>
                <c:pt idx="8">
                  <c:v>-1</c:v>
                </c:pt>
                <c:pt idx="9">
                  <c:v>-3</c:v>
                </c:pt>
                <c:pt idx="10">
                  <c:v>-2</c:v>
                </c:pt>
                <c:pt idx="11">
                  <c:v>0</c:v>
                </c:pt>
                <c:pt idx="12">
                  <c:v>-2</c:v>
                </c:pt>
                <c:pt idx="13">
                  <c:v>-1</c:v>
                </c:pt>
                <c:pt idx="14">
                  <c:v>-7</c:v>
                </c:pt>
                <c:pt idx="15">
                  <c:v>-7</c:v>
                </c:pt>
                <c:pt idx="16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5A-4F63-944C-CA804B682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66312"/>
        <c:axId val="23296670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5A-4F63-944C-CA804B6827F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5A-4F63-944C-CA804B682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67488"/>
        <c:axId val="232967096"/>
      </c:lineChart>
      <c:catAx>
        <c:axId val="232966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6704"/>
        <c:crosses val="autoZero"/>
        <c:auto val="1"/>
        <c:lblAlgn val="ctr"/>
        <c:lblOffset val="100"/>
        <c:noMultiLvlLbl val="0"/>
      </c:catAx>
      <c:valAx>
        <c:axId val="232966704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6312"/>
        <c:crosses val="autoZero"/>
        <c:crossBetween val="between"/>
      </c:valAx>
      <c:valAx>
        <c:axId val="23296709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748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67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670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(Resp.)'!$G$140:$G$156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D0-44A0-ABA9-C3749C8D03D2}"/>
            </c:ext>
          </c:extLst>
        </c:ser>
        <c:ser>
          <c:idx val="0"/>
          <c:order val="1"/>
          <c:tx>
            <c:strRef>
              <c:f>'ASP Cases (Resp.)'!$D$89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(Resp.)'!$G$157:$G$173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D0-44A0-ABA9-C3749C8D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68272"/>
        <c:axId val="23296866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D0-44A0-ABA9-C3749C8D03D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D0-44A0-ABA9-C3749C8D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69448"/>
        <c:axId val="232969056"/>
      </c:lineChart>
      <c:catAx>
        <c:axId val="23296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8664"/>
        <c:crosses val="autoZero"/>
        <c:auto val="1"/>
        <c:lblAlgn val="ctr"/>
        <c:lblOffset val="100"/>
        <c:noMultiLvlLbl val="0"/>
      </c:catAx>
      <c:valAx>
        <c:axId val="232968664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8272"/>
        <c:crosses val="autoZero"/>
        <c:crossBetween val="between"/>
      </c:valAx>
      <c:valAx>
        <c:axId val="23296905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6944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69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69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(Resp.)'!$H$140:$H$156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6</c:v>
                </c:pt>
                <c:pt idx="11">
                  <c:v>8</c:v>
                </c:pt>
                <c:pt idx="12">
                  <c:v>12</c:v>
                </c:pt>
                <c:pt idx="13">
                  <c:v>11</c:v>
                </c:pt>
                <c:pt idx="14">
                  <c:v>17</c:v>
                </c:pt>
                <c:pt idx="15">
                  <c:v>12</c:v>
                </c:pt>
                <c:pt idx="16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98-4BA8-B469-F16BBF9890F2}"/>
            </c:ext>
          </c:extLst>
        </c:ser>
        <c:ser>
          <c:idx val="0"/>
          <c:order val="1"/>
          <c:tx>
            <c:strRef>
              <c:f>'ASP Cases (Resp.)'!$D$89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(Resp.)'!$H$157:$H$173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-1</c:v>
                </c:pt>
                <c:pt idx="8">
                  <c:v>0</c:v>
                </c:pt>
                <c:pt idx="9">
                  <c:v>-2</c:v>
                </c:pt>
                <c:pt idx="10">
                  <c:v>-2</c:v>
                </c:pt>
                <c:pt idx="11">
                  <c:v>-4</c:v>
                </c:pt>
                <c:pt idx="12">
                  <c:v>-9</c:v>
                </c:pt>
                <c:pt idx="13">
                  <c:v>-11</c:v>
                </c:pt>
                <c:pt idx="14">
                  <c:v>-18</c:v>
                </c:pt>
                <c:pt idx="15">
                  <c:v>-14</c:v>
                </c:pt>
                <c:pt idx="16">
                  <c:v>-38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98-4BA8-B469-F16BBF989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70232"/>
        <c:axId val="23297062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98-4BA8-B469-F16BBF9890F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98-4BA8-B469-F16BBF989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71408"/>
        <c:axId val="232971016"/>
      </c:lineChart>
      <c:catAx>
        <c:axId val="232970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70624"/>
        <c:crosses val="autoZero"/>
        <c:auto val="1"/>
        <c:lblAlgn val="ctr"/>
        <c:lblOffset val="100"/>
        <c:noMultiLvlLbl val="0"/>
      </c:catAx>
      <c:valAx>
        <c:axId val="232970624"/>
        <c:scaling>
          <c:orientation val="minMax"/>
          <c:max val="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70232"/>
        <c:crosses val="autoZero"/>
        <c:crossBetween val="between"/>
      </c:valAx>
      <c:valAx>
        <c:axId val="23297101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7140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7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710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(Resp.)'!$I$140:$I$156</c:f>
              <c:numCache>
                <c:formatCode>General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5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31-49E9-9F12-DA31C16D37B7}"/>
            </c:ext>
          </c:extLst>
        </c:ser>
        <c:ser>
          <c:idx val="0"/>
          <c:order val="1"/>
          <c:tx>
            <c:strRef>
              <c:f>'ASP Cases (Resp.)'!$D$89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(Resp.)'!$I$157:$I$173</c:f>
              <c:numCache>
                <c:formatCode>General</c:formatCode>
                <c:ptCount val="17"/>
                <c:pt idx="0">
                  <c:v>-6</c:v>
                </c:pt>
                <c:pt idx="1">
                  <c:v>-2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-5</c:v>
                </c:pt>
                <c:pt idx="10">
                  <c:v>-1</c:v>
                </c:pt>
                <c:pt idx="11">
                  <c:v>-5</c:v>
                </c:pt>
                <c:pt idx="12">
                  <c:v>-4</c:v>
                </c:pt>
                <c:pt idx="13">
                  <c:v>-7</c:v>
                </c:pt>
                <c:pt idx="14">
                  <c:v>-2</c:v>
                </c:pt>
                <c:pt idx="15">
                  <c:v>-2</c:v>
                </c:pt>
                <c:pt idx="16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31-49E9-9F12-DA31C16D3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2972192"/>
        <c:axId val="23297258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1-49E9-9F12-DA31C16D37B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1-49E9-9F12-DA31C16D3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973368"/>
        <c:axId val="232972976"/>
      </c:lineChart>
      <c:catAx>
        <c:axId val="23297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72584"/>
        <c:crosses val="autoZero"/>
        <c:auto val="1"/>
        <c:lblAlgn val="ctr"/>
        <c:lblOffset val="100"/>
        <c:noMultiLvlLbl val="0"/>
      </c:catAx>
      <c:valAx>
        <c:axId val="232972584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72192"/>
        <c:crosses val="autoZero"/>
        <c:crossBetween val="between"/>
      </c:valAx>
      <c:valAx>
        <c:axId val="23297297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297336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2973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729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CHD</a:t>
            </a:r>
            <a:r>
              <a:rPr lang="en-GB" b="1" baseline="0"/>
              <a:t>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(CHD)'!$G$4:$G$20</c:f>
              <c:numCache>
                <c:formatCode>General</c:formatCode>
                <c:ptCount val="17"/>
                <c:pt idx="0">
                  <c:v>435</c:v>
                </c:pt>
                <c:pt idx="1">
                  <c:v>487</c:v>
                </c:pt>
                <c:pt idx="2">
                  <c:v>429</c:v>
                </c:pt>
                <c:pt idx="3">
                  <c:v>358</c:v>
                </c:pt>
                <c:pt idx="4">
                  <c:v>294</c:v>
                </c:pt>
                <c:pt idx="5">
                  <c:v>350</c:v>
                </c:pt>
                <c:pt idx="6">
                  <c:v>386</c:v>
                </c:pt>
                <c:pt idx="7">
                  <c:v>421</c:v>
                </c:pt>
                <c:pt idx="8">
                  <c:v>581</c:v>
                </c:pt>
                <c:pt idx="9">
                  <c:v>868</c:v>
                </c:pt>
                <c:pt idx="10">
                  <c:v>1102</c:v>
                </c:pt>
                <c:pt idx="11">
                  <c:v>1438</c:v>
                </c:pt>
                <c:pt idx="12">
                  <c:v>2076</c:v>
                </c:pt>
                <c:pt idx="13">
                  <c:v>2974</c:v>
                </c:pt>
                <c:pt idx="14">
                  <c:v>3190</c:v>
                </c:pt>
                <c:pt idx="15">
                  <c:v>3453</c:v>
                </c:pt>
                <c:pt idx="16">
                  <c:v>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BC-4EEB-9251-0F99C2C03DF8}"/>
            </c:ext>
          </c:extLst>
        </c:ser>
        <c:ser>
          <c:idx val="0"/>
          <c:order val="1"/>
          <c:tx>
            <c:strRef>
              <c:f>'ASP Tables (CHD)'!$D$21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(CHD)'!$G$21:$G$37</c:f>
              <c:numCache>
                <c:formatCode>General</c:formatCode>
                <c:ptCount val="17"/>
                <c:pt idx="0">
                  <c:v>-424</c:v>
                </c:pt>
                <c:pt idx="1">
                  <c:v>-507</c:v>
                </c:pt>
                <c:pt idx="2">
                  <c:v>-501</c:v>
                </c:pt>
                <c:pt idx="3">
                  <c:v>-367</c:v>
                </c:pt>
                <c:pt idx="4">
                  <c:v>-348</c:v>
                </c:pt>
                <c:pt idx="5">
                  <c:v>-328</c:v>
                </c:pt>
                <c:pt idx="6">
                  <c:v>-345</c:v>
                </c:pt>
                <c:pt idx="7">
                  <c:v>-454</c:v>
                </c:pt>
                <c:pt idx="8">
                  <c:v>-763</c:v>
                </c:pt>
                <c:pt idx="9">
                  <c:v>-1336</c:v>
                </c:pt>
                <c:pt idx="10">
                  <c:v>-2116</c:v>
                </c:pt>
                <c:pt idx="11">
                  <c:v>-2928</c:v>
                </c:pt>
                <c:pt idx="12">
                  <c:v>-4461</c:v>
                </c:pt>
                <c:pt idx="13">
                  <c:v>-6534</c:v>
                </c:pt>
                <c:pt idx="14">
                  <c:v>-6412</c:v>
                </c:pt>
                <c:pt idx="15">
                  <c:v>-6120</c:v>
                </c:pt>
                <c:pt idx="16">
                  <c:v>-8214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BC-4EEB-9251-0F99C2C03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02224"/>
        <c:axId val="2237026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(CHD)'!$F$4:$F$20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BC-4EEB-9251-0F99C2C03DF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(CHD)'!$F$21:$F$37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BC-4EEB-9251-0F99C2C03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03400"/>
        <c:axId val="223703008"/>
      </c:lineChart>
      <c:catAx>
        <c:axId val="2237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02616"/>
        <c:crosses val="autoZero"/>
        <c:auto val="1"/>
        <c:lblAlgn val="ctr"/>
        <c:lblOffset val="100"/>
        <c:noMultiLvlLbl val="0"/>
      </c:catAx>
      <c:valAx>
        <c:axId val="223702616"/>
        <c:scaling>
          <c:orientation val="minMax"/>
          <c:max val="8500"/>
          <c:min val="-8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02224"/>
        <c:crosses val="autoZero"/>
        <c:crossBetween val="between"/>
      </c:valAx>
      <c:valAx>
        <c:axId val="2237030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03400"/>
        <c:crosses val="max"/>
        <c:crossBetween val="between"/>
      </c:valAx>
      <c:catAx>
        <c:axId val="223703400"/>
        <c:scaling>
          <c:orientation val="minMax"/>
        </c:scaling>
        <c:delete val="1"/>
        <c:axPos val="b"/>
        <c:majorTickMark val="out"/>
        <c:minorTickMark val="none"/>
        <c:tickLblPos val="nextTo"/>
        <c:crossAx val="223703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CHD </a:t>
            </a:r>
            <a:r>
              <a:rPr lang="en-GB" b="1"/>
              <a:t>- 2014-15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(CHD)'!$G$38:$G$54</c:f>
              <c:numCache>
                <c:formatCode>General</c:formatCode>
                <c:ptCount val="17"/>
                <c:pt idx="0">
                  <c:v>457</c:v>
                </c:pt>
                <c:pt idx="1">
                  <c:v>545</c:v>
                </c:pt>
                <c:pt idx="2">
                  <c:v>440</c:v>
                </c:pt>
                <c:pt idx="3">
                  <c:v>372</c:v>
                </c:pt>
                <c:pt idx="4">
                  <c:v>337</c:v>
                </c:pt>
                <c:pt idx="5">
                  <c:v>366</c:v>
                </c:pt>
                <c:pt idx="6">
                  <c:v>424</c:v>
                </c:pt>
                <c:pt idx="7">
                  <c:v>464</c:v>
                </c:pt>
                <c:pt idx="8">
                  <c:v>614</c:v>
                </c:pt>
                <c:pt idx="9">
                  <c:v>862</c:v>
                </c:pt>
                <c:pt idx="10">
                  <c:v>1188</c:v>
                </c:pt>
                <c:pt idx="11">
                  <c:v>1541</c:v>
                </c:pt>
                <c:pt idx="12">
                  <c:v>2104</c:v>
                </c:pt>
                <c:pt idx="13">
                  <c:v>3181</c:v>
                </c:pt>
                <c:pt idx="14">
                  <c:v>3369</c:v>
                </c:pt>
                <c:pt idx="15">
                  <c:v>3661</c:v>
                </c:pt>
                <c:pt idx="16">
                  <c:v>6390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5C-4B48-A529-7131966D91D8}"/>
            </c:ext>
          </c:extLst>
        </c:ser>
        <c:ser>
          <c:idx val="0"/>
          <c:order val="1"/>
          <c:tx>
            <c:strRef>
              <c:f>'ASP Tables (CHD)'!$D$21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(CHD)'!$G$55:$G$71</c:f>
              <c:numCache>
                <c:formatCode>General</c:formatCode>
                <c:ptCount val="17"/>
                <c:pt idx="0">
                  <c:v>-461</c:v>
                </c:pt>
                <c:pt idx="1">
                  <c:v>-517</c:v>
                </c:pt>
                <c:pt idx="2">
                  <c:v>-511</c:v>
                </c:pt>
                <c:pt idx="3">
                  <c:v>-435</c:v>
                </c:pt>
                <c:pt idx="4">
                  <c:v>-356</c:v>
                </c:pt>
                <c:pt idx="5">
                  <c:v>-365</c:v>
                </c:pt>
                <c:pt idx="6">
                  <c:v>-382</c:v>
                </c:pt>
                <c:pt idx="7">
                  <c:v>-475</c:v>
                </c:pt>
                <c:pt idx="8">
                  <c:v>-788</c:v>
                </c:pt>
                <c:pt idx="9">
                  <c:v>-1393</c:v>
                </c:pt>
                <c:pt idx="10">
                  <c:v>-2220</c:v>
                </c:pt>
                <c:pt idx="11">
                  <c:v>-3068</c:v>
                </c:pt>
                <c:pt idx="12">
                  <c:v>-4497</c:v>
                </c:pt>
                <c:pt idx="13">
                  <c:v>-6686</c:v>
                </c:pt>
                <c:pt idx="14">
                  <c:v>-6768</c:v>
                </c:pt>
                <c:pt idx="15">
                  <c:v>-6514</c:v>
                </c:pt>
                <c:pt idx="16">
                  <c:v>-8834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5C-4B48-A529-7131966D9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04184"/>
        <c:axId val="2237045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(CHD)'!$F$38:$F$54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5C-4B48-A529-7131966D91D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(CHD)'!$F$55:$F$71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5C-4B48-A529-7131966D9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05360"/>
        <c:axId val="223704968"/>
      </c:lineChart>
      <c:catAx>
        <c:axId val="223704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04576"/>
        <c:crosses val="autoZero"/>
        <c:auto val="1"/>
        <c:lblAlgn val="ctr"/>
        <c:lblOffset val="100"/>
        <c:noMultiLvlLbl val="0"/>
      </c:catAx>
      <c:valAx>
        <c:axId val="223704576"/>
        <c:scaling>
          <c:orientation val="minMax"/>
          <c:max val="9000"/>
          <c:min val="-9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04184"/>
        <c:crosses val="autoZero"/>
        <c:crossBetween val="between"/>
      </c:valAx>
      <c:valAx>
        <c:axId val="2237049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05360"/>
        <c:crosses val="max"/>
        <c:crossBetween val="between"/>
      </c:valAx>
      <c:catAx>
        <c:axId val="223705360"/>
        <c:scaling>
          <c:orientation val="minMax"/>
        </c:scaling>
        <c:delete val="1"/>
        <c:axPos val="b"/>
        <c:majorTickMark val="out"/>
        <c:minorTickMark val="none"/>
        <c:tickLblPos val="nextTo"/>
        <c:crossAx val="2237049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CHD </a:t>
            </a:r>
            <a:r>
              <a:rPr lang="en-GB" b="1"/>
              <a:t>- 2015-16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(CHD)'!$G$72:$G$88</c:f>
              <c:numCache>
                <c:formatCode>General</c:formatCode>
                <c:ptCount val="17"/>
                <c:pt idx="0">
                  <c:v>461</c:v>
                </c:pt>
                <c:pt idx="1">
                  <c:v>543</c:v>
                </c:pt>
                <c:pt idx="2">
                  <c:v>463</c:v>
                </c:pt>
                <c:pt idx="3">
                  <c:v>396</c:v>
                </c:pt>
                <c:pt idx="4">
                  <c:v>370</c:v>
                </c:pt>
                <c:pt idx="5">
                  <c:v>393</c:v>
                </c:pt>
                <c:pt idx="6">
                  <c:v>452</c:v>
                </c:pt>
                <c:pt idx="7">
                  <c:v>501</c:v>
                </c:pt>
                <c:pt idx="8">
                  <c:v>636</c:v>
                </c:pt>
                <c:pt idx="9">
                  <c:v>920</c:v>
                </c:pt>
                <c:pt idx="10">
                  <c:v>1253</c:v>
                </c:pt>
                <c:pt idx="11">
                  <c:v>1576</c:v>
                </c:pt>
                <c:pt idx="12">
                  <c:v>2102</c:v>
                </c:pt>
                <c:pt idx="13">
                  <c:v>3277</c:v>
                </c:pt>
                <c:pt idx="14">
                  <c:v>3541</c:v>
                </c:pt>
                <c:pt idx="15">
                  <c:v>3738</c:v>
                </c:pt>
                <c:pt idx="16">
                  <c:v>6457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C-43A6-885C-4197B5C8B99A}"/>
            </c:ext>
          </c:extLst>
        </c:ser>
        <c:ser>
          <c:idx val="0"/>
          <c:order val="1"/>
          <c:tx>
            <c:strRef>
              <c:f>'ASP Tables (CHD)'!$D$21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(CHD)'!$G$89:$G$105</c:f>
              <c:numCache>
                <c:formatCode>General</c:formatCode>
                <c:ptCount val="17"/>
                <c:pt idx="0">
                  <c:v>-489</c:v>
                </c:pt>
                <c:pt idx="1">
                  <c:v>-523</c:v>
                </c:pt>
                <c:pt idx="2">
                  <c:v>-544</c:v>
                </c:pt>
                <c:pt idx="3">
                  <c:v>-471</c:v>
                </c:pt>
                <c:pt idx="4">
                  <c:v>-356</c:v>
                </c:pt>
                <c:pt idx="5">
                  <c:v>-394</c:v>
                </c:pt>
                <c:pt idx="6">
                  <c:v>-401</c:v>
                </c:pt>
                <c:pt idx="7">
                  <c:v>-499</c:v>
                </c:pt>
                <c:pt idx="8">
                  <c:v>-791</c:v>
                </c:pt>
                <c:pt idx="9">
                  <c:v>-1438</c:v>
                </c:pt>
                <c:pt idx="10">
                  <c:v>-2319</c:v>
                </c:pt>
                <c:pt idx="11">
                  <c:v>-3228</c:v>
                </c:pt>
                <c:pt idx="12">
                  <c:v>-4412</c:v>
                </c:pt>
                <c:pt idx="13">
                  <c:v>-6817</c:v>
                </c:pt>
                <c:pt idx="14">
                  <c:v>-7052</c:v>
                </c:pt>
                <c:pt idx="15">
                  <c:v>-6778</c:v>
                </c:pt>
                <c:pt idx="16">
                  <c:v>-9268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C-43A6-885C-4197B5C8B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06144"/>
        <c:axId val="2237065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(CHD)'!$E$89:$E$105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6C-43A6-885C-4197B5C8B99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(CHD)'!$E$89:$E$105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6C-43A6-885C-4197B5C8B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07320"/>
        <c:axId val="223706928"/>
      </c:lineChart>
      <c:catAx>
        <c:axId val="22370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06536"/>
        <c:crosses val="autoZero"/>
        <c:auto val="1"/>
        <c:lblAlgn val="ctr"/>
        <c:lblOffset val="100"/>
        <c:noMultiLvlLbl val="0"/>
      </c:catAx>
      <c:valAx>
        <c:axId val="223706536"/>
        <c:scaling>
          <c:orientation val="minMax"/>
          <c:max val="9500"/>
          <c:min val="-9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06144"/>
        <c:crosses val="autoZero"/>
        <c:crossBetween val="between"/>
      </c:valAx>
      <c:valAx>
        <c:axId val="2237069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07320"/>
        <c:crosses val="max"/>
        <c:crossBetween val="between"/>
      </c:valAx>
      <c:catAx>
        <c:axId val="223707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06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CHD </a:t>
            </a:r>
            <a:r>
              <a:rPr lang="en-GB" b="1"/>
              <a:t>- 2016-17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(CHD)'!$G$106:$G$122</c:f>
              <c:numCache>
                <c:formatCode>General</c:formatCode>
                <c:ptCount val="17"/>
                <c:pt idx="0">
                  <c:v>487</c:v>
                </c:pt>
                <c:pt idx="1">
                  <c:v>583</c:v>
                </c:pt>
                <c:pt idx="2">
                  <c:v>474</c:v>
                </c:pt>
                <c:pt idx="3">
                  <c:v>437</c:v>
                </c:pt>
                <c:pt idx="4">
                  <c:v>395</c:v>
                </c:pt>
                <c:pt idx="5">
                  <c:v>395</c:v>
                </c:pt>
                <c:pt idx="6">
                  <c:v>484</c:v>
                </c:pt>
                <c:pt idx="7">
                  <c:v>538</c:v>
                </c:pt>
                <c:pt idx="8">
                  <c:v>626</c:v>
                </c:pt>
                <c:pt idx="9">
                  <c:v>925</c:v>
                </c:pt>
                <c:pt idx="10">
                  <c:v>1338</c:v>
                </c:pt>
                <c:pt idx="11">
                  <c:v>1688</c:v>
                </c:pt>
                <c:pt idx="12">
                  <c:v>2116</c:v>
                </c:pt>
                <c:pt idx="13">
                  <c:v>3294</c:v>
                </c:pt>
                <c:pt idx="14">
                  <c:v>3804</c:v>
                </c:pt>
                <c:pt idx="15">
                  <c:v>3787</c:v>
                </c:pt>
                <c:pt idx="16">
                  <c:v>6708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5F-4D4A-A043-3D2E7C97BB9D}"/>
            </c:ext>
          </c:extLst>
        </c:ser>
        <c:ser>
          <c:idx val="0"/>
          <c:order val="1"/>
          <c:tx>
            <c:strRef>
              <c:f>'ASP Tables (CHD)'!$D$21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(CHD)'!$G$123:$G$139</c:f>
              <c:numCache>
                <c:formatCode>General</c:formatCode>
                <c:ptCount val="17"/>
                <c:pt idx="0">
                  <c:v>-505</c:v>
                </c:pt>
                <c:pt idx="1">
                  <c:v>-560</c:v>
                </c:pt>
                <c:pt idx="2">
                  <c:v>-550</c:v>
                </c:pt>
                <c:pt idx="3">
                  <c:v>-510</c:v>
                </c:pt>
                <c:pt idx="4">
                  <c:v>-383</c:v>
                </c:pt>
                <c:pt idx="5">
                  <c:v>-388</c:v>
                </c:pt>
                <c:pt idx="6">
                  <c:v>-429</c:v>
                </c:pt>
                <c:pt idx="7">
                  <c:v>-533</c:v>
                </c:pt>
                <c:pt idx="8">
                  <c:v>-797</c:v>
                </c:pt>
                <c:pt idx="9">
                  <c:v>-1511</c:v>
                </c:pt>
                <c:pt idx="10">
                  <c:v>-2337</c:v>
                </c:pt>
                <c:pt idx="11">
                  <c:v>-3412</c:v>
                </c:pt>
                <c:pt idx="12">
                  <c:v>-4419</c:v>
                </c:pt>
                <c:pt idx="13">
                  <c:v>-6756</c:v>
                </c:pt>
                <c:pt idx="14">
                  <c:v>-7471</c:v>
                </c:pt>
                <c:pt idx="15">
                  <c:v>-6859</c:v>
                </c:pt>
                <c:pt idx="16">
                  <c:v>-9771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5F-4D4A-A043-3D2E7C97B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08104"/>
        <c:axId val="2237084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(CHD)'!$E$89:$E$105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5F-4D4A-A043-3D2E7C97BB9D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(CHD)'!$E$89:$E$105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5F-4D4A-A043-3D2E7C97B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09280"/>
        <c:axId val="223708888"/>
      </c:lineChart>
      <c:catAx>
        <c:axId val="22370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08496"/>
        <c:crosses val="autoZero"/>
        <c:auto val="1"/>
        <c:lblAlgn val="ctr"/>
        <c:lblOffset val="100"/>
        <c:noMultiLvlLbl val="0"/>
      </c:catAx>
      <c:valAx>
        <c:axId val="223708496"/>
        <c:scaling>
          <c:orientation val="minMax"/>
          <c:max val="10000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08104"/>
        <c:crosses val="autoZero"/>
        <c:crossBetween val="between"/>
      </c:valAx>
      <c:valAx>
        <c:axId val="2237088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09280"/>
        <c:crosses val="max"/>
        <c:crossBetween val="between"/>
      </c:valAx>
      <c:catAx>
        <c:axId val="22370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08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CHD </a:t>
            </a:r>
            <a:r>
              <a:rPr lang="en-GB" b="1"/>
              <a:t>- 2017-18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(CHD)'!$G$140:$G$156</c:f>
              <c:numCache>
                <c:formatCode>General</c:formatCode>
                <c:ptCount val="17"/>
                <c:pt idx="0">
                  <c:v>513</c:v>
                </c:pt>
                <c:pt idx="1">
                  <c:v>589</c:v>
                </c:pt>
                <c:pt idx="2">
                  <c:v>496</c:v>
                </c:pt>
                <c:pt idx="3">
                  <c:v>452</c:v>
                </c:pt>
                <c:pt idx="4">
                  <c:v>415</c:v>
                </c:pt>
                <c:pt idx="5">
                  <c:v>436</c:v>
                </c:pt>
                <c:pt idx="6">
                  <c:v>474</c:v>
                </c:pt>
                <c:pt idx="7">
                  <c:v>553</c:v>
                </c:pt>
                <c:pt idx="8">
                  <c:v>655</c:v>
                </c:pt>
                <c:pt idx="9">
                  <c:v>950</c:v>
                </c:pt>
                <c:pt idx="10">
                  <c:v>1393</c:v>
                </c:pt>
                <c:pt idx="11">
                  <c:v>1774</c:v>
                </c:pt>
                <c:pt idx="12">
                  <c:v>2250</c:v>
                </c:pt>
                <c:pt idx="13">
                  <c:v>3234</c:v>
                </c:pt>
                <c:pt idx="14">
                  <c:v>4099</c:v>
                </c:pt>
                <c:pt idx="15">
                  <c:v>3881</c:v>
                </c:pt>
                <c:pt idx="16">
                  <c:v>6926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DB-409C-8E3D-A91CEDFC524C}"/>
            </c:ext>
          </c:extLst>
        </c:ser>
        <c:ser>
          <c:idx val="0"/>
          <c:order val="1"/>
          <c:tx>
            <c:strRef>
              <c:f>'ASP Tables (CHD)'!$D$21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(CHD)'!$G$157:$G$173</c:f>
              <c:numCache>
                <c:formatCode>General</c:formatCode>
                <c:ptCount val="17"/>
                <c:pt idx="0">
                  <c:v>-527</c:v>
                </c:pt>
                <c:pt idx="1">
                  <c:v>-578</c:v>
                </c:pt>
                <c:pt idx="2">
                  <c:v>-551</c:v>
                </c:pt>
                <c:pt idx="3">
                  <c:v>-542</c:v>
                </c:pt>
                <c:pt idx="4">
                  <c:v>-412</c:v>
                </c:pt>
                <c:pt idx="5">
                  <c:v>-441</c:v>
                </c:pt>
                <c:pt idx="6">
                  <c:v>-456</c:v>
                </c:pt>
                <c:pt idx="7">
                  <c:v>-556</c:v>
                </c:pt>
                <c:pt idx="8">
                  <c:v>-824</c:v>
                </c:pt>
                <c:pt idx="9">
                  <c:v>-1516</c:v>
                </c:pt>
                <c:pt idx="10">
                  <c:v>-2404</c:v>
                </c:pt>
                <c:pt idx="11">
                  <c:v>-3518</c:v>
                </c:pt>
                <c:pt idx="12">
                  <c:v>-4591</c:v>
                </c:pt>
                <c:pt idx="13">
                  <c:v>-6424</c:v>
                </c:pt>
                <c:pt idx="14">
                  <c:v>-7988</c:v>
                </c:pt>
                <c:pt idx="15">
                  <c:v>-7000</c:v>
                </c:pt>
                <c:pt idx="16">
                  <c:v>-10242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DB-409C-8E3D-A91CEDFC5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10064"/>
        <c:axId val="2237104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(CHD)'!$E$89:$E$105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(CHD)'!$F$140:$F$156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DB-409C-8E3D-A91CEDFC524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(CHD)'!$E$89:$E$105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(CHD)'!$F$157:$F$173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DB-409C-8E3D-A91CEDFC5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11240"/>
        <c:axId val="223710848"/>
      </c:lineChart>
      <c:catAx>
        <c:axId val="22371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0456"/>
        <c:crosses val="autoZero"/>
        <c:auto val="1"/>
        <c:lblAlgn val="ctr"/>
        <c:lblOffset val="100"/>
        <c:noMultiLvlLbl val="0"/>
      </c:catAx>
      <c:valAx>
        <c:axId val="223710456"/>
        <c:scaling>
          <c:orientation val="minMax"/>
          <c:max val="10000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0064"/>
        <c:crosses val="autoZero"/>
        <c:crossBetween val="between"/>
      </c:valAx>
      <c:valAx>
        <c:axId val="2237108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1240"/>
        <c:crosses val="max"/>
        <c:crossBetween val="between"/>
      </c:valAx>
      <c:catAx>
        <c:axId val="223711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1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(CHD)'!$G$4:$G$20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D-47DA-BBD5-12B1816E3ED9}"/>
            </c:ext>
          </c:extLst>
        </c:ser>
        <c:ser>
          <c:idx val="0"/>
          <c:order val="1"/>
          <c:tx>
            <c:strRef>
              <c:f>'ASP Cases (CHD)'!$D$21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(CHD)'!$G$21:$G$37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2D-47DA-BBD5-12B1816E3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12024"/>
        <c:axId val="2237124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2D-47DA-BBD5-12B1816E3ED9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2D-47DA-BBD5-12B1816E3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13200"/>
        <c:axId val="223712808"/>
      </c:lineChart>
      <c:catAx>
        <c:axId val="223712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2416"/>
        <c:crosses val="autoZero"/>
        <c:auto val="1"/>
        <c:lblAlgn val="ctr"/>
        <c:lblOffset val="100"/>
        <c:noMultiLvlLbl val="0"/>
      </c:catAx>
      <c:valAx>
        <c:axId val="22371241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2024"/>
        <c:crosses val="autoZero"/>
        <c:crossBetween val="between"/>
      </c:valAx>
      <c:valAx>
        <c:axId val="2237128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32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371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12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Cases'!$G$38:$G$54</c:f>
              <c:numCache>
                <c:formatCode>General</c:formatCode>
                <c:ptCount val="17"/>
                <c:pt idx="0">
                  <c:v>23</c:v>
                </c:pt>
                <c:pt idx="1">
                  <c:v>17</c:v>
                </c:pt>
                <c:pt idx="2">
                  <c:v>12</c:v>
                </c:pt>
                <c:pt idx="3">
                  <c:v>8</c:v>
                </c:pt>
                <c:pt idx="4">
                  <c:v>2</c:v>
                </c:pt>
                <c:pt idx="5">
                  <c:v>11</c:v>
                </c:pt>
                <c:pt idx="6">
                  <c:v>9</c:v>
                </c:pt>
                <c:pt idx="7">
                  <c:v>17</c:v>
                </c:pt>
                <c:pt idx="8">
                  <c:v>14</c:v>
                </c:pt>
                <c:pt idx="9">
                  <c:v>9</c:v>
                </c:pt>
                <c:pt idx="10">
                  <c:v>8</c:v>
                </c:pt>
                <c:pt idx="11">
                  <c:v>9</c:v>
                </c:pt>
                <c:pt idx="12">
                  <c:v>7</c:v>
                </c:pt>
                <c:pt idx="13">
                  <c:v>5</c:v>
                </c:pt>
                <c:pt idx="14">
                  <c:v>9</c:v>
                </c:pt>
                <c:pt idx="15">
                  <c:v>6</c:v>
                </c:pt>
                <c:pt idx="1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A0-4771-9832-6A8D4F5B69B3}"/>
            </c:ext>
          </c:extLst>
        </c:ser>
        <c:ser>
          <c:idx val="0"/>
          <c:order val="1"/>
          <c:tx>
            <c:strRef>
              <c:f>'ASP Cases'!$D$21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Cases'!$G$55:$G$71</c:f>
              <c:numCache>
                <c:formatCode>General</c:formatCode>
                <c:ptCount val="17"/>
                <c:pt idx="0">
                  <c:v>-17</c:v>
                </c:pt>
                <c:pt idx="1">
                  <c:v>-18</c:v>
                </c:pt>
                <c:pt idx="2">
                  <c:v>-12</c:v>
                </c:pt>
                <c:pt idx="3">
                  <c:v>-5</c:v>
                </c:pt>
                <c:pt idx="4">
                  <c:v>-2</c:v>
                </c:pt>
                <c:pt idx="5">
                  <c:v>-3</c:v>
                </c:pt>
                <c:pt idx="6">
                  <c:v>-4</c:v>
                </c:pt>
                <c:pt idx="7">
                  <c:v>-8</c:v>
                </c:pt>
                <c:pt idx="8">
                  <c:v>-9</c:v>
                </c:pt>
                <c:pt idx="9">
                  <c:v>-8</c:v>
                </c:pt>
                <c:pt idx="10">
                  <c:v>-12</c:v>
                </c:pt>
                <c:pt idx="11">
                  <c:v>-6</c:v>
                </c:pt>
                <c:pt idx="12">
                  <c:v>-7</c:v>
                </c:pt>
                <c:pt idx="13">
                  <c:v>-3</c:v>
                </c:pt>
                <c:pt idx="14">
                  <c:v>-7</c:v>
                </c:pt>
                <c:pt idx="15">
                  <c:v>-10</c:v>
                </c:pt>
                <c:pt idx="16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A0-4771-9832-6A8D4F5B6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8957360"/>
        <c:axId val="21895775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A0-4771-9832-6A8D4F5B69B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A0-4771-9832-6A8D4F5B6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082152"/>
        <c:axId val="218958144"/>
      </c:lineChart>
      <c:catAx>
        <c:axId val="21895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957752"/>
        <c:crosses val="autoZero"/>
        <c:auto val="1"/>
        <c:lblAlgn val="ctr"/>
        <c:lblOffset val="100"/>
        <c:noMultiLvlLbl val="0"/>
      </c:catAx>
      <c:valAx>
        <c:axId val="218957752"/>
        <c:scaling>
          <c:orientation val="minMax"/>
          <c:min val="-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957360"/>
        <c:crosses val="autoZero"/>
        <c:crossBetween val="between"/>
      </c:valAx>
      <c:valAx>
        <c:axId val="21895814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08215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9082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8958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(CHD)'!$H$4:$H$20</c:f>
              <c:numCache>
                <c:formatCode>General</c:formatCode>
                <c:ptCount val="1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7</c:v>
                </c:pt>
                <c:pt idx="13">
                  <c:v>10</c:v>
                </c:pt>
                <c:pt idx="14">
                  <c:v>17</c:v>
                </c:pt>
                <c:pt idx="15">
                  <c:v>26</c:v>
                </c:pt>
                <c:pt idx="16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BB-4175-9172-F42FA48B5E98}"/>
            </c:ext>
          </c:extLst>
        </c:ser>
        <c:ser>
          <c:idx val="0"/>
          <c:order val="1"/>
          <c:tx>
            <c:strRef>
              <c:f>'ASP Cases (CHD)'!$D$21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(CHD)'!$H$21:$H$37</c:f>
              <c:numCache>
                <c:formatCode>General</c:formatCode>
                <c:ptCount val="17"/>
                <c:pt idx="0">
                  <c:v>-2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-3</c:v>
                </c:pt>
                <c:pt idx="7">
                  <c:v>-1</c:v>
                </c:pt>
                <c:pt idx="8">
                  <c:v>-2</c:v>
                </c:pt>
                <c:pt idx="9">
                  <c:v>0</c:v>
                </c:pt>
                <c:pt idx="10">
                  <c:v>-2</c:v>
                </c:pt>
                <c:pt idx="11">
                  <c:v>-4</c:v>
                </c:pt>
                <c:pt idx="12">
                  <c:v>-16</c:v>
                </c:pt>
                <c:pt idx="13">
                  <c:v>-16</c:v>
                </c:pt>
                <c:pt idx="14">
                  <c:v>-16</c:v>
                </c:pt>
                <c:pt idx="15">
                  <c:v>-45</c:v>
                </c:pt>
                <c:pt idx="16">
                  <c:v>-79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BB-4175-9172-F42FA48B5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13984"/>
        <c:axId val="2237143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BB-4175-9172-F42FA48B5E9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BB-4175-9172-F42FA48B5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15160"/>
        <c:axId val="223714768"/>
      </c:lineChart>
      <c:catAx>
        <c:axId val="22371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4376"/>
        <c:crosses val="autoZero"/>
        <c:auto val="1"/>
        <c:lblAlgn val="ctr"/>
        <c:lblOffset val="100"/>
        <c:noMultiLvlLbl val="0"/>
      </c:catAx>
      <c:valAx>
        <c:axId val="223714376"/>
        <c:scaling>
          <c:orientation val="minMax"/>
          <c:max val="80"/>
          <c:min val="-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3984"/>
        <c:crosses val="autoZero"/>
        <c:crossBetween val="between"/>
      </c:valAx>
      <c:valAx>
        <c:axId val="2237147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51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3715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147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(CHD)'!$I$4:$I$20</c:f>
              <c:numCache>
                <c:formatCode>General</c:formatCode>
                <c:ptCount val="17"/>
                <c:pt idx="0">
                  <c:v>23</c:v>
                </c:pt>
                <c:pt idx="1">
                  <c:v>9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7</c:v>
                </c:pt>
                <c:pt idx="7">
                  <c:v>8</c:v>
                </c:pt>
                <c:pt idx="8">
                  <c:v>2</c:v>
                </c:pt>
                <c:pt idx="9">
                  <c:v>8</c:v>
                </c:pt>
                <c:pt idx="10">
                  <c:v>2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6</c:v>
                </c:pt>
                <c:pt idx="15">
                  <c:v>9</c:v>
                </c:pt>
                <c:pt idx="1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27-41E7-A389-D7082A57C2E2}"/>
            </c:ext>
          </c:extLst>
        </c:ser>
        <c:ser>
          <c:idx val="0"/>
          <c:order val="1"/>
          <c:tx>
            <c:strRef>
              <c:f>'ASP Cases (CHD)'!$D$21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(CHD)'!$I$21:$I$37</c:f>
              <c:numCache>
                <c:formatCode>General</c:formatCode>
                <c:ptCount val="17"/>
                <c:pt idx="0">
                  <c:v>-26</c:v>
                </c:pt>
                <c:pt idx="1">
                  <c:v>-9</c:v>
                </c:pt>
                <c:pt idx="2">
                  <c:v>-7</c:v>
                </c:pt>
                <c:pt idx="3">
                  <c:v>-2</c:v>
                </c:pt>
                <c:pt idx="4">
                  <c:v>-4</c:v>
                </c:pt>
                <c:pt idx="5">
                  <c:v>-2</c:v>
                </c:pt>
                <c:pt idx="6">
                  <c:v>-5</c:v>
                </c:pt>
                <c:pt idx="7">
                  <c:v>-3</c:v>
                </c:pt>
                <c:pt idx="8">
                  <c:v>-6</c:v>
                </c:pt>
                <c:pt idx="9">
                  <c:v>0</c:v>
                </c:pt>
                <c:pt idx="10">
                  <c:v>-2</c:v>
                </c:pt>
                <c:pt idx="11">
                  <c:v>-3</c:v>
                </c:pt>
                <c:pt idx="12">
                  <c:v>-8</c:v>
                </c:pt>
                <c:pt idx="13">
                  <c:v>-11</c:v>
                </c:pt>
                <c:pt idx="14">
                  <c:v>-11</c:v>
                </c:pt>
                <c:pt idx="15">
                  <c:v>-21</c:v>
                </c:pt>
                <c:pt idx="16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27-41E7-A389-D7082A57C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15944"/>
        <c:axId val="2237163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27-41E7-A389-D7082A57C2E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27-41E7-A389-D7082A57C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17120"/>
        <c:axId val="223716728"/>
      </c:lineChart>
      <c:catAx>
        <c:axId val="223715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6336"/>
        <c:crosses val="autoZero"/>
        <c:auto val="1"/>
        <c:lblAlgn val="ctr"/>
        <c:lblOffset val="100"/>
        <c:noMultiLvlLbl val="0"/>
      </c:catAx>
      <c:valAx>
        <c:axId val="223716336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5944"/>
        <c:crosses val="autoZero"/>
        <c:crossBetween val="between"/>
      </c:valAx>
      <c:valAx>
        <c:axId val="2237167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712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371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167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(CHD)'!$G$38:$G$54</c:f>
              <c:numCache>
                <c:formatCode>General</c:formatCode>
                <c:ptCount val="1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E-424D-A215-F276456BC191}"/>
            </c:ext>
          </c:extLst>
        </c:ser>
        <c:ser>
          <c:idx val="0"/>
          <c:order val="1"/>
          <c:tx>
            <c:strRef>
              <c:f>'ASP Cases (CHD)'!$D$21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(CHD)'!$G$55:$G$71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-3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0</c:v>
                </c:pt>
                <c:pt idx="15">
                  <c:v>-6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2E-424D-A215-F276456BC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17904"/>
        <c:axId val="2237182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2E-424D-A215-F276456BC19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2E-424D-A215-F276456BC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19080"/>
        <c:axId val="223718688"/>
      </c:lineChart>
      <c:catAx>
        <c:axId val="22371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8296"/>
        <c:crosses val="autoZero"/>
        <c:auto val="1"/>
        <c:lblAlgn val="ctr"/>
        <c:lblOffset val="100"/>
        <c:noMultiLvlLbl val="0"/>
      </c:catAx>
      <c:valAx>
        <c:axId val="223718296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7904"/>
        <c:crosses val="autoZero"/>
        <c:crossBetween val="between"/>
      </c:valAx>
      <c:valAx>
        <c:axId val="2237186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908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3719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186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(CHD)'!$H$38:$H$54</c:f>
              <c:numCache>
                <c:formatCode>General</c:formatCode>
                <c:ptCount val="17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5</c:v>
                </c:pt>
                <c:pt idx="12">
                  <c:v>10</c:v>
                </c:pt>
                <c:pt idx="13">
                  <c:v>8</c:v>
                </c:pt>
                <c:pt idx="14">
                  <c:v>23</c:v>
                </c:pt>
                <c:pt idx="15">
                  <c:v>24</c:v>
                </c:pt>
                <c:pt idx="16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4-437F-99A7-8B5DE8B6A712}"/>
            </c:ext>
          </c:extLst>
        </c:ser>
        <c:ser>
          <c:idx val="0"/>
          <c:order val="1"/>
          <c:tx>
            <c:strRef>
              <c:f>'ASP Cases (CHD)'!$D$21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(CHD)'!$H$55:$H$71</c:f>
              <c:numCache>
                <c:formatCode>General</c:formatCode>
                <c:ptCount val="17"/>
                <c:pt idx="0">
                  <c:v>-4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-2</c:v>
                </c:pt>
                <c:pt idx="10">
                  <c:v>-3</c:v>
                </c:pt>
                <c:pt idx="11">
                  <c:v>-4</c:v>
                </c:pt>
                <c:pt idx="12">
                  <c:v>-8</c:v>
                </c:pt>
                <c:pt idx="13">
                  <c:v>-25</c:v>
                </c:pt>
                <c:pt idx="14">
                  <c:v>-33</c:v>
                </c:pt>
                <c:pt idx="15">
                  <c:v>-46</c:v>
                </c:pt>
                <c:pt idx="16">
                  <c:v>-104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4-437F-99A7-8B5DE8B6A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19864"/>
        <c:axId val="2237202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B4-437F-99A7-8B5DE8B6A71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B4-437F-99A7-8B5DE8B6A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21040"/>
        <c:axId val="223720648"/>
      </c:lineChart>
      <c:catAx>
        <c:axId val="223719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0256"/>
        <c:crosses val="autoZero"/>
        <c:auto val="1"/>
        <c:lblAlgn val="ctr"/>
        <c:lblOffset val="100"/>
        <c:noMultiLvlLbl val="0"/>
      </c:catAx>
      <c:valAx>
        <c:axId val="223720256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19864"/>
        <c:crosses val="autoZero"/>
        <c:crossBetween val="between"/>
      </c:valAx>
      <c:valAx>
        <c:axId val="2237206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104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3721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20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(CHD)'!$I$38:$I$54</c:f>
              <c:numCache>
                <c:formatCode>General</c:formatCode>
                <c:ptCount val="17"/>
                <c:pt idx="0">
                  <c:v>34</c:v>
                </c:pt>
                <c:pt idx="1">
                  <c:v>18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8</c:v>
                </c:pt>
                <c:pt idx="6">
                  <c:v>4</c:v>
                </c:pt>
                <c:pt idx="7">
                  <c:v>12</c:v>
                </c:pt>
                <c:pt idx="8">
                  <c:v>5</c:v>
                </c:pt>
                <c:pt idx="9">
                  <c:v>5</c:v>
                </c:pt>
                <c:pt idx="10">
                  <c:v>3</c:v>
                </c:pt>
                <c:pt idx="11">
                  <c:v>11</c:v>
                </c:pt>
                <c:pt idx="12">
                  <c:v>16</c:v>
                </c:pt>
                <c:pt idx="13">
                  <c:v>12</c:v>
                </c:pt>
                <c:pt idx="14">
                  <c:v>14</c:v>
                </c:pt>
                <c:pt idx="15">
                  <c:v>12</c:v>
                </c:pt>
                <c:pt idx="1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B-4837-99BF-4233F2EDB51D}"/>
            </c:ext>
          </c:extLst>
        </c:ser>
        <c:ser>
          <c:idx val="0"/>
          <c:order val="1"/>
          <c:tx>
            <c:strRef>
              <c:f>'ASP Cases (CHD)'!$D$21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(CHD)'!$I$55:$I$71</c:f>
              <c:numCache>
                <c:formatCode>General</c:formatCode>
                <c:ptCount val="17"/>
                <c:pt idx="0">
                  <c:v>-31</c:v>
                </c:pt>
                <c:pt idx="1">
                  <c:v>-14</c:v>
                </c:pt>
                <c:pt idx="2">
                  <c:v>-7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-2</c:v>
                </c:pt>
                <c:pt idx="7">
                  <c:v>-4</c:v>
                </c:pt>
                <c:pt idx="8">
                  <c:v>-10</c:v>
                </c:pt>
                <c:pt idx="9">
                  <c:v>-6</c:v>
                </c:pt>
                <c:pt idx="10">
                  <c:v>-6</c:v>
                </c:pt>
                <c:pt idx="11">
                  <c:v>-5</c:v>
                </c:pt>
                <c:pt idx="12">
                  <c:v>-9</c:v>
                </c:pt>
                <c:pt idx="13">
                  <c:v>-14</c:v>
                </c:pt>
                <c:pt idx="14">
                  <c:v>-18</c:v>
                </c:pt>
                <c:pt idx="15">
                  <c:v>-9</c:v>
                </c:pt>
                <c:pt idx="16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0B-4837-99BF-4233F2EDB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21824"/>
        <c:axId val="2237222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0B-4837-99BF-4233F2EDB51D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0B-4837-99BF-4233F2EDB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23000"/>
        <c:axId val="223722608"/>
      </c:lineChart>
      <c:catAx>
        <c:axId val="22372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2216"/>
        <c:crosses val="autoZero"/>
        <c:auto val="1"/>
        <c:lblAlgn val="ctr"/>
        <c:lblOffset val="100"/>
        <c:noMultiLvlLbl val="0"/>
      </c:catAx>
      <c:valAx>
        <c:axId val="223722216"/>
        <c:scaling>
          <c:orientation val="minMax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1824"/>
        <c:crosses val="autoZero"/>
        <c:crossBetween val="between"/>
      </c:valAx>
      <c:valAx>
        <c:axId val="2237226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30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3723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22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(CHD)'!$G$72:$G$88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F7-4C6C-8F89-D84D9103C085}"/>
            </c:ext>
          </c:extLst>
        </c:ser>
        <c:ser>
          <c:idx val="0"/>
          <c:order val="1"/>
          <c:tx>
            <c:strRef>
              <c:f>'ASP Cases (CHD)'!$D$89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(CHD)'!$G$89:$G$105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0</c:v>
                </c:pt>
                <c:pt idx="13">
                  <c:v>-2</c:v>
                </c:pt>
                <c:pt idx="14">
                  <c:v>-1</c:v>
                </c:pt>
                <c:pt idx="15">
                  <c:v>-1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F7-4C6C-8F89-D84D9103C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23784"/>
        <c:axId val="2237241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F7-4C6C-8F89-D84D9103C08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F7-4C6C-8F89-D84D9103C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24960"/>
        <c:axId val="223724568"/>
      </c:lineChart>
      <c:catAx>
        <c:axId val="223723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4176"/>
        <c:crosses val="autoZero"/>
        <c:auto val="1"/>
        <c:lblAlgn val="ctr"/>
        <c:lblOffset val="100"/>
        <c:noMultiLvlLbl val="0"/>
      </c:catAx>
      <c:valAx>
        <c:axId val="22372417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3784"/>
        <c:crosses val="autoZero"/>
        <c:crossBetween val="between"/>
      </c:valAx>
      <c:valAx>
        <c:axId val="2237245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49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372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24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(CHD)'!$H$72:$H$88</c:f>
              <c:numCache>
                <c:formatCode>General</c:formatCode>
                <c:ptCount val="1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9</c:v>
                </c:pt>
                <c:pt idx="12">
                  <c:v>4</c:v>
                </c:pt>
                <c:pt idx="13">
                  <c:v>13</c:v>
                </c:pt>
                <c:pt idx="14">
                  <c:v>19</c:v>
                </c:pt>
                <c:pt idx="15">
                  <c:v>24</c:v>
                </c:pt>
                <c:pt idx="16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64-4AA9-9EDB-F90405C7A53C}"/>
            </c:ext>
          </c:extLst>
        </c:ser>
        <c:ser>
          <c:idx val="0"/>
          <c:order val="1"/>
          <c:tx>
            <c:strRef>
              <c:f>'ASP Cases (CHD)'!$D$89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(CHD)'!$H$89:$H$105</c:f>
              <c:numCache>
                <c:formatCode>General</c:formatCode>
                <c:ptCount val="17"/>
                <c:pt idx="0">
                  <c:v>-3</c:v>
                </c:pt>
                <c:pt idx="1">
                  <c:v>-2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-4</c:v>
                </c:pt>
                <c:pt idx="11">
                  <c:v>-7</c:v>
                </c:pt>
                <c:pt idx="12">
                  <c:v>-9</c:v>
                </c:pt>
                <c:pt idx="13">
                  <c:v>-22</c:v>
                </c:pt>
                <c:pt idx="14">
                  <c:v>-27</c:v>
                </c:pt>
                <c:pt idx="15">
                  <c:v>-39</c:v>
                </c:pt>
                <c:pt idx="16">
                  <c:v>-75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64-4AA9-9EDB-F90405C7A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25744"/>
        <c:axId val="2237261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64-4AA9-9EDB-F90405C7A53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64-4AA9-9EDB-F90405C7A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26920"/>
        <c:axId val="223726528"/>
      </c:lineChart>
      <c:catAx>
        <c:axId val="22372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6136"/>
        <c:crosses val="autoZero"/>
        <c:auto val="1"/>
        <c:lblAlgn val="ctr"/>
        <c:lblOffset val="100"/>
        <c:noMultiLvlLbl val="0"/>
      </c:catAx>
      <c:valAx>
        <c:axId val="223726136"/>
        <c:scaling>
          <c:orientation val="minMax"/>
          <c:max val="90"/>
          <c:min val="-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5744"/>
        <c:crosses val="autoZero"/>
        <c:crossBetween val="between"/>
      </c:valAx>
      <c:valAx>
        <c:axId val="2237265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692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3726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265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(CHD)'!$I$72:$I$88</c:f>
              <c:numCache>
                <c:formatCode>General</c:formatCode>
                <c:ptCount val="17"/>
                <c:pt idx="0">
                  <c:v>38</c:v>
                </c:pt>
                <c:pt idx="1">
                  <c:v>11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13</c:v>
                </c:pt>
                <c:pt idx="6">
                  <c:v>5</c:v>
                </c:pt>
                <c:pt idx="7">
                  <c:v>3</c:v>
                </c:pt>
                <c:pt idx="8">
                  <c:v>1</c:v>
                </c:pt>
                <c:pt idx="9">
                  <c:v>5</c:v>
                </c:pt>
                <c:pt idx="10">
                  <c:v>2</c:v>
                </c:pt>
                <c:pt idx="11">
                  <c:v>5</c:v>
                </c:pt>
                <c:pt idx="12">
                  <c:v>8</c:v>
                </c:pt>
                <c:pt idx="13">
                  <c:v>9</c:v>
                </c:pt>
                <c:pt idx="14">
                  <c:v>7</c:v>
                </c:pt>
                <c:pt idx="15">
                  <c:v>8</c:v>
                </c:pt>
                <c:pt idx="1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E-4F44-94BF-3A0283D3509A}"/>
            </c:ext>
          </c:extLst>
        </c:ser>
        <c:ser>
          <c:idx val="0"/>
          <c:order val="1"/>
          <c:tx>
            <c:strRef>
              <c:f>'ASP Cases (CHD)'!$D$89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(CHD)'!$I$89:$I$105</c:f>
              <c:numCache>
                <c:formatCode>General</c:formatCode>
                <c:ptCount val="17"/>
                <c:pt idx="0">
                  <c:v>-23</c:v>
                </c:pt>
                <c:pt idx="1">
                  <c:v>-19</c:v>
                </c:pt>
                <c:pt idx="2">
                  <c:v>-6</c:v>
                </c:pt>
                <c:pt idx="3">
                  <c:v>-1</c:v>
                </c:pt>
                <c:pt idx="4">
                  <c:v>-2</c:v>
                </c:pt>
                <c:pt idx="5">
                  <c:v>0</c:v>
                </c:pt>
                <c:pt idx="6">
                  <c:v>-3</c:v>
                </c:pt>
                <c:pt idx="7">
                  <c:v>-1</c:v>
                </c:pt>
                <c:pt idx="8">
                  <c:v>-4</c:v>
                </c:pt>
                <c:pt idx="9">
                  <c:v>-6</c:v>
                </c:pt>
                <c:pt idx="10">
                  <c:v>-7</c:v>
                </c:pt>
                <c:pt idx="11">
                  <c:v>-7</c:v>
                </c:pt>
                <c:pt idx="12">
                  <c:v>-10</c:v>
                </c:pt>
                <c:pt idx="13">
                  <c:v>-11</c:v>
                </c:pt>
                <c:pt idx="14">
                  <c:v>-12</c:v>
                </c:pt>
                <c:pt idx="15">
                  <c:v>-2</c:v>
                </c:pt>
                <c:pt idx="16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8E-4F44-94BF-3A0283D35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27704"/>
        <c:axId val="2237280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8E-4F44-94BF-3A0283D3509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8E-4F44-94BF-3A0283D35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28880"/>
        <c:axId val="223728488"/>
      </c:lineChart>
      <c:catAx>
        <c:axId val="223727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8096"/>
        <c:crosses val="autoZero"/>
        <c:auto val="1"/>
        <c:lblAlgn val="ctr"/>
        <c:lblOffset val="100"/>
        <c:noMultiLvlLbl val="0"/>
      </c:catAx>
      <c:valAx>
        <c:axId val="223728096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7704"/>
        <c:crosses val="autoZero"/>
        <c:crossBetween val="between"/>
      </c:valAx>
      <c:valAx>
        <c:axId val="2237284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888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372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28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(CHD)'!$G$106:$G$122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E-4533-B17E-61EAFD30D233}"/>
            </c:ext>
          </c:extLst>
        </c:ser>
        <c:ser>
          <c:idx val="0"/>
          <c:order val="1"/>
          <c:tx>
            <c:strRef>
              <c:f>'ASP Cases (CHD)'!$D$89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(CHD)'!$G$123:$G$139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-2</c:v>
                </c:pt>
                <c:pt idx="14">
                  <c:v>-1</c:v>
                </c:pt>
                <c:pt idx="15">
                  <c:v>0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CE-4533-B17E-61EAFD30D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29664"/>
        <c:axId val="2237300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CE-4533-B17E-61EAFD30D23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CE-4533-B17E-61EAFD30D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30840"/>
        <c:axId val="223730448"/>
      </c:lineChart>
      <c:catAx>
        <c:axId val="22372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30056"/>
        <c:crosses val="autoZero"/>
        <c:auto val="1"/>
        <c:lblAlgn val="ctr"/>
        <c:lblOffset val="100"/>
        <c:noMultiLvlLbl val="0"/>
      </c:catAx>
      <c:valAx>
        <c:axId val="22373005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29664"/>
        <c:crosses val="autoZero"/>
        <c:crossBetween val="between"/>
      </c:valAx>
      <c:valAx>
        <c:axId val="2237304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3084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3730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30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(CHD)'!$H$106:$H$122</c:f>
              <c:numCache>
                <c:formatCode>General</c:formatCode>
                <c:ptCount val="17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6</c:v>
                </c:pt>
                <c:pt idx="12">
                  <c:v>6</c:v>
                </c:pt>
                <c:pt idx="13">
                  <c:v>12</c:v>
                </c:pt>
                <c:pt idx="14">
                  <c:v>13</c:v>
                </c:pt>
                <c:pt idx="15">
                  <c:v>34</c:v>
                </c:pt>
                <c:pt idx="16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28-4019-A219-7014D2EB8463}"/>
            </c:ext>
          </c:extLst>
        </c:ser>
        <c:ser>
          <c:idx val="0"/>
          <c:order val="1"/>
          <c:tx>
            <c:strRef>
              <c:f>'ASP Cases (CHD)'!$D$89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(CHD)'!$H$123:$H$139</c:f>
              <c:numCache>
                <c:formatCode>General</c:formatCode>
                <c:ptCount val="17"/>
                <c:pt idx="0">
                  <c:v>-1</c:v>
                </c:pt>
                <c:pt idx="1">
                  <c:v>0</c:v>
                </c:pt>
                <c:pt idx="2">
                  <c:v>-2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-2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-2</c:v>
                </c:pt>
                <c:pt idx="12">
                  <c:v>-13</c:v>
                </c:pt>
                <c:pt idx="13">
                  <c:v>-25</c:v>
                </c:pt>
                <c:pt idx="14">
                  <c:v>-32</c:v>
                </c:pt>
                <c:pt idx="15">
                  <c:v>-41</c:v>
                </c:pt>
                <c:pt idx="16">
                  <c:v>-107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28-4019-A219-7014D2EB8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31624"/>
        <c:axId val="2237320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8-4019-A219-7014D2EB846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28-4019-A219-7014D2EB8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32800"/>
        <c:axId val="223732408"/>
      </c:lineChart>
      <c:catAx>
        <c:axId val="223731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32016"/>
        <c:crosses val="autoZero"/>
        <c:auto val="1"/>
        <c:lblAlgn val="ctr"/>
        <c:lblOffset val="100"/>
        <c:noMultiLvlLbl val="0"/>
      </c:catAx>
      <c:valAx>
        <c:axId val="223732016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31624"/>
        <c:crosses val="autoZero"/>
        <c:crossBetween val="between"/>
      </c:valAx>
      <c:valAx>
        <c:axId val="2237324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328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373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32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Cases'!$H$38:$H$54</c:f>
              <c:numCache>
                <c:formatCode>General</c:formatCode>
                <c:ptCount val="17"/>
                <c:pt idx="0">
                  <c:v>226</c:v>
                </c:pt>
                <c:pt idx="1">
                  <c:v>70</c:v>
                </c:pt>
                <c:pt idx="2">
                  <c:v>28</c:v>
                </c:pt>
                <c:pt idx="3">
                  <c:v>21</c:v>
                </c:pt>
                <c:pt idx="4">
                  <c:v>26</c:v>
                </c:pt>
                <c:pt idx="5">
                  <c:v>59</c:v>
                </c:pt>
                <c:pt idx="6">
                  <c:v>70</c:v>
                </c:pt>
                <c:pt idx="7">
                  <c:v>86</c:v>
                </c:pt>
                <c:pt idx="8">
                  <c:v>62</c:v>
                </c:pt>
                <c:pt idx="9">
                  <c:v>79</c:v>
                </c:pt>
                <c:pt idx="10">
                  <c:v>72</c:v>
                </c:pt>
                <c:pt idx="11">
                  <c:v>64</c:v>
                </c:pt>
                <c:pt idx="12">
                  <c:v>77</c:v>
                </c:pt>
                <c:pt idx="13">
                  <c:v>92</c:v>
                </c:pt>
                <c:pt idx="14">
                  <c:v>96</c:v>
                </c:pt>
                <c:pt idx="15">
                  <c:v>97</c:v>
                </c:pt>
                <c:pt idx="16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1-4E80-997F-9FD5B220BEB4}"/>
            </c:ext>
          </c:extLst>
        </c:ser>
        <c:ser>
          <c:idx val="0"/>
          <c:order val="1"/>
          <c:tx>
            <c:strRef>
              <c:f>'ASP Cases'!$D$21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Cases'!$H$55:$H$71</c:f>
              <c:numCache>
                <c:formatCode>General</c:formatCode>
                <c:ptCount val="17"/>
                <c:pt idx="0">
                  <c:v>-244</c:v>
                </c:pt>
                <c:pt idx="1">
                  <c:v>-66</c:v>
                </c:pt>
                <c:pt idx="2">
                  <c:v>-40</c:v>
                </c:pt>
                <c:pt idx="3">
                  <c:v>-35</c:v>
                </c:pt>
                <c:pt idx="4">
                  <c:v>-16</c:v>
                </c:pt>
                <c:pt idx="5">
                  <c:v>-19</c:v>
                </c:pt>
                <c:pt idx="6">
                  <c:v>-43</c:v>
                </c:pt>
                <c:pt idx="7">
                  <c:v>-48</c:v>
                </c:pt>
                <c:pt idx="8">
                  <c:v>-56</c:v>
                </c:pt>
                <c:pt idx="9">
                  <c:v>-45</c:v>
                </c:pt>
                <c:pt idx="10">
                  <c:v>-56</c:v>
                </c:pt>
                <c:pt idx="11">
                  <c:v>-57</c:v>
                </c:pt>
                <c:pt idx="12">
                  <c:v>-58</c:v>
                </c:pt>
                <c:pt idx="13">
                  <c:v>-82</c:v>
                </c:pt>
                <c:pt idx="14">
                  <c:v>-106</c:v>
                </c:pt>
                <c:pt idx="15">
                  <c:v>-93</c:v>
                </c:pt>
                <c:pt idx="16">
                  <c:v>-186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A1-4E80-997F-9FD5B220B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9082936"/>
        <c:axId val="21908332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1-4E80-997F-9FD5B220BEB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1-4E80-997F-9FD5B220B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084112"/>
        <c:axId val="219083720"/>
      </c:lineChart>
      <c:catAx>
        <c:axId val="219082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083328"/>
        <c:crosses val="autoZero"/>
        <c:auto val="1"/>
        <c:lblAlgn val="ctr"/>
        <c:lblOffset val="100"/>
        <c:noMultiLvlLbl val="0"/>
      </c:catAx>
      <c:valAx>
        <c:axId val="219083328"/>
        <c:scaling>
          <c:orientation val="minMax"/>
          <c:min val="-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082936"/>
        <c:crosses val="autoZero"/>
        <c:crossBetween val="between"/>
      </c:valAx>
      <c:valAx>
        <c:axId val="21908372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08411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9084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9083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(CHD)'!$I$106:$I$122</c:f>
              <c:numCache>
                <c:formatCode>General</c:formatCode>
                <c:ptCount val="17"/>
                <c:pt idx="0">
                  <c:v>32</c:v>
                </c:pt>
                <c:pt idx="1">
                  <c:v>10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6</c:v>
                </c:pt>
                <c:pt idx="6">
                  <c:v>5</c:v>
                </c:pt>
                <c:pt idx="7">
                  <c:v>7</c:v>
                </c:pt>
                <c:pt idx="8">
                  <c:v>7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6</c:v>
                </c:pt>
                <c:pt idx="13">
                  <c:v>7</c:v>
                </c:pt>
                <c:pt idx="14">
                  <c:v>9</c:v>
                </c:pt>
                <c:pt idx="15">
                  <c:v>7</c:v>
                </c:pt>
                <c:pt idx="1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CB-4843-AD06-9BF72632CB0C}"/>
            </c:ext>
          </c:extLst>
        </c:ser>
        <c:ser>
          <c:idx val="0"/>
          <c:order val="1"/>
          <c:tx>
            <c:strRef>
              <c:f>'ASP Cases (CHD)'!$D$89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(CHD)'!$I$123:$I$139</c:f>
              <c:numCache>
                <c:formatCode>General</c:formatCode>
                <c:ptCount val="17"/>
                <c:pt idx="0">
                  <c:v>-20</c:v>
                </c:pt>
                <c:pt idx="1">
                  <c:v>-14</c:v>
                </c:pt>
                <c:pt idx="2">
                  <c:v>-10</c:v>
                </c:pt>
                <c:pt idx="3">
                  <c:v>-7</c:v>
                </c:pt>
                <c:pt idx="4">
                  <c:v>0</c:v>
                </c:pt>
                <c:pt idx="5">
                  <c:v>0</c:v>
                </c:pt>
                <c:pt idx="6">
                  <c:v>-5</c:v>
                </c:pt>
                <c:pt idx="7">
                  <c:v>-2</c:v>
                </c:pt>
                <c:pt idx="8">
                  <c:v>-2</c:v>
                </c:pt>
                <c:pt idx="9">
                  <c:v>-4</c:v>
                </c:pt>
                <c:pt idx="10">
                  <c:v>0</c:v>
                </c:pt>
                <c:pt idx="11">
                  <c:v>-7</c:v>
                </c:pt>
                <c:pt idx="12">
                  <c:v>-10</c:v>
                </c:pt>
                <c:pt idx="13">
                  <c:v>-11</c:v>
                </c:pt>
                <c:pt idx="14">
                  <c:v>-12</c:v>
                </c:pt>
                <c:pt idx="15">
                  <c:v>-19</c:v>
                </c:pt>
                <c:pt idx="16">
                  <c:v>-18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CB-4843-AD06-9BF72632C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733584"/>
        <c:axId val="2237339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CB-4843-AD06-9BF72632CB0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CB-4843-AD06-9BF72632C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00712"/>
        <c:axId val="223734368"/>
      </c:lineChart>
      <c:catAx>
        <c:axId val="22373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33976"/>
        <c:crosses val="autoZero"/>
        <c:auto val="1"/>
        <c:lblAlgn val="ctr"/>
        <c:lblOffset val="100"/>
        <c:noMultiLvlLbl val="0"/>
      </c:catAx>
      <c:valAx>
        <c:axId val="223733976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733584"/>
        <c:crosses val="autoZero"/>
        <c:crossBetween val="between"/>
      </c:valAx>
      <c:valAx>
        <c:axId val="2237343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071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6200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734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(CHD)'!$G$140:$G$156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EE-49DF-A1EC-6E995C396294}"/>
            </c:ext>
          </c:extLst>
        </c:ser>
        <c:ser>
          <c:idx val="0"/>
          <c:order val="1"/>
          <c:tx>
            <c:strRef>
              <c:f>'ASP Cases (CHD)'!$D$89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(CHD)'!$G$157:$G$173</c:f>
              <c:numCache>
                <c:formatCode>General</c:formatCode>
                <c:ptCount val="17"/>
                <c:pt idx="0">
                  <c:v>-2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-2</c:v>
                </c:pt>
                <c:pt idx="11">
                  <c:v>-1</c:v>
                </c:pt>
                <c:pt idx="12">
                  <c:v>-2</c:v>
                </c:pt>
                <c:pt idx="13">
                  <c:v>-2</c:v>
                </c:pt>
                <c:pt idx="14">
                  <c:v>0</c:v>
                </c:pt>
                <c:pt idx="15">
                  <c:v>-2</c:v>
                </c:pt>
                <c:pt idx="16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EE-49DF-A1EC-6E995C396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01496"/>
        <c:axId val="23620188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EE-49DF-A1EC-6E995C39629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EE-49DF-A1EC-6E995C396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02672"/>
        <c:axId val="236202280"/>
      </c:lineChart>
      <c:catAx>
        <c:axId val="23620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1888"/>
        <c:crosses val="autoZero"/>
        <c:auto val="1"/>
        <c:lblAlgn val="ctr"/>
        <c:lblOffset val="100"/>
        <c:noMultiLvlLbl val="0"/>
      </c:catAx>
      <c:valAx>
        <c:axId val="236201888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1496"/>
        <c:crosses val="autoZero"/>
        <c:crossBetween val="between"/>
      </c:valAx>
      <c:valAx>
        <c:axId val="23620228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267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6202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02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(CHD)'!$H$140:$H$156</c:f>
              <c:numCache>
                <c:formatCode>General</c:formatCode>
                <c:ptCount val="17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6</c:v>
                </c:pt>
                <c:pt idx="12">
                  <c:v>7</c:v>
                </c:pt>
                <c:pt idx="13">
                  <c:v>13</c:v>
                </c:pt>
                <c:pt idx="14">
                  <c:v>20</c:v>
                </c:pt>
                <c:pt idx="15">
                  <c:v>22</c:v>
                </c:pt>
                <c:pt idx="16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0-425F-A037-50FFFE66DE5D}"/>
            </c:ext>
          </c:extLst>
        </c:ser>
        <c:ser>
          <c:idx val="0"/>
          <c:order val="1"/>
          <c:tx>
            <c:strRef>
              <c:f>'ASP Cases (CHD)'!$D$89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(CHD)'!$H$157:$H$173</c:f>
              <c:numCache>
                <c:formatCode>General</c:formatCode>
                <c:ptCount val="17"/>
                <c:pt idx="0">
                  <c:v>-6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-3</c:v>
                </c:pt>
                <c:pt idx="9">
                  <c:v>-1</c:v>
                </c:pt>
                <c:pt idx="10">
                  <c:v>-7</c:v>
                </c:pt>
                <c:pt idx="11">
                  <c:v>-9</c:v>
                </c:pt>
                <c:pt idx="12">
                  <c:v>-18</c:v>
                </c:pt>
                <c:pt idx="13">
                  <c:v>-24</c:v>
                </c:pt>
                <c:pt idx="14">
                  <c:v>-29</c:v>
                </c:pt>
                <c:pt idx="15">
                  <c:v>-38</c:v>
                </c:pt>
                <c:pt idx="16">
                  <c:v>-118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0-425F-A037-50FFFE66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03456"/>
        <c:axId val="23620384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E0-425F-A037-50FFFE66DE5D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E0-425F-A037-50FFFE66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04632"/>
        <c:axId val="236204240"/>
      </c:lineChart>
      <c:catAx>
        <c:axId val="23620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3848"/>
        <c:crosses val="autoZero"/>
        <c:auto val="1"/>
        <c:lblAlgn val="ctr"/>
        <c:lblOffset val="100"/>
        <c:noMultiLvlLbl val="0"/>
      </c:catAx>
      <c:valAx>
        <c:axId val="236203848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3456"/>
        <c:crosses val="autoZero"/>
        <c:crossBetween val="between"/>
      </c:valAx>
      <c:valAx>
        <c:axId val="23620424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463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6204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042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(CHD)'!$I$140:$I$156</c:f>
              <c:numCache>
                <c:formatCode>General</c:formatCode>
                <c:ptCount val="17"/>
                <c:pt idx="0">
                  <c:v>34</c:v>
                </c:pt>
                <c:pt idx="1">
                  <c:v>17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  <c:pt idx="7">
                  <c:v>6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9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BB-4F5C-B715-C3437292674F}"/>
            </c:ext>
          </c:extLst>
        </c:ser>
        <c:ser>
          <c:idx val="0"/>
          <c:order val="1"/>
          <c:tx>
            <c:strRef>
              <c:f>'ASP Cases (CHD)'!$D$89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(CHD)'!$I$157:$I$173</c:f>
              <c:numCache>
                <c:formatCode>General</c:formatCode>
                <c:ptCount val="17"/>
                <c:pt idx="0">
                  <c:v>-31</c:v>
                </c:pt>
                <c:pt idx="1">
                  <c:v>-15</c:v>
                </c:pt>
                <c:pt idx="2">
                  <c:v>-5</c:v>
                </c:pt>
                <c:pt idx="3">
                  <c:v>-5</c:v>
                </c:pt>
                <c:pt idx="4">
                  <c:v>0</c:v>
                </c:pt>
                <c:pt idx="5">
                  <c:v>-1</c:v>
                </c:pt>
                <c:pt idx="6">
                  <c:v>-2</c:v>
                </c:pt>
                <c:pt idx="7">
                  <c:v>-7</c:v>
                </c:pt>
                <c:pt idx="8">
                  <c:v>-2</c:v>
                </c:pt>
                <c:pt idx="9">
                  <c:v>-4</c:v>
                </c:pt>
                <c:pt idx="10">
                  <c:v>-2</c:v>
                </c:pt>
                <c:pt idx="11">
                  <c:v>-7</c:v>
                </c:pt>
                <c:pt idx="12">
                  <c:v>-9</c:v>
                </c:pt>
                <c:pt idx="13">
                  <c:v>-12</c:v>
                </c:pt>
                <c:pt idx="14">
                  <c:v>-11</c:v>
                </c:pt>
                <c:pt idx="15">
                  <c:v>-11</c:v>
                </c:pt>
                <c:pt idx="16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BB-4F5C-B715-C34372926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05416"/>
        <c:axId val="2362058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BB-4F5C-B715-C3437292674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BB-4F5C-B715-C34372926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06592"/>
        <c:axId val="236206200"/>
      </c:lineChart>
      <c:catAx>
        <c:axId val="236205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5808"/>
        <c:crosses val="autoZero"/>
        <c:auto val="1"/>
        <c:lblAlgn val="ctr"/>
        <c:lblOffset val="100"/>
        <c:noMultiLvlLbl val="0"/>
      </c:catAx>
      <c:valAx>
        <c:axId val="236205808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5416"/>
        <c:crosses val="autoZero"/>
        <c:crossBetween val="between"/>
      </c:valAx>
      <c:valAx>
        <c:axId val="2362062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659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6206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06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Immuno</a:t>
            </a:r>
            <a:r>
              <a:rPr lang="en-GB" b="1" baseline="0"/>
              <a:t>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(Immuno)'!$G$4:$G$20</c:f>
              <c:numCache>
                <c:formatCode>General</c:formatCode>
                <c:ptCount val="17"/>
                <c:pt idx="0">
                  <c:v>772</c:v>
                </c:pt>
                <c:pt idx="1">
                  <c:v>439</c:v>
                </c:pt>
                <c:pt idx="2">
                  <c:v>359</c:v>
                </c:pt>
                <c:pt idx="3">
                  <c:v>877</c:v>
                </c:pt>
                <c:pt idx="4">
                  <c:v>978</c:v>
                </c:pt>
                <c:pt idx="5">
                  <c:v>973</c:v>
                </c:pt>
                <c:pt idx="6">
                  <c:v>900</c:v>
                </c:pt>
                <c:pt idx="7">
                  <c:v>889</c:v>
                </c:pt>
                <c:pt idx="8">
                  <c:v>921</c:v>
                </c:pt>
                <c:pt idx="9">
                  <c:v>923</c:v>
                </c:pt>
                <c:pt idx="10">
                  <c:v>908</c:v>
                </c:pt>
                <c:pt idx="11">
                  <c:v>987</c:v>
                </c:pt>
                <c:pt idx="12">
                  <c:v>1039</c:v>
                </c:pt>
                <c:pt idx="13">
                  <c:v>1262</c:v>
                </c:pt>
                <c:pt idx="14">
                  <c:v>956</c:v>
                </c:pt>
                <c:pt idx="15">
                  <c:v>728</c:v>
                </c:pt>
                <c:pt idx="16">
                  <c:v>1045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3-4E30-90F7-9FD434A0CFBF}"/>
            </c:ext>
          </c:extLst>
        </c:ser>
        <c:ser>
          <c:idx val="0"/>
          <c:order val="1"/>
          <c:tx>
            <c:strRef>
              <c:f>'ASP Tables (Immuno)'!$D$21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(Immuno)'!$G$21:$G$37</c:f>
              <c:numCache>
                <c:formatCode>General</c:formatCode>
                <c:ptCount val="17"/>
                <c:pt idx="0">
                  <c:v>-911</c:v>
                </c:pt>
                <c:pt idx="1">
                  <c:v>-441</c:v>
                </c:pt>
                <c:pt idx="2">
                  <c:v>-311</c:v>
                </c:pt>
                <c:pt idx="3">
                  <c:v>-268</c:v>
                </c:pt>
                <c:pt idx="4">
                  <c:v>-220</c:v>
                </c:pt>
                <c:pt idx="5">
                  <c:v>-248</c:v>
                </c:pt>
                <c:pt idx="6">
                  <c:v>-285</c:v>
                </c:pt>
                <c:pt idx="7">
                  <c:v>-282</c:v>
                </c:pt>
                <c:pt idx="8">
                  <c:v>-386</c:v>
                </c:pt>
                <c:pt idx="9">
                  <c:v>-589</c:v>
                </c:pt>
                <c:pt idx="10">
                  <c:v>-661</c:v>
                </c:pt>
                <c:pt idx="11">
                  <c:v>-683</c:v>
                </c:pt>
                <c:pt idx="12">
                  <c:v>-903</c:v>
                </c:pt>
                <c:pt idx="13">
                  <c:v>-1120</c:v>
                </c:pt>
                <c:pt idx="14">
                  <c:v>-980</c:v>
                </c:pt>
                <c:pt idx="15">
                  <c:v>-814</c:v>
                </c:pt>
                <c:pt idx="16">
                  <c:v>-1022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23-4E30-90F7-9FD434A0C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07376"/>
        <c:axId val="2362077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(Immuno)'!$F$4:$F$20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3-4E30-90F7-9FD434A0CFB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(Immuno)'!$F$21:$F$37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23-4E30-90F7-9FD434A0C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08552"/>
        <c:axId val="236208160"/>
      </c:lineChart>
      <c:catAx>
        <c:axId val="23620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7768"/>
        <c:crosses val="autoZero"/>
        <c:auto val="1"/>
        <c:lblAlgn val="ctr"/>
        <c:lblOffset val="100"/>
        <c:noMultiLvlLbl val="0"/>
      </c:catAx>
      <c:valAx>
        <c:axId val="236207768"/>
        <c:scaling>
          <c:orientation val="minMax"/>
          <c:max val="1500"/>
          <c:min val="-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7376"/>
        <c:crosses val="autoZero"/>
        <c:crossBetween val="between"/>
      </c:valAx>
      <c:valAx>
        <c:axId val="2362081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8552"/>
        <c:crosses val="max"/>
        <c:crossBetween val="between"/>
      </c:valAx>
      <c:catAx>
        <c:axId val="236208552"/>
        <c:scaling>
          <c:orientation val="minMax"/>
        </c:scaling>
        <c:delete val="1"/>
        <c:axPos val="b"/>
        <c:majorTickMark val="out"/>
        <c:minorTickMark val="none"/>
        <c:tickLblPos val="nextTo"/>
        <c:crossAx val="236208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Immuno </a:t>
            </a:r>
            <a:r>
              <a:rPr lang="en-GB" b="1"/>
              <a:t>- 2014-15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(Immuno)'!$G$38:$G$54</c:f>
              <c:numCache>
                <c:formatCode>General</c:formatCode>
                <c:ptCount val="17"/>
                <c:pt idx="0">
                  <c:v>810</c:v>
                </c:pt>
                <c:pt idx="1">
                  <c:v>476</c:v>
                </c:pt>
                <c:pt idx="2">
                  <c:v>403</c:v>
                </c:pt>
                <c:pt idx="3">
                  <c:v>865</c:v>
                </c:pt>
                <c:pt idx="4">
                  <c:v>922</c:v>
                </c:pt>
                <c:pt idx="5">
                  <c:v>927</c:v>
                </c:pt>
                <c:pt idx="6">
                  <c:v>925</c:v>
                </c:pt>
                <c:pt idx="7">
                  <c:v>897</c:v>
                </c:pt>
                <c:pt idx="8">
                  <c:v>930</c:v>
                </c:pt>
                <c:pt idx="9">
                  <c:v>955</c:v>
                </c:pt>
                <c:pt idx="10">
                  <c:v>1019</c:v>
                </c:pt>
                <c:pt idx="11">
                  <c:v>1018</c:v>
                </c:pt>
                <c:pt idx="12">
                  <c:v>1154</c:v>
                </c:pt>
                <c:pt idx="13">
                  <c:v>1325</c:v>
                </c:pt>
                <c:pt idx="14">
                  <c:v>1106</c:v>
                </c:pt>
                <c:pt idx="15">
                  <c:v>825</c:v>
                </c:pt>
                <c:pt idx="16">
                  <c:v>1141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42-44A2-9F2A-2E49E1BB4BBA}"/>
            </c:ext>
          </c:extLst>
        </c:ser>
        <c:ser>
          <c:idx val="0"/>
          <c:order val="1"/>
          <c:tx>
            <c:strRef>
              <c:f>'ASP Tables (Immuno)'!$D$21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(Immuno)'!$G$55:$G$71</c:f>
              <c:numCache>
                <c:formatCode>General</c:formatCode>
                <c:ptCount val="17"/>
                <c:pt idx="0">
                  <c:v>-975</c:v>
                </c:pt>
                <c:pt idx="1">
                  <c:v>-486</c:v>
                </c:pt>
                <c:pt idx="2">
                  <c:v>-337</c:v>
                </c:pt>
                <c:pt idx="3">
                  <c:v>-269</c:v>
                </c:pt>
                <c:pt idx="4">
                  <c:v>-266</c:v>
                </c:pt>
                <c:pt idx="5">
                  <c:v>-285</c:v>
                </c:pt>
                <c:pt idx="6">
                  <c:v>-318</c:v>
                </c:pt>
                <c:pt idx="7">
                  <c:v>-332</c:v>
                </c:pt>
                <c:pt idx="8">
                  <c:v>-430</c:v>
                </c:pt>
                <c:pt idx="9">
                  <c:v>-596</c:v>
                </c:pt>
                <c:pt idx="10">
                  <c:v>-730</c:v>
                </c:pt>
                <c:pt idx="11">
                  <c:v>-774</c:v>
                </c:pt>
                <c:pt idx="12">
                  <c:v>-914</c:v>
                </c:pt>
                <c:pt idx="13">
                  <c:v>-1206</c:v>
                </c:pt>
                <c:pt idx="14">
                  <c:v>-1074</c:v>
                </c:pt>
                <c:pt idx="15">
                  <c:v>-890</c:v>
                </c:pt>
                <c:pt idx="16">
                  <c:v>-1074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42-44A2-9F2A-2E49E1BB4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09336"/>
        <c:axId val="23620972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(Immuno)'!$F$38:$F$54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42-44A2-9F2A-2E49E1BB4BB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(Immuno)'!$F$55:$F$71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42-44A2-9F2A-2E49E1BB4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10512"/>
        <c:axId val="236210120"/>
      </c:lineChart>
      <c:catAx>
        <c:axId val="236209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9728"/>
        <c:crosses val="autoZero"/>
        <c:auto val="1"/>
        <c:lblAlgn val="ctr"/>
        <c:lblOffset val="100"/>
        <c:noMultiLvlLbl val="0"/>
      </c:catAx>
      <c:valAx>
        <c:axId val="236209728"/>
        <c:scaling>
          <c:orientation val="minMax"/>
          <c:max val="1500"/>
          <c:min val="-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09336"/>
        <c:crosses val="autoZero"/>
        <c:crossBetween val="between"/>
      </c:valAx>
      <c:valAx>
        <c:axId val="23621012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0512"/>
        <c:crosses val="max"/>
        <c:crossBetween val="between"/>
      </c:valAx>
      <c:catAx>
        <c:axId val="236210512"/>
        <c:scaling>
          <c:orientation val="minMax"/>
        </c:scaling>
        <c:delete val="1"/>
        <c:axPos val="b"/>
        <c:majorTickMark val="out"/>
        <c:minorTickMark val="none"/>
        <c:tickLblPos val="nextTo"/>
        <c:crossAx val="2362101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Immuno </a:t>
            </a:r>
            <a:r>
              <a:rPr lang="en-GB" b="1"/>
              <a:t>- 2015-16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(Immuno)'!$G$72:$G$88</c:f>
              <c:numCache>
                <c:formatCode>General</c:formatCode>
                <c:ptCount val="17"/>
                <c:pt idx="0">
                  <c:v>903</c:v>
                </c:pt>
                <c:pt idx="1">
                  <c:v>523</c:v>
                </c:pt>
                <c:pt idx="2">
                  <c:v>449</c:v>
                </c:pt>
                <c:pt idx="3">
                  <c:v>916</c:v>
                </c:pt>
                <c:pt idx="4">
                  <c:v>898</c:v>
                </c:pt>
                <c:pt idx="5">
                  <c:v>984</c:v>
                </c:pt>
                <c:pt idx="6">
                  <c:v>927</c:v>
                </c:pt>
                <c:pt idx="7">
                  <c:v>964</c:v>
                </c:pt>
                <c:pt idx="8">
                  <c:v>960</c:v>
                </c:pt>
                <c:pt idx="9">
                  <c:v>1065</c:v>
                </c:pt>
                <c:pt idx="10">
                  <c:v>1139</c:v>
                </c:pt>
                <c:pt idx="11">
                  <c:v>1124</c:v>
                </c:pt>
                <c:pt idx="12">
                  <c:v>1263</c:v>
                </c:pt>
                <c:pt idx="13">
                  <c:v>1448</c:v>
                </c:pt>
                <c:pt idx="14">
                  <c:v>1256</c:v>
                </c:pt>
                <c:pt idx="15">
                  <c:v>951</c:v>
                </c:pt>
                <c:pt idx="16">
                  <c:v>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72-42C2-9844-0E716F732C27}"/>
            </c:ext>
          </c:extLst>
        </c:ser>
        <c:ser>
          <c:idx val="0"/>
          <c:order val="1"/>
          <c:tx>
            <c:strRef>
              <c:f>'ASP Tables (Immuno)'!$D$21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(Immuno)'!$G$89:$G$105</c:f>
              <c:numCache>
                <c:formatCode>General</c:formatCode>
                <c:ptCount val="17"/>
                <c:pt idx="0">
                  <c:v>-1053</c:v>
                </c:pt>
                <c:pt idx="1">
                  <c:v>-534</c:v>
                </c:pt>
                <c:pt idx="2">
                  <c:v>-389</c:v>
                </c:pt>
                <c:pt idx="3">
                  <c:v>-321</c:v>
                </c:pt>
                <c:pt idx="4">
                  <c:v>-287</c:v>
                </c:pt>
                <c:pt idx="5">
                  <c:v>-327</c:v>
                </c:pt>
                <c:pt idx="6">
                  <c:v>-385</c:v>
                </c:pt>
                <c:pt idx="7">
                  <c:v>-396</c:v>
                </c:pt>
                <c:pt idx="8">
                  <c:v>-475</c:v>
                </c:pt>
                <c:pt idx="9">
                  <c:v>-609</c:v>
                </c:pt>
                <c:pt idx="10">
                  <c:v>-802</c:v>
                </c:pt>
                <c:pt idx="11">
                  <c:v>-829</c:v>
                </c:pt>
                <c:pt idx="12">
                  <c:v>-986</c:v>
                </c:pt>
                <c:pt idx="13">
                  <c:v>-1384</c:v>
                </c:pt>
                <c:pt idx="14">
                  <c:v>-1158</c:v>
                </c:pt>
                <c:pt idx="15">
                  <c:v>-986</c:v>
                </c:pt>
                <c:pt idx="16">
                  <c:v>-1214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72-42C2-9844-0E716F732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11296"/>
        <c:axId val="23621168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(Immuno)'!$E$89:$E$105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72-42C2-9844-0E716F732C2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(Immuno)'!$E$89:$E$105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72-42C2-9844-0E716F732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12472"/>
        <c:axId val="236212080"/>
      </c:lineChart>
      <c:catAx>
        <c:axId val="23621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1688"/>
        <c:crosses val="autoZero"/>
        <c:auto val="1"/>
        <c:lblAlgn val="ctr"/>
        <c:lblOffset val="100"/>
        <c:noMultiLvlLbl val="0"/>
      </c:catAx>
      <c:valAx>
        <c:axId val="236211688"/>
        <c:scaling>
          <c:orientation val="minMax"/>
          <c:max val="1500"/>
          <c:min val="-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1296"/>
        <c:crosses val="autoZero"/>
        <c:crossBetween val="between"/>
      </c:valAx>
      <c:valAx>
        <c:axId val="23621208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2472"/>
        <c:crosses val="max"/>
        <c:crossBetween val="between"/>
      </c:valAx>
      <c:catAx>
        <c:axId val="236212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12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Immuno </a:t>
            </a:r>
            <a:r>
              <a:rPr lang="en-GB" b="1"/>
              <a:t>- 2016-17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(Immuno)'!$G$106:$G$122</c:f>
              <c:numCache>
                <c:formatCode>General</c:formatCode>
                <c:ptCount val="17"/>
                <c:pt idx="0">
                  <c:v>867</c:v>
                </c:pt>
                <c:pt idx="1">
                  <c:v>552</c:v>
                </c:pt>
                <c:pt idx="2">
                  <c:v>448</c:v>
                </c:pt>
                <c:pt idx="3">
                  <c:v>892</c:v>
                </c:pt>
                <c:pt idx="4">
                  <c:v>826</c:v>
                </c:pt>
                <c:pt idx="5">
                  <c:v>957</c:v>
                </c:pt>
                <c:pt idx="6">
                  <c:v>870</c:v>
                </c:pt>
                <c:pt idx="7">
                  <c:v>936</c:v>
                </c:pt>
                <c:pt idx="8">
                  <c:v>989</c:v>
                </c:pt>
                <c:pt idx="9">
                  <c:v>1119</c:v>
                </c:pt>
                <c:pt idx="10">
                  <c:v>1221</c:v>
                </c:pt>
                <c:pt idx="11">
                  <c:v>1232</c:v>
                </c:pt>
                <c:pt idx="12">
                  <c:v>1315</c:v>
                </c:pt>
                <c:pt idx="13">
                  <c:v>1529</c:v>
                </c:pt>
                <c:pt idx="14">
                  <c:v>1423</c:v>
                </c:pt>
                <c:pt idx="15">
                  <c:v>1015</c:v>
                </c:pt>
                <c:pt idx="16">
                  <c:v>1327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B-4AF9-88A1-2A39E22D8BAE}"/>
            </c:ext>
          </c:extLst>
        </c:ser>
        <c:ser>
          <c:idx val="0"/>
          <c:order val="1"/>
          <c:tx>
            <c:strRef>
              <c:f>'ASP Tables (Immuno)'!$D$21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(Immuno)'!$G$123:$G$139</c:f>
              <c:numCache>
                <c:formatCode>General</c:formatCode>
                <c:ptCount val="17"/>
                <c:pt idx="0">
                  <c:v>-1066</c:v>
                </c:pt>
                <c:pt idx="1">
                  <c:v>-569</c:v>
                </c:pt>
                <c:pt idx="2">
                  <c:v>-390</c:v>
                </c:pt>
                <c:pt idx="3">
                  <c:v>-342</c:v>
                </c:pt>
                <c:pt idx="4">
                  <c:v>-280</c:v>
                </c:pt>
                <c:pt idx="5">
                  <c:v>-325</c:v>
                </c:pt>
                <c:pt idx="6">
                  <c:v>-424</c:v>
                </c:pt>
                <c:pt idx="7">
                  <c:v>-381</c:v>
                </c:pt>
                <c:pt idx="8">
                  <c:v>-504</c:v>
                </c:pt>
                <c:pt idx="9">
                  <c:v>-628</c:v>
                </c:pt>
                <c:pt idx="10">
                  <c:v>-845</c:v>
                </c:pt>
                <c:pt idx="11">
                  <c:v>-877</c:v>
                </c:pt>
                <c:pt idx="12">
                  <c:v>-997</c:v>
                </c:pt>
                <c:pt idx="13">
                  <c:v>-1390</c:v>
                </c:pt>
                <c:pt idx="14">
                  <c:v>-1338</c:v>
                </c:pt>
                <c:pt idx="15">
                  <c:v>-1002</c:v>
                </c:pt>
                <c:pt idx="16">
                  <c:v>-1328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B-4AF9-88A1-2A39E22D8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13256"/>
        <c:axId val="23621364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(Immuno)'!$E$89:$E$105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EB-4AF9-88A1-2A39E22D8BA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(Immuno)'!$E$89:$E$105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EB-4AF9-88A1-2A39E22D8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14432"/>
        <c:axId val="236214040"/>
      </c:lineChart>
      <c:catAx>
        <c:axId val="236213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3648"/>
        <c:crosses val="autoZero"/>
        <c:auto val="1"/>
        <c:lblAlgn val="ctr"/>
        <c:lblOffset val="100"/>
        <c:noMultiLvlLbl val="0"/>
      </c:catAx>
      <c:valAx>
        <c:axId val="236213648"/>
        <c:scaling>
          <c:orientation val="minMax"/>
          <c:max val="1500"/>
          <c:min val="-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3256"/>
        <c:crosses val="autoZero"/>
        <c:crossBetween val="between"/>
      </c:valAx>
      <c:valAx>
        <c:axId val="23621404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4432"/>
        <c:crosses val="max"/>
        <c:crossBetween val="between"/>
      </c:valAx>
      <c:catAx>
        <c:axId val="23621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140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Immuno </a:t>
            </a:r>
            <a:r>
              <a:rPr lang="en-GB" b="1"/>
              <a:t>- 2017-18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(Immuno)'!$G$140:$G$156</c:f>
              <c:numCache>
                <c:formatCode>General</c:formatCode>
                <c:ptCount val="17"/>
                <c:pt idx="0">
                  <c:v>735</c:v>
                </c:pt>
                <c:pt idx="1">
                  <c:v>519</c:v>
                </c:pt>
                <c:pt idx="2">
                  <c:v>449</c:v>
                </c:pt>
                <c:pt idx="3">
                  <c:v>836</c:v>
                </c:pt>
                <c:pt idx="4">
                  <c:v>810</c:v>
                </c:pt>
                <c:pt idx="5">
                  <c:v>872</c:v>
                </c:pt>
                <c:pt idx="6">
                  <c:v>861</c:v>
                </c:pt>
                <c:pt idx="7">
                  <c:v>867</c:v>
                </c:pt>
                <c:pt idx="8">
                  <c:v>932</c:v>
                </c:pt>
                <c:pt idx="9">
                  <c:v>1119</c:v>
                </c:pt>
                <c:pt idx="10">
                  <c:v>1279</c:v>
                </c:pt>
                <c:pt idx="11">
                  <c:v>1303</c:v>
                </c:pt>
                <c:pt idx="12">
                  <c:v>1343</c:v>
                </c:pt>
                <c:pt idx="13">
                  <c:v>1512</c:v>
                </c:pt>
                <c:pt idx="14">
                  <c:v>1558</c:v>
                </c:pt>
                <c:pt idx="15">
                  <c:v>1101</c:v>
                </c:pt>
                <c:pt idx="16">
                  <c:v>1424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74-4D6F-BFF1-89A7062C608F}"/>
            </c:ext>
          </c:extLst>
        </c:ser>
        <c:ser>
          <c:idx val="0"/>
          <c:order val="1"/>
          <c:tx>
            <c:strRef>
              <c:f>'ASP Tables (Immuno)'!$D$21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(Immuno)'!$G$157:$G$173</c:f>
              <c:numCache>
                <c:formatCode>General</c:formatCode>
                <c:ptCount val="17"/>
                <c:pt idx="0">
                  <c:v>-909</c:v>
                </c:pt>
                <c:pt idx="1">
                  <c:v>-552</c:v>
                </c:pt>
                <c:pt idx="2">
                  <c:v>-425</c:v>
                </c:pt>
                <c:pt idx="3">
                  <c:v>-347</c:v>
                </c:pt>
                <c:pt idx="4">
                  <c:v>-292</c:v>
                </c:pt>
                <c:pt idx="5">
                  <c:v>-320</c:v>
                </c:pt>
                <c:pt idx="6">
                  <c:v>-421</c:v>
                </c:pt>
                <c:pt idx="7">
                  <c:v>-453</c:v>
                </c:pt>
                <c:pt idx="8">
                  <c:v>-506</c:v>
                </c:pt>
                <c:pt idx="9">
                  <c:v>-642</c:v>
                </c:pt>
                <c:pt idx="10">
                  <c:v>-859</c:v>
                </c:pt>
                <c:pt idx="11">
                  <c:v>-927</c:v>
                </c:pt>
                <c:pt idx="12">
                  <c:v>-1021</c:v>
                </c:pt>
                <c:pt idx="13">
                  <c:v>-1318</c:v>
                </c:pt>
                <c:pt idx="14">
                  <c:v>-1489</c:v>
                </c:pt>
                <c:pt idx="15">
                  <c:v>-1059</c:v>
                </c:pt>
                <c:pt idx="16">
                  <c:v>-1451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74-4D6F-BFF1-89A7062C6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15216"/>
        <c:axId val="2362156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(Immuno)'!$E$89:$E$105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(Immuno)'!$F$140:$F$156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74-4D6F-BFF1-89A7062C608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(Immuno)'!$E$89:$E$105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(Immuno)'!$F$157:$F$173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74-4D6F-BFF1-89A7062C6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16392"/>
        <c:axId val="236216000"/>
      </c:lineChart>
      <c:catAx>
        <c:axId val="23621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5608"/>
        <c:crosses val="autoZero"/>
        <c:auto val="1"/>
        <c:lblAlgn val="ctr"/>
        <c:lblOffset val="100"/>
        <c:noMultiLvlLbl val="0"/>
      </c:catAx>
      <c:valAx>
        <c:axId val="236215608"/>
        <c:scaling>
          <c:orientation val="minMax"/>
          <c:max val="2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5216"/>
        <c:crosses val="autoZero"/>
        <c:crossBetween val="between"/>
      </c:valAx>
      <c:valAx>
        <c:axId val="2362160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6392"/>
        <c:crosses val="max"/>
        <c:crossBetween val="between"/>
      </c:valAx>
      <c:catAx>
        <c:axId val="236216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160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(Immuno)'!$G$4:$G$20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53-4BC8-8799-CEF91ACA99EB}"/>
            </c:ext>
          </c:extLst>
        </c:ser>
        <c:ser>
          <c:idx val="0"/>
          <c:order val="1"/>
          <c:tx>
            <c:strRef>
              <c:f>'ASP Cases (Immuno)'!$D$21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(Immuno)'!$G$21:$G$37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53-4BC8-8799-CEF91ACA9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17176"/>
        <c:axId val="2362175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53-4BC8-8799-CEF91ACA99E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53-4BC8-8799-CEF91ACA9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18352"/>
        <c:axId val="236217960"/>
      </c:lineChart>
      <c:catAx>
        <c:axId val="236217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7568"/>
        <c:crosses val="autoZero"/>
        <c:auto val="1"/>
        <c:lblAlgn val="ctr"/>
        <c:lblOffset val="100"/>
        <c:noMultiLvlLbl val="0"/>
      </c:catAx>
      <c:valAx>
        <c:axId val="236217568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7176"/>
        <c:crosses val="autoZero"/>
        <c:crossBetween val="between"/>
      </c:valAx>
      <c:valAx>
        <c:axId val="2362179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835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6218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179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Household size</a:t>
            </a:r>
            <a:r>
              <a:rPr lang="en-GB" baseline="0"/>
              <a:t> LRTI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n Table 2'!$A$21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2'!$B$20:$F$20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2'!$B$21:$F$21</c:f>
              <c:numCache>
                <c:formatCode>0.00%</c:formatCode>
                <c:ptCount val="5"/>
                <c:pt idx="0">
                  <c:v>3.1242804448036198E-3</c:v>
                </c:pt>
                <c:pt idx="1">
                  <c:v>3.9395755481914903E-3</c:v>
                </c:pt>
                <c:pt idx="2">
                  <c:v>3.30040150553748E-3</c:v>
                </c:pt>
                <c:pt idx="3">
                  <c:v>3.77521441336673E-3</c:v>
                </c:pt>
                <c:pt idx="4">
                  <c:v>3.68662035843081E-3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4-44C5-A916-6A58CD18D53B}"/>
            </c:ext>
          </c:extLst>
        </c:ser>
        <c:ser>
          <c:idx val="1"/>
          <c:order val="1"/>
          <c:tx>
            <c:strRef>
              <c:f>'Fig n Table 2'!$A$22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2'!$B$20:$F$20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2'!$B$22:$F$22</c:f>
              <c:numCache>
                <c:formatCode>0.00%</c:formatCode>
                <c:ptCount val="5"/>
                <c:pt idx="0">
                  <c:v>4.2528151496509401E-3</c:v>
                </c:pt>
                <c:pt idx="1">
                  <c:v>4.6252669254510702E-3</c:v>
                </c:pt>
                <c:pt idx="2">
                  <c:v>3.5216620217886998E-3</c:v>
                </c:pt>
                <c:pt idx="3">
                  <c:v>3.4401399155226998E-3</c:v>
                </c:pt>
                <c:pt idx="4">
                  <c:v>4.2745094858421999E-3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4-44C5-A916-6A58CD18D53B}"/>
            </c:ext>
          </c:extLst>
        </c:ser>
        <c:ser>
          <c:idx val="2"/>
          <c:order val="2"/>
          <c:tx>
            <c:strRef>
              <c:f>'Fig n Table 2'!$A$23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2'!$B$20:$F$20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2'!$B$23:$F$23</c:f>
              <c:numCache>
                <c:formatCode>0.00%</c:formatCode>
                <c:ptCount val="5"/>
                <c:pt idx="0">
                  <c:v>5.5796889132345602E-3</c:v>
                </c:pt>
                <c:pt idx="1">
                  <c:v>6.4100259995447002E-3</c:v>
                </c:pt>
                <c:pt idx="2">
                  <c:v>5.3425159017068497E-3</c:v>
                </c:pt>
                <c:pt idx="3">
                  <c:v>5.3094023886791604E-3</c:v>
                </c:pt>
                <c:pt idx="4">
                  <c:v>4.5159981637075998E-3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B4-44C5-A916-6A58CD18D53B}"/>
            </c:ext>
          </c:extLst>
        </c:ser>
        <c:ser>
          <c:idx val="3"/>
          <c:order val="3"/>
          <c:tx>
            <c:strRef>
              <c:f>'Fig n Table 2'!$A$24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2'!$B$20:$F$20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2'!$B$24:$F$24</c:f>
              <c:numCache>
                <c:formatCode>0.00%</c:formatCode>
                <c:ptCount val="5"/>
                <c:pt idx="0">
                  <c:v>8.1051873198847192E-3</c:v>
                </c:pt>
                <c:pt idx="1">
                  <c:v>9.5331132520379905E-3</c:v>
                </c:pt>
                <c:pt idx="2">
                  <c:v>9.0434339574576392E-3</c:v>
                </c:pt>
                <c:pt idx="3">
                  <c:v>7.5030104671627504E-3</c:v>
                </c:pt>
                <c:pt idx="4">
                  <c:v>8.0156750979693599E-3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B4-44C5-A916-6A58CD18D53B}"/>
            </c:ext>
          </c:extLst>
        </c:ser>
        <c:ser>
          <c:idx val="4"/>
          <c:order val="4"/>
          <c:tx>
            <c:strRef>
              <c:f>'Fig n Table 2'!$A$25</c:f>
              <c:strCache>
                <c:ptCount val="1"/>
                <c:pt idx="0">
                  <c:v>Above5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2'!$B$20:$F$20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2'!$B$25:$F$25</c:f>
              <c:numCache>
                <c:formatCode>0.00%</c:formatCode>
                <c:ptCount val="5"/>
                <c:pt idx="0">
                  <c:v>2.61214195640425E-2</c:v>
                </c:pt>
                <c:pt idx="1">
                  <c:v>2.9434983647231301E-2</c:v>
                </c:pt>
                <c:pt idx="2">
                  <c:v>2.1668996666308199E-2</c:v>
                </c:pt>
                <c:pt idx="3">
                  <c:v>2.2365369750064399E-2</c:v>
                </c:pt>
                <c:pt idx="4">
                  <c:v>2.2482989843210701E-2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B4-44C5-A916-6A58CD18D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417936"/>
        <c:axId val="159528352"/>
      </c:lineChart>
      <c:catAx>
        <c:axId val="16241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528352"/>
        <c:crosses val="autoZero"/>
        <c:auto val="1"/>
        <c:lblAlgn val="ctr"/>
        <c:lblOffset val="100"/>
        <c:noMultiLvlLbl val="0"/>
      </c:catAx>
      <c:valAx>
        <c:axId val="15952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1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Cases'!$I$38:$I$54</c:f>
              <c:numCache>
                <c:formatCode>General</c:formatCode>
                <c:ptCount val="17"/>
                <c:pt idx="0">
                  <c:v>3183</c:v>
                </c:pt>
                <c:pt idx="1">
                  <c:v>1240</c:v>
                </c:pt>
                <c:pt idx="2">
                  <c:v>530</c:v>
                </c:pt>
                <c:pt idx="3">
                  <c:v>296</c:v>
                </c:pt>
                <c:pt idx="4">
                  <c:v>300</c:v>
                </c:pt>
                <c:pt idx="5">
                  <c:v>668</c:v>
                </c:pt>
                <c:pt idx="6">
                  <c:v>855</c:v>
                </c:pt>
                <c:pt idx="7">
                  <c:v>784</c:v>
                </c:pt>
                <c:pt idx="8">
                  <c:v>405</c:v>
                </c:pt>
                <c:pt idx="9">
                  <c:v>257</c:v>
                </c:pt>
                <c:pt idx="10">
                  <c:v>152</c:v>
                </c:pt>
                <c:pt idx="11">
                  <c:v>117</c:v>
                </c:pt>
                <c:pt idx="12">
                  <c:v>99</c:v>
                </c:pt>
                <c:pt idx="13">
                  <c:v>85</c:v>
                </c:pt>
                <c:pt idx="14">
                  <c:v>48</c:v>
                </c:pt>
                <c:pt idx="15">
                  <c:v>46</c:v>
                </c:pt>
                <c:pt idx="16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E-4D8A-B5E1-062E2BAB8B5F}"/>
            </c:ext>
          </c:extLst>
        </c:ser>
        <c:ser>
          <c:idx val="0"/>
          <c:order val="1"/>
          <c:tx>
            <c:strRef>
              <c:f>'ASP Cases'!$D$21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Cases'!$I$55:$I$71</c:f>
              <c:numCache>
                <c:formatCode>General</c:formatCode>
                <c:ptCount val="17"/>
                <c:pt idx="0">
                  <c:v>-3503</c:v>
                </c:pt>
                <c:pt idx="1">
                  <c:v>-1157</c:v>
                </c:pt>
                <c:pt idx="2">
                  <c:v>-498</c:v>
                </c:pt>
                <c:pt idx="3">
                  <c:v>-209</c:v>
                </c:pt>
                <c:pt idx="4">
                  <c:v>-84</c:v>
                </c:pt>
                <c:pt idx="5">
                  <c:v>-142</c:v>
                </c:pt>
                <c:pt idx="6">
                  <c:v>-259</c:v>
                </c:pt>
                <c:pt idx="7">
                  <c:v>-302</c:v>
                </c:pt>
                <c:pt idx="8">
                  <c:v>-226</c:v>
                </c:pt>
                <c:pt idx="9">
                  <c:v>-152</c:v>
                </c:pt>
                <c:pt idx="10">
                  <c:v>-93</c:v>
                </c:pt>
                <c:pt idx="11">
                  <c:v>-67</c:v>
                </c:pt>
                <c:pt idx="12">
                  <c:v>-63</c:v>
                </c:pt>
                <c:pt idx="13">
                  <c:v>-58</c:v>
                </c:pt>
                <c:pt idx="14">
                  <c:v>-51</c:v>
                </c:pt>
                <c:pt idx="15">
                  <c:v>-36</c:v>
                </c:pt>
                <c:pt idx="16">
                  <c:v>-42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9E-4D8A-B5E1-062E2BAB8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9084896"/>
        <c:axId val="21908528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9E-4D8A-B5E1-062E2BAB8B5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9E-4D8A-B5E1-062E2BAB8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36288"/>
        <c:axId val="219085680"/>
      </c:lineChart>
      <c:catAx>
        <c:axId val="21908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085288"/>
        <c:crosses val="autoZero"/>
        <c:auto val="1"/>
        <c:lblAlgn val="ctr"/>
        <c:lblOffset val="100"/>
        <c:noMultiLvlLbl val="0"/>
      </c:catAx>
      <c:valAx>
        <c:axId val="219085288"/>
        <c:scaling>
          <c:orientation val="minMax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084896"/>
        <c:crosses val="autoZero"/>
        <c:crossBetween val="between"/>
      </c:valAx>
      <c:valAx>
        <c:axId val="21908568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23628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92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90856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(Immuno)'!$H$4:$H$20</c:f>
              <c:numCache>
                <c:formatCode>General</c:formatCode>
                <c:ptCount val="1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6</c:v>
                </c:pt>
                <c:pt idx="12">
                  <c:v>3</c:v>
                </c:pt>
                <c:pt idx="13">
                  <c:v>5</c:v>
                </c:pt>
                <c:pt idx="14">
                  <c:v>6</c:v>
                </c:pt>
                <c:pt idx="15">
                  <c:v>6</c:v>
                </c:pt>
                <c:pt idx="1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39-4FDA-9993-811B5B6CAF32}"/>
            </c:ext>
          </c:extLst>
        </c:ser>
        <c:ser>
          <c:idx val="0"/>
          <c:order val="1"/>
          <c:tx>
            <c:strRef>
              <c:f>'ASP Cases (Immuno)'!$D$21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(Immuno)'!$H$21:$H$37</c:f>
              <c:numCache>
                <c:formatCode>General</c:formatCode>
                <c:ptCount val="17"/>
                <c:pt idx="0">
                  <c:v>-4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-2</c:v>
                </c:pt>
                <c:pt idx="10">
                  <c:v>-2</c:v>
                </c:pt>
                <c:pt idx="11">
                  <c:v>-1</c:v>
                </c:pt>
                <c:pt idx="12">
                  <c:v>-4</c:v>
                </c:pt>
                <c:pt idx="13">
                  <c:v>-3</c:v>
                </c:pt>
                <c:pt idx="14">
                  <c:v>-7</c:v>
                </c:pt>
                <c:pt idx="15">
                  <c:v>-5</c:v>
                </c:pt>
                <c:pt idx="16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39-4FDA-9993-811B5B6CA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19136"/>
        <c:axId val="23621952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39-4FDA-9993-811B5B6CAF3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39-4FDA-9993-811B5B6CA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20312"/>
        <c:axId val="236219920"/>
      </c:lineChart>
      <c:catAx>
        <c:axId val="23621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9528"/>
        <c:crosses val="autoZero"/>
        <c:auto val="1"/>
        <c:lblAlgn val="ctr"/>
        <c:lblOffset val="100"/>
        <c:noMultiLvlLbl val="0"/>
      </c:catAx>
      <c:valAx>
        <c:axId val="236219528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19136"/>
        <c:crosses val="autoZero"/>
        <c:crossBetween val="between"/>
      </c:valAx>
      <c:valAx>
        <c:axId val="23621992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031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6220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1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(Immuno)'!$I$4:$I$20</c:f>
              <c:numCache>
                <c:formatCode>General</c:formatCode>
                <c:ptCount val="17"/>
                <c:pt idx="0">
                  <c:v>38</c:v>
                </c:pt>
                <c:pt idx="1">
                  <c:v>8</c:v>
                </c:pt>
                <c:pt idx="2">
                  <c:v>3</c:v>
                </c:pt>
                <c:pt idx="3">
                  <c:v>2</c:v>
                </c:pt>
                <c:pt idx="4">
                  <c:v>6</c:v>
                </c:pt>
                <c:pt idx="5">
                  <c:v>9</c:v>
                </c:pt>
                <c:pt idx="6">
                  <c:v>11</c:v>
                </c:pt>
                <c:pt idx="7">
                  <c:v>12</c:v>
                </c:pt>
                <c:pt idx="8">
                  <c:v>5</c:v>
                </c:pt>
                <c:pt idx="9">
                  <c:v>4</c:v>
                </c:pt>
                <c:pt idx="10">
                  <c:v>2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38-426B-8140-9CB3BE101B37}"/>
            </c:ext>
          </c:extLst>
        </c:ser>
        <c:ser>
          <c:idx val="0"/>
          <c:order val="1"/>
          <c:tx>
            <c:strRef>
              <c:f>'ASP Cases (Immuno)'!$D$21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(Immuno)'!$I$21:$I$37</c:f>
              <c:numCache>
                <c:formatCode>General</c:formatCode>
                <c:ptCount val="17"/>
                <c:pt idx="0">
                  <c:v>-34</c:v>
                </c:pt>
                <c:pt idx="1">
                  <c:v>-7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-1</c:v>
                </c:pt>
                <c:pt idx="6">
                  <c:v>-4</c:v>
                </c:pt>
                <c:pt idx="7">
                  <c:v>-2</c:v>
                </c:pt>
                <c:pt idx="8">
                  <c:v>-1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-2</c:v>
                </c:pt>
                <c:pt idx="13">
                  <c:v>-4</c:v>
                </c:pt>
                <c:pt idx="14">
                  <c:v>-1</c:v>
                </c:pt>
                <c:pt idx="15">
                  <c:v>-2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38-426B-8140-9CB3BE101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21096"/>
        <c:axId val="23622148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38-426B-8140-9CB3BE101B3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38-426B-8140-9CB3BE101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22272"/>
        <c:axId val="236221880"/>
      </c:lineChart>
      <c:catAx>
        <c:axId val="236221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1488"/>
        <c:crosses val="autoZero"/>
        <c:auto val="1"/>
        <c:lblAlgn val="ctr"/>
        <c:lblOffset val="100"/>
        <c:noMultiLvlLbl val="0"/>
      </c:catAx>
      <c:valAx>
        <c:axId val="236221488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1096"/>
        <c:crosses val="autoZero"/>
        <c:crossBetween val="between"/>
      </c:valAx>
      <c:valAx>
        <c:axId val="23622188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227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6222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218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(Immuno)'!$G$38:$G$54</c:f>
              <c:numCache>
                <c:formatCode>General</c:formatCode>
                <c:ptCount val="1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9-43EF-9224-C8E248CCDD51}"/>
            </c:ext>
          </c:extLst>
        </c:ser>
        <c:ser>
          <c:idx val="0"/>
          <c:order val="1"/>
          <c:tx>
            <c:strRef>
              <c:f>'ASP Cases (Immuno)'!$D$21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(Immuno)'!$G$55:$G$71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F9-43EF-9224-C8E248CCD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23056"/>
        <c:axId val="23622344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F9-43EF-9224-C8E248CCDD5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F9-43EF-9224-C8E248CCD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24232"/>
        <c:axId val="236223840"/>
      </c:lineChart>
      <c:catAx>
        <c:axId val="23622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3448"/>
        <c:crosses val="autoZero"/>
        <c:auto val="1"/>
        <c:lblAlgn val="ctr"/>
        <c:lblOffset val="100"/>
        <c:noMultiLvlLbl val="0"/>
      </c:catAx>
      <c:valAx>
        <c:axId val="236223448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3056"/>
        <c:crosses val="autoZero"/>
        <c:crossBetween val="between"/>
      </c:valAx>
      <c:valAx>
        <c:axId val="23622384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423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6224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23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(Immuno)'!$H$38:$H$54</c:f>
              <c:numCache>
                <c:formatCode>General</c:formatCode>
                <c:ptCount val="17"/>
                <c:pt idx="0">
                  <c:v>4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6</c:v>
                </c:pt>
                <c:pt idx="10">
                  <c:v>2</c:v>
                </c:pt>
                <c:pt idx="11">
                  <c:v>4</c:v>
                </c:pt>
                <c:pt idx="12">
                  <c:v>3</c:v>
                </c:pt>
                <c:pt idx="13">
                  <c:v>5</c:v>
                </c:pt>
                <c:pt idx="14">
                  <c:v>8</c:v>
                </c:pt>
                <c:pt idx="15">
                  <c:v>3</c:v>
                </c:pt>
                <c:pt idx="16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0D-4E6C-BD45-79B207FC5E50}"/>
            </c:ext>
          </c:extLst>
        </c:ser>
        <c:ser>
          <c:idx val="0"/>
          <c:order val="1"/>
          <c:tx>
            <c:strRef>
              <c:f>'ASP Cases (Immuno)'!$D$21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(Immuno)'!$H$55:$H$71</c:f>
              <c:numCache>
                <c:formatCode>General</c:formatCode>
                <c:ptCount val="17"/>
                <c:pt idx="0">
                  <c:v>-3</c:v>
                </c:pt>
                <c:pt idx="1">
                  <c:v>-3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-2</c:v>
                </c:pt>
                <c:pt idx="9">
                  <c:v>-3</c:v>
                </c:pt>
                <c:pt idx="10">
                  <c:v>-1</c:v>
                </c:pt>
                <c:pt idx="11">
                  <c:v>-1</c:v>
                </c:pt>
                <c:pt idx="12">
                  <c:v>0</c:v>
                </c:pt>
                <c:pt idx="13">
                  <c:v>-6</c:v>
                </c:pt>
                <c:pt idx="14">
                  <c:v>-6</c:v>
                </c:pt>
                <c:pt idx="15">
                  <c:v>-5</c:v>
                </c:pt>
                <c:pt idx="16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0D-4E6C-BD45-79B207FC5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25016"/>
        <c:axId val="2362254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0D-4E6C-BD45-79B207FC5E50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0D-4E6C-BD45-79B207FC5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26192"/>
        <c:axId val="236225800"/>
      </c:lineChart>
      <c:catAx>
        <c:axId val="236225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5408"/>
        <c:crosses val="autoZero"/>
        <c:auto val="1"/>
        <c:lblAlgn val="ctr"/>
        <c:lblOffset val="100"/>
        <c:noMultiLvlLbl val="0"/>
      </c:catAx>
      <c:valAx>
        <c:axId val="236225408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5016"/>
        <c:crosses val="autoZero"/>
        <c:crossBetween val="between"/>
      </c:valAx>
      <c:valAx>
        <c:axId val="2362258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619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6226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25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(Immuno)'!$I$38:$I$54</c:f>
              <c:numCache>
                <c:formatCode>General</c:formatCode>
                <c:ptCount val="17"/>
                <c:pt idx="0">
                  <c:v>34</c:v>
                </c:pt>
                <c:pt idx="1">
                  <c:v>10</c:v>
                </c:pt>
                <c:pt idx="2">
                  <c:v>6</c:v>
                </c:pt>
                <c:pt idx="3">
                  <c:v>2</c:v>
                </c:pt>
                <c:pt idx="4">
                  <c:v>2</c:v>
                </c:pt>
                <c:pt idx="5">
                  <c:v>7</c:v>
                </c:pt>
                <c:pt idx="6">
                  <c:v>17</c:v>
                </c:pt>
                <c:pt idx="7">
                  <c:v>6</c:v>
                </c:pt>
                <c:pt idx="8">
                  <c:v>4</c:v>
                </c:pt>
                <c:pt idx="9">
                  <c:v>5</c:v>
                </c:pt>
                <c:pt idx="10">
                  <c:v>4</c:v>
                </c:pt>
                <c:pt idx="11">
                  <c:v>7</c:v>
                </c:pt>
                <c:pt idx="12">
                  <c:v>3</c:v>
                </c:pt>
                <c:pt idx="13">
                  <c:v>5</c:v>
                </c:pt>
                <c:pt idx="14">
                  <c:v>2</c:v>
                </c:pt>
                <c:pt idx="15">
                  <c:v>6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6F-4EAA-BC49-DE540E3C5E47}"/>
            </c:ext>
          </c:extLst>
        </c:ser>
        <c:ser>
          <c:idx val="0"/>
          <c:order val="1"/>
          <c:tx>
            <c:strRef>
              <c:f>'ASP Cases (Immuno)'!$D$21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(Immuno)'!$I$55:$I$71</c:f>
              <c:numCache>
                <c:formatCode>General</c:formatCode>
                <c:ptCount val="17"/>
                <c:pt idx="0">
                  <c:v>-34</c:v>
                </c:pt>
                <c:pt idx="1">
                  <c:v>-9</c:v>
                </c:pt>
                <c:pt idx="2">
                  <c:v>-3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  <c:pt idx="6">
                  <c:v>-3</c:v>
                </c:pt>
                <c:pt idx="7">
                  <c:v>-4</c:v>
                </c:pt>
                <c:pt idx="8">
                  <c:v>-1</c:v>
                </c:pt>
                <c:pt idx="9">
                  <c:v>-3</c:v>
                </c:pt>
                <c:pt idx="10">
                  <c:v>-1</c:v>
                </c:pt>
                <c:pt idx="11">
                  <c:v>-2</c:v>
                </c:pt>
                <c:pt idx="12">
                  <c:v>-5</c:v>
                </c:pt>
                <c:pt idx="13">
                  <c:v>-4</c:v>
                </c:pt>
                <c:pt idx="14">
                  <c:v>-3</c:v>
                </c:pt>
                <c:pt idx="15">
                  <c:v>-1</c:v>
                </c:pt>
                <c:pt idx="16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6F-4EAA-BC49-DE540E3C5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26976"/>
        <c:axId val="2362273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F-4EAA-BC49-DE540E3C5E4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F-4EAA-BC49-DE540E3C5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28152"/>
        <c:axId val="236227760"/>
      </c:lineChart>
      <c:catAx>
        <c:axId val="23622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7368"/>
        <c:crosses val="autoZero"/>
        <c:auto val="1"/>
        <c:lblAlgn val="ctr"/>
        <c:lblOffset val="100"/>
        <c:noMultiLvlLbl val="0"/>
      </c:catAx>
      <c:valAx>
        <c:axId val="236227368"/>
        <c:scaling>
          <c:orientation val="minMax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6976"/>
        <c:crosses val="autoZero"/>
        <c:crossBetween val="between"/>
      </c:valAx>
      <c:valAx>
        <c:axId val="2362277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815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6228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27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(Immuno)'!$G$72:$G$88</c:f>
              <c:numCache>
                <c:formatCode>General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24-4E94-A9A6-A02CB53C204F}"/>
            </c:ext>
          </c:extLst>
        </c:ser>
        <c:ser>
          <c:idx val="0"/>
          <c:order val="1"/>
          <c:tx>
            <c:strRef>
              <c:f>'ASP Cases (Immuno)'!$D$89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(Immuno)'!$G$89:$G$105</c:f>
              <c:numCache>
                <c:formatCode>General</c:formatCode>
                <c:ptCount val="17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24-4E94-A9A6-A02CB53C2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28936"/>
        <c:axId val="23622932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24-4E94-A9A6-A02CB53C204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24-4E94-A9A6-A02CB53C2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30112"/>
        <c:axId val="236229720"/>
      </c:lineChart>
      <c:catAx>
        <c:axId val="236228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9328"/>
        <c:crosses val="autoZero"/>
        <c:auto val="1"/>
        <c:lblAlgn val="ctr"/>
        <c:lblOffset val="100"/>
        <c:noMultiLvlLbl val="0"/>
      </c:catAx>
      <c:valAx>
        <c:axId val="236229328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28936"/>
        <c:crosses val="autoZero"/>
        <c:crossBetween val="between"/>
      </c:valAx>
      <c:valAx>
        <c:axId val="23622972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3011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6230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29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(Immuno)'!$H$72:$H$88</c:f>
              <c:numCache>
                <c:formatCode>General</c:formatCode>
                <c:ptCount val="17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3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6</c:v>
                </c:pt>
                <c:pt idx="13">
                  <c:v>10</c:v>
                </c:pt>
                <c:pt idx="14">
                  <c:v>4</c:v>
                </c:pt>
                <c:pt idx="15">
                  <c:v>3</c:v>
                </c:pt>
                <c:pt idx="16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00-4C65-8788-37C2D8DF4893}"/>
            </c:ext>
          </c:extLst>
        </c:ser>
        <c:ser>
          <c:idx val="0"/>
          <c:order val="1"/>
          <c:tx>
            <c:strRef>
              <c:f>'ASP Cases (Immuno)'!$D$89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(Immuno)'!$H$89:$H$105</c:f>
              <c:numCache>
                <c:formatCode>General</c:formatCode>
                <c:ptCount val="17"/>
                <c:pt idx="0">
                  <c:v>-10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-5</c:v>
                </c:pt>
                <c:pt idx="11">
                  <c:v>-1</c:v>
                </c:pt>
                <c:pt idx="12">
                  <c:v>-5</c:v>
                </c:pt>
                <c:pt idx="13">
                  <c:v>-6</c:v>
                </c:pt>
                <c:pt idx="14">
                  <c:v>-5</c:v>
                </c:pt>
                <c:pt idx="15">
                  <c:v>-1</c:v>
                </c:pt>
                <c:pt idx="16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00-4C65-8788-37C2D8DF4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30896"/>
        <c:axId val="23623128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00-4C65-8788-37C2D8DF489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00-4C65-8788-37C2D8DF4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232072"/>
        <c:axId val="236231680"/>
      </c:lineChart>
      <c:catAx>
        <c:axId val="23623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31288"/>
        <c:crosses val="autoZero"/>
        <c:auto val="1"/>
        <c:lblAlgn val="ctr"/>
        <c:lblOffset val="100"/>
        <c:noMultiLvlLbl val="0"/>
      </c:catAx>
      <c:valAx>
        <c:axId val="236231288"/>
        <c:scaling>
          <c:orientation val="minMax"/>
          <c:max val="2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30896"/>
        <c:crosses val="autoZero"/>
        <c:crossBetween val="between"/>
      </c:valAx>
      <c:valAx>
        <c:axId val="23623168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3207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6232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62316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(Immuno)'!$I$72:$I$88</c:f>
              <c:numCache>
                <c:formatCode>General</c:formatCode>
                <c:ptCount val="17"/>
                <c:pt idx="0">
                  <c:v>24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10</c:v>
                </c:pt>
                <c:pt idx="5">
                  <c:v>6</c:v>
                </c:pt>
                <c:pt idx="6">
                  <c:v>14</c:v>
                </c:pt>
                <c:pt idx="7">
                  <c:v>3</c:v>
                </c:pt>
                <c:pt idx="8">
                  <c:v>5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9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63-4653-833B-46683777607B}"/>
            </c:ext>
          </c:extLst>
        </c:ser>
        <c:ser>
          <c:idx val="0"/>
          <c:order val="1"/>
          <c:tx>
            <c:strRef>
              <c:f>'ASP Cases (Immuno)'!$D$89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(Immuno)'!$I$89:$I$105</c:f>
              <c:numCache>
                <c:formatCode>General</c:formatCode>
                <c:ptCount val="17"/>
                <c:pt idx="0">
                  <c:v>-22</c:v>
                </c:pt>
                <c:pt idx="1">
                  <c:v>-6</c:v>
                </c:pt>
                <c:pt idx="2">
                  <c:v>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-3</c:v>
                </c:pt>
                <c:pt idx="7">
                  <c:v>-2</c:v>
                </c:pt>
                <c:pt idx="8">
                  <c:v>-3</c:v>
                </c:pt>
                <c:pt idx="9">
                  <c:v>-4</c:v>
                </c:pt>
                <c:pt idx="10">
                  <c:v>-2</c:v>
                </c:pt>
                <c:pt idx="11">
                  <c:v>-2</c:v>
                </c:pt>
                <c:pt idx="12">
                  <c:v>-4</c:v>
                </c:pt>
                <c:pt idx="13">
                  <c:v>-3</c:v>
                </c:pt>
                <c:pt idx="14">
                  <c:v>-4</c:v>
                </c:pt>
                <c:pt idx="15">
                  <c:v>0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63-4653-833B-466837776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6232856"/>
        <c:axId val="23762944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63-4653-833B-46683777607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63-4653-833B-466837776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30232"/>
        <c:axId val="237629840"/>
      </c:lineChart>
      <c:catAx>
        <c:axId val="236232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29448"/>
        <c:crosses val="autoZero"/>
        <c:auto val="1"/>
        <c:lblAlgn val="ctr"/>
        <c:lblOffset val="100"/>
        <c:noMultiLvlLbl val="0"/>
      </c:catAx>
      <c:valAx>
        <c:axId val="237629448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232856"/>
        <c:crosses val="autoZero"/>
        <c:crossBetween val="between"/>
      </c:valAx>
      <c:valAx>
        <c:axId val="23762984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023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7630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29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(Immuno)'!$G$106:$G$122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6-4964-8C9B-4DE4A408C206}"/>
            </c:ext>
          </c:extLst>
        </c:ser>
        <c:ser>
          <c:idx val="0"/>
          <c:order val="1"/>
          <c:tx>
            <c:strRef>
              <c:f>'ASP Cases (Immuno)'!$D$89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(Immuno)'!$G$123:$G$139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  <c:pt idx="13">
                  <c:v>-1</c:v>
                </c:pt>
                <c:pt idx="14">
                  <c:v>0</c:v>
                </c:pt>
                <c:pt idx="15">
                  <c:v>-1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46-4964-8C9B-4DE4A408C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31016"/>
        <c:axId val="2376314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46-4964-8C9B-4DE4A408C20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46-4964-8C9B-4DE4A408C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32192"/>
        <c:axId val="237631800"/>
      </c:lineChart>
      <c:catAx>
        <c:axId val="237631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1408"/>
        <c:crosses val="autoZero"/>
        <c:auto val="1"/>
        <c:lblAlgn val="ctr"/>
        <c:lblOffset val="100"/>
        <c:noMultiLvlLbl val="0"/>
      </c:catAx>
      <c:valAx>
        <c:axId val="237631408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1016"/>
        <c:crosses val="autoZero"/>
        <c:crossBetween val="between"/>
      </c:valAx>
      <c:valAx>
        <c:axId val="2376318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219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763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31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(Immuno)'!$H$106:$H$122</c:f>
              <c:numCache>
                <c:formatCode>General</c:formatCode>
                <c:ptCount val="17"/>
                <c:pt idx="0">
                  <c:v>6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2</c:v>
                </c:pt>
                <c:pt idx="9">
                  <c:v>0</c:v>
                </c:pt>
                <c:pt idx="10">
                  <c:v>4</c:v>
                </c:pt>
                <c:pt idx="11">
                  <c:v>5</c:v>
                </c:pt>
                <c:pt idx="12">
                  <c:v>5</c:v>
                </c:pt>
                <c:pt idx="13">
                  <c:v>9</c:v>
                </c:pt>
                <c:pt idx="14">
                  <c:v>8</c:v>
                </c:pt>
                <c:pt idx="15">
                  <c:v>8</c:v>
                </c:pt>
                <c:pt idx="1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B-4F30-8A8D-57D36943561A}"/>
            </c:ext>
          </c:extLst>
        </c:ser>
        <c:ser>
          <c:idx val="0"/>
          <c:order val="1"/>
          <c:tx>
            <c:strRef>
              <c:f>'ASP Cases (Immuno)'!$D$89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(Immuno)'!$H$123:$H$139</c:f>
              <c:numCache>
                <c:formatCode>General</c:formatCode>
                <c:ptCount val="17"/>
                <c:pt idx="0">
                  <c:v>-10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-2</c:v>
                </c:pt>
                <c:pt idx="10">
                  <c:v>0</c:v>
                </c:pt>
                <c:pt idx="11">
                  <c:v>-3</c:v>
                </c:pt>
                <c:pt idx="12">
                  <c:v>-4</c:v>
                </c:pt>
                <c:pt idx="13">
                  <c:v>-2</c:v>
                </c:pt>
                <c:pt idx="14">
                  <c:v>-6</c:v>
                </c:pt>
                <c:pt idx="15">
                  <c:v>-5</c:v>
                </c:pt>
                <c:pt idx="16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1B-4F30-8A8D-57D369435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32976"/>
        <c:axId val="2376333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1B-4F30-8A8D-57D36943561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1B-4F30-8A8D-57D369435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34152"/>
        <c:axId val="237633760"/>
      </c:lineChart>
      <c:catAx>
        <c:axId val="23763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3368"/>
        <c:crosses val="autoZero"/>
        <c:auto val="1"/>
        <c:lblAlgn val="ctr"/>
        <c:lblOffset val="100"/>
        <c:noMultiLvlLbl val="0"/>
      </c:catAx>
      <c:valAx>
        <c:axId val="237633368"/>
        <c:scaling>
          <c:orientation val="minMax"/>
          <c:max val="2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2976"/>
        <c:crosses val="autoZero"/>
        <c:crossBetween val="between"/>
      </c:valAx>
      <c:valAx>
        <c:axId val="2376337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415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7634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3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Cases'!$G$72:$G$88</c:f>
              <c:numCache>
                <c:formatCode>General</c:formatCode>
                <c:ptCount val="17"/>
                <c:pt idx="0">
                  <c:v>22</c:v>
                </c:pt>
                <c:pt idx="1">
                  <c:v>14</c:v>
                </c:pt>
                <c:pt idx="2">
                  <c:v>4</c:v>
                </c:pt>
                <c:pt idx="3">
                  <c:v>4</c:v>
                </c:pt>
                <c:pt idx="4">
                  <c:v>6</c:v>
                </c:pt>
                <c:pt idx="5">
                  <c:v>9</c:v>
                </c:pt>
                <c:pt idx="6">
                  <c:v>18</c:v>
                </c:pt>
                <c:pt idx="7">
                  <c:v>18</c:v>
                </c:pt>
                <c:pt idx="8">
                  <c:v>13</c:v>
                </c:pt>
                <c:pt idx="9">
                  <c:v>7</c:v>
                </c:pt>
                <c:pt idx="10">
                  <c:v>9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86-461D-9B8C-7CAC125E411E}"/>
            </c:ext>
          </c:extLst>
        </c:ser>
        <c:ser>
          <c:idx val="0"/>
          <c:order val="1"/>
          <c:tx>
            <c:strRef>
              <c:f>'ASP Cases'!$D$89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Cases'!$G$89:$G$105</c:f>
              <c:numCache>
                <c:formatCode>General</c:formatCode>
                <c:ptCount val="17"/>
                <c:pt idx="0">
                  <c:v>-22</c:v>
                </c:pt>
                <c:pt idx="1">
                  <c:v>-15</c:v>
                </c:pt>
                <c:pt idx="2">
                  <c:v>-21</c:v>
                </c:pt>
                <c:pt idx="3">
                  <c:v>-3</c:v>
                </c:pt>
                <c:pt idx="4">
                  <c:v>-2</c:v>
                </c:pt>
                <c:pt idx="5">
                  <c:v>-4</c:v>
                </c:pt>
                <c:pt idx="6">
                  <c:v>-13</c:v>
                </c:pt>
                <c:pt idx="7">
                  <c:v>-7</c:v>
                </c:pt>
                <c:pt idx="8">
                  <c:v>-18</c:v>
                </c:pt>
                <c:pt idx="9">
                  <c:v>-9</c:v>
                </c:pt>
                <c:pt idx="10">
                  <c:v>-7</c:v>
                </c:pt>
                <c:pt idx="11">
                  <c:v>-5</c:v>
                </c:pt>
                <c:pt idx="12">
                  <c:v>-3</c:v>
                </c:pt>
                <c:pt idx="13">
                  <c:v>-6</c:v>
                </c:pt>
                <c:pt idx="14">
                  <c:v>-2</c:v>
                </c:pt>
                <c:pt idx="15">
                  <c:v>-1</c:v>
                </c:pt>
                <c:pt idx="16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86-461D-9B8C-7CAC125E4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9237072"/>
        <c:axId val="21923746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86-461D-9B8C-7CAC125E411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86-461D-9B8C-7CAC125E4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38248"/>
        <c:axId val="219237856"/>
      </c:lineChart>
      <c:catAx>
        <c:axId val="219237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237464"/>
        <c:crosses val="autoZero"/>
        <c:auto val="1"/>
        <c:lblAlgn val="ctr"/>
        <c:lblOffset val="100"/>
        <c:noMultiLvlLbl val="0"/>
      </c:catAx>
      <c:valAx>
        <c:axId val="219237464"/>
        <c:scaling>
          <c:orientation val="minMax"/>
          <c:max val="35"/>
          <c:min val="-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237072"/>
        <c:crosses val="autoZero"/>
        <c:crossBetween val="between"/>
      </c:valAx>
      <c:valAx>
        <c:axId val="21923785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23824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9238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9237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(Immuno)'!$I$106:$I$122</c:f>
              <c:numCache>
                <c:formatCode>General</c:formatCode>
                <c:ptCount val="17"/>
                <c:pt idx="0">
                  <c:v>12</c:v>
                </c:pt>
                <c:pt idx="1">
                  <c:v>7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6</c:v>
                </c:pt>
                <c:pt idx="6">
                  <c:v>12</c:v>
                </c:pt>
                <c:pt idx="7">
                  <c:v>10</c:v>
                </c:pt>
                <c:pt idx="8">
                  <c:v>3</c:v>
                </c:pt>
                <c:pt idx="9">
                  <c:v>6</c:v>
                </c:pt>
                <c:pt idx="10">
                  <c:v>6</c:v>
                </c:pt>
                <c:pt idx="11">
                  <c:v>3</c:v>
                </c:pt>
                <c:pt idx="12">
                  <c:v>5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8-4434-9780-C9BB766D94EC}"/>
            </c:ext>
          </c:extLst>
        </c:ser>
        <c:ser>
          <c:idx val="0"/>
          <c:order val="1"/>
          <c:tx>
            <c:strRef>
              <c:f>'ASP Cases (Immuno)'!$D$89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(Immuno)'!$I$123:$I$139</c:f>
              <c:numCache>
                <c:formatCode>General</c:formatCode>
                <c:ptCount val="17"/>
                <c:pt idx="0">
                  <c:v>-20</c:v>
                </c:pt>
                <c:pt idx="1">
                  <c:v>-8</c:v>
                </c:pt>
                <c:pt idx="2">
                  <c:v>0</c:v>
                </c:pt>
                <c:pt idx="3">
                  <c:v>-1</c:v>
                </c:pt>
                <c:pt idx="4">
                  <c:v>-2</c:v>
                </c:pt>
                <c:pt idx="5">
                  <c:v>-1</c:v>
                </c:pt>
                <c:pt idx="6">
                  <c:v>-3</c:v>
                </c:pt>
                <c:pt idx="7">
                  <c:v>-1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-2</c:v>
                </c:pt>
                <c:pt idx="12">
                  <c:v>-1</c:v>
                </c:pt>
                <c:pt idx="13">
                  <c:v>-2</c:v>
                </c:pt>
                <c:pt idx="14">
                  <c:v>-1</c:v>
                </c:pt>
                <c:pt idx="15">
                  <c:v>-3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8-4434-9780-C9BB766D9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34936"/>
        <c:axId val="23763532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58-4434-9780-C9BB766D94E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58-4434-9780-C9BB766D9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36112"/>
        <c:axId val="237635720"/>
      </c:lineChart>
      <c:catAx>
        <c:axId val="237634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5328"/>
        <c:crosses val="autoZero"/>
        <c:auto val="1"/>
        <c:lblAlgn val="ctr"/>
        <c:lblOffset val="100"/>
        <c:noMultiLvlLbl val="0"/>
      </c:catAx>
      <c:valAx>
        <c:axId val="237635328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4936"/>
        <c:crosses val="autoZero"/>
        <c:crossBetween val="between"/>
      </c:valAx>
      <c:valAx>
        <c:axId val="23763572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611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7636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35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(Immuno)'!$G$140:$G$156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78-44CA-A15F-9B360C99DF4E}"/>
            </c:ext>
          </c:extLst>
        </c:ser>
        <c:ser>
          <c:idx val="0"/>
          <c:order val="1"/>
          <c:tx>
            <c:strRef>
              <c:f>'ASP Cases (Immuno)'!$D$89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(Immuno)'!$G$157:$G$173</c:f>
              <c:numCache>
                <c:formatCode>General</c:formatCode>
                <c:ptCount val="17"/>
                <c:pt idx="0">
                  <c:v>-1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-2</c:v>
                </c:pt>
                <c:pt idx="12">
                  <c:v>-1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78-44CA-A15F-9B360C99D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36896"/>
        <c:axId val="23763728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8-44CA-A15F-9B360C99DF4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78-44CA-A15F-9B360C99D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38072"/>
        <c:axId val="237637680"/>
      </c:lineChart>
      <c:catAx>
        <c:axId val="23763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7288"/>
        <c:crosses val="autoZero"/>
        <c:auto val="1"/>
        <c:lblAlgn val="ctr"/>
        <c:lblOffset val="100"/>
        <c:noMultiLvlLbl val="0"/>
      </c:catAx>
      <c:valAx>
        <c:axId val="237637288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6896"/>
        <c:crosses val="autoZero"/>
        <c:crossBetween val="between"/>
      </c:valAx>
      <c:valAx>
        <c:axId val="23763768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807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7638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376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(Immuno)'!$H$140:$H$156</c:f>
              <c:numCache>
                <c:formatCode>General</c:formatCode>
                <c:ptCount val="17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2</c:v>
                </c:pt>
                <c:pt idx="12">
                  <c:v>5</c:v>
                </c:pt>
                <c:pt idx="13">
                  <c:v>4</c:v>
                </c:pt>
                <c:pt idx="14">
                  <c:v>7</c:v>
                </c:pt>
                <c:pt idx="15">
                  <c:v>6</c:v>
                </c:pt>
                <c:pt idx="16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3F-4C79-8649-32E4B4761529}"/>
            </c:ext>
          </c:extLst>
        </c:ser>
        <c:ser>
          <c:idx val="0"/>
          <c:order val="1"/>
          <c:tx>
            <c:strRef>
              <c:f>'ASP Cases (Immuno)'!$D$89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(Immuno)'!$H$157:$H$173</c:f>
              <c:numCache>
                <c:formatCode>General</c:formatCode>
                <c:ptCount val="17"/>
                <c:pt idx="0">
                  <c:v>-4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-3</c:v>
                </c:pt>
                <c:pt idx="10">
                  <c:v>-3</c:v>
                </c:pt>
                <c:pt idx="11">
                  <c:v>-4</c:v>
                </c:pt>
                <c:pt idx="12">
                  <c:v>-5</c:v>
                </c:pt>
                <c:pt idx="13">
                  <c:v>-4</c:v>
                </c:pt>
                <c:pt idx="14">
                  <c:v>-9</c:v>
                </c:pt>
                <c:pt idx="15">
                  <c:v>-3</c:v>
                </c:pt>
                <c:pt idx="16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3F-4C79-8649-32E4B4761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38856"/>
        <c:axId val="23763924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3F-4C79-8649-32E4B4761529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3F-4C79-8649-32E4B4761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40032"/>
        <c:axId val="237639640"/>
      </c:lineChart>
      <c:catAx>
        <c:axId val="237638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9248"/>
        <c:crosses val="autoZero"/>
        <c:auto val="1"/>
        <c:lblAlgn val="ctr"/>
        <c:lblOffset val="100"/>
        <c:noMultiLvlLbl val="0"/>
      </c:catAx>
      <c:valAx>
        <c:axId val="237639248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38856"/>
        <c:crosses val="autoZero"/>
        <c:crossBetween val="between"/>
      </c:valAx>
      <c:valAx>
        <c:axId val="23763964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003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7640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39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(Immuno)'!$I$140:$I$156</c:f>
              <c:numCache>
                <c:formatCode>General</c:formatCode>
                <c:ptCount val="17"/>
                <c:pt idx="0">
                  <c:v>11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5</c:v>
                </c:pt>
                <c:pt idx="5">
                  <c:v>5</c:v>
                </c:pt>
                <c:pt idx="6">
                  <c:v>8</c:v>
                </c:pt>
                <c:pt idx="7">
                  <c:v>8</c:v>
                </c:pt>
                <c:pt idx="8">
                  <c:v>3</c:v>
                </c:pt>
                <c:pt idx="9">
                  <c:v>3</c:v>
                </c:pt>
                <c:pt idx="10">
                  <c:v>0</c:v>
                </c:pt>
                <c:pt idx="11">
                  <c:v>4</c:v>
                </c:pt>
                <c:pt idx="12">
                  <c:v>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4E-424E-95FC-F6F8BCD9CE32}"/>
            </c:ext>
          </c:extLst>
        </c:ser>
        <c:ser>
          <c:idx val="0"/>
          <c:order val="1"/>
          <c:tx>
            <c:strRef>
              <c:f>'ASP Cases (Immuno)'!$D$89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(Immuno)'!$I$157:$I$173</c:f>
              <c:numCache>
                <c:formatCode>General</c:formatCode>
                <c:ptCount val="17"/>
                <c:pt idx="0">
                  <c:v>-18</c:v>
                </c:pt>
                <c:pt idx="1">
                  <c:v>-1</c:v>
                </c:pt>
                <c:pt idx="2">
                  <c:v>-2</c:v>
                </c:pt>
                <c:pt idx="3">
                  <c:v>-2</c:v>
                </c:pt>
                <c:pt idx="4">
                  <c:v>-3</c:v>
                </c:pt>
                <c:pt idx="5">
                  <c:v>-1</c:v>
                </c:pt>
                <c:pt idx="6">
                  <c:v>-1</c:v>
                </c:pt>
                <c:pt idx="7">
                  <c:v>-3</c:v>
                </c:pt>
                <c:pt idx="8">
                  <c:v>-2</c:v>
                </c:pt>
                <c:pt idx="9">
                  <c:v>-6</c:v>
                </c:pt>
                <c:pt idx="10">
                  <c:v>-4</c:v>
                </c:pt>
                <c:pt idx="11">
                  <c:v>-1</c:v>
                </c:pt>
                <c:pt idx="12">
                  <c:v>-2</c:v>
                </c:pt>
                <c:pt idx="13">
                  <c:v>-1</c:v>
                </c:pt>
                <c:pt idx="14">
                  <c:v>-2</c:v>
                </c:pt>
                <c:pt idx="15">
                  <c:v>0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4E-424E-95FC-F6F8BCD9C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40816"/>
        <c:axId val="2376412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4E-424E-95FC-F6F8BCD9CE3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4E-424E-95FC-F6F8BCD9C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41992"/>
        <c:axId val="237641600"/>
      </c:lineChart>
      <c:catAx>
        <c:axId val="23764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1208"/>
        <c:crosses val="autoZero"/>
        <c:auto val="1"/>
        <c:lblAlgn val="ctr"/>
        <c:lblOffset val="100"/>
        <c:noMultiLvlLbl val="0"/>
      </c:catAx>
      <c:valAx>
        <c:axId val="237641208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0816"/>
        <c:crosses val="autoZero"/>
        <c:crossBetween val="between"/>
      </c:valAx>
      <c:valAx>
        <c:axId val="2376416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199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7641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41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CKD</a:t>
            </a:r>
            <a:r>
              <a:rPr lang="en-GB" b="1" baseline="0"/>
              <a:t>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(CKD)'!$G$4:$G$20</c:f>
              <c:numCache>
                <c:formatCode>General</c:formatCode>
                <c:ptCount val="17"/>
                <c:pt idx="0">
                  <c:v>5</c:v>
                </c:pt>
                <c:pt idx="1">
                  <c:v>14</c:v>
                </c:pt>
                <c:pt idx="2">
                  <c:v>24</c:v>
                </c:pt>
                <c:pt idx="3">
                  <c:v>26</c:v>
                </c:pt>
                <c:pt idx="4">
                  <c:v>41</c:v>
                </c:pt>
                <c:pt idx="5">
                  <c:v>54</c:v>
                </c:pt>
                <c:pt idx="6">
                  <c:v>76</c:v>
                </c:pt>
                <c:pt idx="7">
                  <c:v>124</c:v>
                </c:pt>
                <c:pt idx="8">
                  <c:v>258</c:v>
                </c:pt>
                <c:pt idx="9">
                  <c:v>419</c:v>
                </c:pt>
                <c:pt idx="10">
                  <c:v>603</c:v>
                </c:pt>
                <c:pt idx="11">
                  <c:v>894</c:v>
                </c:pt>
                <c:pt idx="12">
                  <c:v>1559</c:v>
                </c:pt>
                <c:pt idx="13">
                  <c:v>2569</c:v>
                </c:pt>
                <c:pt idx="14">
                  <c:v>3060</c:v>
                </c:pt>
                <c:pt idx="15">
                  <c:v>3498</c:v>
                </c:pt>
                <c:pt idx="16">
                  <c:v>6333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08-4F03-96DD-1701E1A6B98D}"/>
            </c:ext>
          </c:extLst>
        </c:ser>
        <c:ser>
          <c:idx val="0"/>
          <c:order val="1"/>
          <c:tx>
            <c:strRef>
              <c:f>'ASP Tables (CKD)'!$D$21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(CKD)'!$G$21:$G$37</c:f>
              <c:numCache>
                <c:formatCode>General</c:formatCode>
                <c:ptCount val="17"/>
                <c:pt idx="0">
                  <c:v>-9</c:v>
                </c:pt>
                <c:pt idx="1">
                  <c:v>-32</c:v>
                </c:pt>
                <c:pt idx="2">
                  <c:v>-36</c:v>
                </c:pt>
                <c:pt idx="3">
                  <c:v>-49</c:v>
                </c:pt>
                <c:pt idx="4">
                  <c:v>-55</c:v>
                </c:pt>
                <c:pt idx="5">
                  <c:v>-68</c:v>
                </c:pt>
                <c:pt idx="6">
                  <c:v>-74</c:v>
                </c:pt>
                <c:pt idx="7">
                  <c:v>-99</c:v>
                </c:pt>
                <c:pt idx="8">
                  <c:v>-161</c:v>
                </c:pt>
                <c:pt idx="9">
                  <c:v>-293</c:v>
                </c:pt>
                <c:pt idx="10">
                  <c:v>-476</c:v>
                </c:pt>
                <c:pt idx="11">
                  <c:v>-653</c:v>
                </c:pt>
                <c:pt idx="12">
                  <c:v>-1169</c:v>
                </c:pt>
                <c:pt idx="13">
                  <c:v>-2175</c:v>
                </c:pt>
                <c:pt idx="14">
                  <c:v>-2712</c:v>
                </c:pt>
                <c:pt idx="15">
                  <c:v>-3507</c:v>
                </c:pt>
                <c:pt idx="16">
                  <c:v>-5641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08-4F03-96DD-1701E1A6B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43168"/>
        <c:axId val="23764356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(CKD)'!$F$4:$F$20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08-4F03-96DD-1701E1A6B98D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(CKD)'!$F$21:$F$37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08-4F03-96DD-1701E1A6B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44344"/>
        <c:axId val="237643952"/>
      </c:lineChart>
      <c:catAx>
        <c:axId val="23764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3560"/>
        <c:crosses val="autoZero"/>
        <c:auto val="1"/>
        <c:lblAlgn val="ctr"/>
        <c:lblOffset val="100"/>
        <c:noMultiLvlLbl val="0"/>
      </c:catAx>
      <c:valAx>
        <c:axId val="237643560"/>
        <c:scaling>
          <c:orientation val="minMax"/>
          <c:max val="7000"/>
          <c:min val="-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3168"/>
        <c:crosses val="autoZero"/>
        <c:crossBetween val="between"/>
      </c:valAx>
      <c:valAx>
        <c:axId val="23764395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4344"/>
        <c:crosses val="max"/>
        <c:crossBetween val="between"/>
      </c:valAx>
      <c:catAx>
        <c:axId val="237644344"/>
        <c:scaling>
          <c:orientation val="minMax"/>
        </c:scaling>
        <c:delete val="1"/>
        <c:axPos val="b"/>
        <c:majorTickMark val="out"/>
        <c:minorTickMark val="none"/>
        <c:tickLblPos val="nextTo"/>
        <c:crossAx val="237643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CKD </a:t>
            </a:r>
            <a:r>
              <a:rPr lang="en-GB" b="1"/>
              <a:t>- 2014-15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(CKD)'!$G$38:$G$54</c:f>
              <c:numCache>
                <c:formatCode>General</c:formatCode>
                <c:ptCount val="17"/>
                <c:pt idx="0">
                  <c:v>6</c:v>
                </c:pt>
                <c:pt idx="1">
                  <c:v>14</c:v>
                </c:pt>
                <c:pt idx="2">
                  <c:v>26</c:v>
                </c:pt>
                <c:pt idx="3">
                  <c:v>27</c:v>
                </c:pt>
                <c:pt idx="4">
                  <c:v>48</c:v>
                </c:pt>
                <c:pt idx="5">
                  <c:v>60</c:v>
                </c:pt>
                <c:pt idx="6">
                  <c:v>83</c:v>
                </c:pt>
                <c:pt idx="7">
                  <c:v>134</c:v>
                </c:pt>
                <c:pt idx="8">
                  <c:v>258</c:v>
                </c:pt>
                <c:pt idx="9">
                  <c:v>405</c:v>
                </c:pt>
                <c:pt idx="10">
                  <c:v>634</c:v>
                </c:pt>
                <c:pt idx="11">
                  <c:v>918</c:v>
                </c:pt>
                <c:pt idx="12">
                  <c:v>1515</c:v>
                </c:pt>
                <c:pt idx="13">
                  <c:v>2596</c:v>
                </c:pt>
                <c:pt idx="14">
                  <c:v>3142</c:v>
                </c:pt>
                <c:pt idx="15">
                  <c:v>3585</c:v>
                </c:pt>
                <c:pt idx="16">
                  <c:v>6572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EA-488F-A0D1-9E9883AEAD88}"/>
            </c:ext>
          </c:extLst>
        </c:ser>
        <c:ser>
          <c:idx val="0"/>
          <c:order val="1"/>
          <c:tx>
            <c:strRef>
              <c:f>'ASP Tables (CKD)'!$D$21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(CKD)'!$G$55:$G$71</c:f>
              <c:numCache>
                <c:formatCode>General</c:formatCode>
                <c:ptCount val="17"/>
                <c:pt idx="0">
                  <c:v>-14</c:v>
                </c:pt>
                <c:pt idx="1">
                  <c:v>-39</c:v>
                </c:pt>
                <c:pt idx="2">
                  <c:v>-40</c:v>
                </c:pt>
                <c:pt idx="3">
                  <c:v>-50</c:v>
                </c:pt>
                <c:pt idx="4">
                  <c:v>-54</c:v>
                </c:pt>
                <c:pt idx="5">
                  <c:v>-87</c:v>
                </c:pt>
                <c:pt idx="6">
                  <c:v>-88</c:v>
                </c:pt>
                <c:pt idx="7">
                  <c:v>-114</c:v>
                </c:pt>
                <c:pt idx="8">
                  <c:v>-154</c:v>
                </c:pt>
                <c:pt idx="9">
                  <c:v>-296</c:v>
                </c:pt>
                <c:pt idx="10">
                  <c:v>-503</c:v>
                </c:pt>
                <c:pt idx="11">
                  <c:v>-698</c:v>
                </c:pt>
                <c:pt idx="12">
                  <c:v>-1161</c:v>
                </c:pt>
                <c:pt idx="13">
                  <c:v>-2157</c:v>
                </c:pt>
                <c:pt idx="14">
                  <c:v>-2832</c:v>
                </c:pt>
                <c:pt idx="15">
                  <c:v>-3600</c:v>
                </c:pt>
                <c:pt idx="16">
                  <c:v>-5956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EA-488F-A0D1-9E9883AEA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45128"/>
        <c:axId val="23764552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(CKD)'!$F$38:$F$54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EA-488F-A0D1-9E9883AEAD8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(CKD)'!$F$55:$F$71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EA-488F-A0D1-9E9883AEA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46304"/>
        <c:axId val="237645912"/>
      </c:lineChart>
      <c:catAx>
        <c:axId val="23764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5520"/>
        <c:crosses val="autoZero"/>
        <c:auto val="1"/>
        <c:lblAlgn val="ctr"/>
        <c:lblOffset val="100"/>
        <c:noMultiLvlLbl val="0"/>
      </c:catAx>
      <c:valAx>
        <c:axId val="237645520"/>
        <c:scaling>
          <c:orientation val="minMax"/>
          <c:max val="7000"/>
          <c:min val="-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5128"/>
        <c:crosses val="autoZero"/>
        <c:crossBetween val="between"/>
      </c:valAx>
      <c:valAx>
        <c:axId val="23764591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6304"/>
        <c:crosses val="max"/>
        <c:crossBetween val="between"/>
      </c:valAx>
      <c:catAx>
        <c:axId val="237646304"/>
        <c:scaling>
          <c:orientation val="minMax"/>
        </c:scaling>
        <c:delete val="1"/>
        <c:axPos val="b"/>
        <c:majorTickMark val="out"/>
        <c:minorTickMark val="none"/>
        <c:tickLblPos val="nextTo"/>
        <c:crossAx val="237645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CKD </a:t>
            </a:r>
            <a:r>
              <a:rPr lang="en-GB" b="1"/>
              <a:t>- 2015-16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(CKD)'!$G$72:$G$88</c:f>
              <c:numCache>
                <c:formatCode>General</c:formatCode>
                <c:ptCount val="17"/>
                <c:pt idx="0">
                  <c:v>5</c:v>
                </c:pt>
                <c:pt idx="1">
                  <c:v>20</c:v>
                </c:pt>
                <c:pt idx="2">
                  <c:v>21</c:v>
                </c:pt>
                <c:pt idx="3">
                  <c:v>30</c:v>
                </c:pt>
                <c:pt idx="4">
                  <c:v>41</c:v>
                </c:pt>
                <c:pt idx="5">
                  <c:v>63</c:v>
                </c:pt>
                <c:pt idx="6">
                  <c:v>84</c:v>
                </c:pt>
                <c:pt idx="7">
                  <c:v>135</c:v>
                </c:pt>
                <c:pt idx="8">
                  <c:v>244</c:v>
                </c:pt>
                <c:pt idx="9">
                  <c:v>416</c:v>
                </c:pt>
                <c:pt idx="10">
                  <c:v>701</c:v>
                </c:pt>
                <c:pt idx="11">
                  <c:v>918</c:v>
                </c:pt>
                <c:pt idx="12">
                  <c:v>1491</c:v>
                </c:pt>
                <c:pt idx="13">
                  <c:v>2606</c:v>
                </c:pt>
                <c:pt idx="14">
                  <c:v>3153</c:v>
                </c:pt>
                <c:pt idx="15">
                  <c:v>3542</c:v>
                </c:pt>
                <c:pt idx="16">
                  <c:v>6579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B9-4CB8-9569-707388F71181}"/>
            </c:ext>
          </c:extLst>
        </c:ser>
        <c:ser>
          <c:idx val="0"/>
          <c:order val="1"/>
          <c:tx>
            <c:strRef>
              <c:f>'ASP Tables (CKD)'!$D$21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(CKD)'!$G$89:$G$105</c:f>
              <c:numCache>
                <c:formatCode>General</c:formatCode>
                <c:ptCount val="17"/>
                <c:pt idx="0">
                  <c:v>-11</c:v>
                </c:pt>
                <c:pt idx="1">
                  <c:v>-37</c:v>
                </c:pt>
                <c:pt idx="2">
                  <c:v>-44</c:v>
                </c:pt>
                <c:pt idx="3">
                  <c:v>-45</c:v>
                </c:pt>
                <c:pt idx="4">
                  <c:v>-55</c:v>
                </c:pt>
                <c:pt idx="5">
                  <c:v>-101</c:v>
                </c:pt>
                <c:pt idx="6">
                  <c:v>-100</c:v>
                </c:pt>
                <c:pt idx="7">
                  <c:v>-121</c:v>
                </c:pt>
                <c:pt idx="8">
                  <c:v>-158</c:v>
                </c:pt>
                <c:pt idx="9">
                  <c:v>-320</c:v>
                </c:pt>
                <c:pt idx="10">
                  <c:v>-515</c:v>
                </c:pt>
                <c:pt idx="11">
                  <c:v>-734</c:v>
                </c:pt>
                <c:pt idx="12">
                  <c:v>-1104</c:v>
                </c:pt>
                <c:pt idx="13">
                  <c:v>-2187</c:v>
                </c:pt>
                <c:pt idx="14">
                  <c:v>-2835</c:v>
                </c:pt>
                <c:pt idx="15">
                  <c:v>-3555</c:v>
                </c:pt>
                <c:pt idx="16">
                  <c:v>-6206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B9-4CB8-9569-707388F71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47088"/>
        <c:axId val="23764748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(CKD)'!$E$89:$E$105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B9-4CB8-9569-707388F7118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(CKD)'!$E$89:$E$105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B9-4CB8-9569-707388F71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48264"/>
        <c:axId val="237647872"/>
      </c:lineChart>
      <c:catAx>
        <c:axId val="237647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7480"/>
        <c:crosses val="autoZero"/>
        <c:auto val="1"/>
        <c:lblAlgn val="ctr"/>
        <c:lblOffset val="100"/>
        <c:noMultiLvlLbl val="0"/>
      </c:catAx>
      <c:valAx>
        <c:axId val="237647480"/>
        <c:scaling>
          <c:orientation val="minMax"/>
          <c:max val="7000"/>
          <c:min val="-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7088"/>
        <c:crosses val="autoZero"/>
        <c:crossBetween val="between"/>
      </c:valAx>
      <c:valAx>
        <c:axId val="23764787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8264"/>
        <c:crosses val="max"/>
        <c:crossBetween val="between"/>
      </c:valAx>
      <c:catAx>
        <c:axId val="237648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CKD </a:t>
            </a:r>
            <a:r>
              <a:rPr lang="en-GB" b="1"/>
              <a:t>- 2016-17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(CKD)'!$G$106:$G$122</c:f>
              <c:numCache>
                <c:formatCode>General</c:formatCode>
                <c:ptCount val="17"/>
                <c:pt idx="0">
                  <c:v>8</c:v>
                </c:pt>
                <c:pt idx="1">
                  <c:v>22</c:v>
                </c:pt>
                <c:pt idx="2">
                  <c:v>23</c:v>
                </c:pt>
                <c:pt idx="3">
                  <c:v>34</c:v>
                </c:pt>
                <c:pt idx="4">
                  <c:v>40</c:v>
                </c:pt>
                <c:pt idx="5">
                  <c:v>65</c:v>
                </c:pt>
                <c:pt idx="6">
                  <c:v>95</c:v>
                </c:pt>
                <c:pt idx="7">
                  <c:v>143</c:v>
                </c:pt>
                <c:pt idx="8">
                  <c:v>251</c:v>
                </c:pt>
                <c:pt idx="9">
                  <c:v>443</c:v>
                </c:pt>
                <c:pt idx="10">
                  <c:v>728</c:v>
                </c:pt>
                <c:pt idx="11">
                  <c:v>975</c:v>
                </c:pt>
                <c:pt idx="12">
                  <c:v>1472</c:v>
                </c:pt>
                <c:pt idx="13">
                  <c:v>2615</c:v>
                </c:pt>
                <c:pt idx="14">
                  <c:v>3326</c:v>
                </c:pt>
                <c:pt idx="15">
                  <c:v>3507</c:v>
                </c:pt>
                <c:pt idx="16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CC-4AE3-9C72-A6E3E3654994}"/>
            </c:ext>
          </c:extLst>
        </c:ser>
        <c:ser>
          <c:idx val="0"/>
          <c:order val="1"/>
          <c:tx>
            <c:strRef>
              <c:f>'ASP Tables (CKD)'!$D$21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(CKD)'!$G$123:$G$139</c:f>
              <c:numCache>
                <c:formatCode>General</c:formatCode>
                <c:ptCount val="17"/>
                <c:pt idx="0">
                  <c:v>-15</c:v>
                </c:pt>
                <c:pt idx="1">
                  <c:v>-33</c:v>
                </c:pt>
                <c:pt idx="2">
                  <c:v>-52</c:v>
                </c:pt>
                <c:pt idx="3">
                  <c:v>-43</c:v>
                </c:pt>
                <c:pt idx="4">
                  <c:v>-60</c:v>
                </c:pt>
                <c:pt idx="5">
                  <c:v>-96</c:v>
                </c:pt>
                <c:pt idx="6">
                  <c:v>-107</c:v>
                </c:pt>
                <c:pt idx="7">
                  <c:v>-128</c:v>
                </c:pt>
                <c:pt idx="8">
                  <c:v>-160</c:v>
                </c:pt>
                <c:pt idx="9">
                  <c:v>-319</c:v>
                </c:pt>
                <c:pt idx="10">
                  <c:v>-523</c:v>
                </c:pt>
                <c:pt idx="11">
                  <c:v>-765</c:v>
                </c:pt>
                <c:pt idx="12">
                  <c:v>-1105</c:v>
                </c:pt>
                <c:pt idx="13">
                  <c:v>-2146</c:v>
                </c:pt>
                <c:pt idx="14">
                  <c:v>-3063</c:v>
                </c:pt>
                <c:pt idx="15">
                  <c:v>-3503</c:v>
                </c:pt>
                <c:pt idx="16">
                  <c:v>-6619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CC-4AE3-9C72-A6E3E3654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49048"/>
        <c:axId val="23764944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(CKD)'!$E$89:$E$105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CC-4AE3-9C72-A6E3E365499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(CKD)'!$E$89:$E$105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CC-4AE3-9C72-A6E3E3654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50224"/>
        <c:axId val="237649832"/>
      </c:lineChart>
      <c:catAx>
        <c:axId val="23764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9440"/>
        <c:crosses val="autoZero"/>
        <c:auto val="1"/>
        <c:lblAlgn val="ctr"/>
        <c:lblOffset val="100"/>
        <c:noMultiLvlLbl val="0"/>
      </c:catAx>
      <c:valAx>
        <c:axId val="237649440"/>
        <c:scaling>
          <c:orientation val="minMax"/>
          <c:max val="7000"/>
          <c:min val="-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49048"/>
        <c:crosses val="autoZero"/>
        <c:crossBetween val="between"/>
      </c:valAx>
      <c:valAx>
        <c:axId val="23764983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0224"/>
        <c:crosses val="max"/>
        <c:crossBetween val="between"/>
      </c:valAx>
      <c:catAx>
        <c:axId val="23765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498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CKD </a:t>
            </a:r>
            <a:r>
              <a:rPr lang="en-GB" b="1"/>
              <a:t>- 2017-18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(CKD)'!$G$140:$G$156</c:f>
              <c:numCache>
                <c:formatCode>General</c:formatCode>
                <c:ptCount val="17"/>
                <c:pt idx="0">
                  <c:v>7</c:v>
                </c:pt>
                <c:pt idx="1">
                  <c:v>23</c:v>
                </c:pt>
                <c:pt idx="2">
                  <c:v>24</c:v>
                </c:pt>
                <c:pt idx="3">
                  <c:v>36</c:v>
                </c:pt>
                <c:pt idx="4">
                  <c:v>41</c:v>
                </c:pt>
                <c:pt idx="5">
                  <c:v>68</c:v>
                </c:pt>
                <c:pt idx="6">
                  <c:v>94</c:v>
                </c:pt>
                <c:pt idx="7">
                  <c:v>137</c:v>
                </c:pt>
                <c:pt idx="8">
                  <c:v>249</c:v>
                </c:pt>
                <c:pt idx="9">
                  <c:v>427</c:v>
                </c:pt>
                <c:pt idx="10">
                  <c:v>738</c:v>
                </c:pt>
                <c:pt idx="11">
                  <c:v>1041</c:v>
                </c:pt>
                <c:pt idx="12">
                  <c:v>1456</c:v>
                </c:pt>
                <c:pt idx="13">
                  <c:v>2376</c:v>
                </c:pt>
                <c:pt idx="14">
                  <c:v>3426</c:v>
                </c:pt>
                <c:pt idx="15">
                  <c:v>3597</c:v>
                </c:pt>
                <c:pt idx="16">
                  <c:v>6806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6-434F-8C74-B3B4D78FFA4E}"/>
            </c:ext>
          </c:extLst>
        </c:ser>
        <c:ser>
          <c:idx val="0"/>
          <c:order val="1"/>
          <c:tx>
            <c:strRef>
              <c:f>'ASP Tables (CKD)'!$D$21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(CKD)'!$G$157:$G$173</c:f>
              <c:numCache>
                <c:formatCode>General</c:formatCode>
                <c:ptCount val="17"/>
                <c:pt idx="0">
                  <c:v>-20</c:v>
                </c:pt>
                <c:pt idx="1">
                  <c:v>-30</c:v>
                </c:pt>
                <c:pt idx="2">
                  <c:v>-53</c:v>
                </c:pt>
                <c:pt idx="3">
                  <c:v>-42</c:v>
                </c:pt>
                <c:pt idx="4">
                  <c:v>-76</c:v>
                </c:pt>
                <c:pt idx="5">
                  <c:v>-92</c:v>
                </c:pt>
                <c:pt idx="6">
                  <c:v>-110</c:v>
                </c:pt>
                <c:pt idx="7">
                  <c:v>-147</c:v>
                </c:pt>
                <c:pt idx="8">
                  <c:v>-174</c:v>
                </c:pt>
                <c:pt idx="9">
                  <c:v>-314</c:v>
                </c:pt>
                <c:pt idx="10">
                  <c:v>-543</c:v>
                </c:pt>
                <c:pt idx="11">
                  <c:v>-789</c:v>
                </c:pt>
                <c:pt idx="12">
                  <c:v>-1120</c:v>
                </c:pt>
                <c:pt idx="13">
                  <c:v>-2002</c:v>
                </c:pt>
                <c:pt idx="14">
                  <c:v>-3250</c:v>
                </c:pt>
                <c:pt idx="15">
                  <c:v>-3487</c:v>
                </c:pt>
                <c:pt idx="16">
                  <c:v>-6893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6-434F-8C74-B3B4D78FF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51008"/>
        <c:axId val="23765140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(CKD)'!$E$89:$E$105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(CKD)'!$F$140:$F$156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C6-434F-8C74-B3B4D78FFA4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(CKD)'!$E$89:$E$105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(CKD)'!$F$157:$F$173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C6-434F-8C74-B3B4D78FF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52184"/>
        <c:axId val="237651792"/>
      </c:lineChart>
      <c:catAx>
        <c:axId val="23765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1400"/>
        <c:crosses val="autoZero"/>
        <c:auto val="1"/>
        <c:lblAlgn val="ctr"/>
        <c:lblOffset val="100"/>
        <c:noMultiLvlLbl val="0"/>
      </c:catAx>
      <c:valAx>
        <c:axId val="237651400"/>
        <c:scaling>
          <c:orientation val="minMax"/>
          <c:max val="7000"/>
          <c:min val="-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1008"/>
        <c:crosses val="autoZero"/>
        <c:crossBetween val="between"/>
      </c:valAx>
      <c:valAx>
        <c:axId val="23765179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2184"/>
        <c:crosses val="max"/>
        <c:crossBetween val="between"/>
      </c:valAx>
      <c:catAx>
        <c:axId val="237652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517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(CKD)'!$G$4:$G$20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E5-49AE-84B3-81234BBAAAD1}"/>
            </c:ext>
          </c:extLst>
        </c:ser>
        <c:ser>
          <c:idx val="0"/>
          <c:order val="1"/>
          <c:tx>
            <c:strRef>
              <c:f>'ASP Cases (CKD)'!$D$21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(CKD)'!$G$21:$G$37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E5-49AE-84B3-81234BBAA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52968"/>
        <c:axId val="23765336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E5-49AE-84B3-81234BBAAAD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E5-49AE-84B3-81234BBAA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54144"/>
        <c:axId val="237653752"/>
      </c:lineChart>
      <c:catAx>
        <c:axId val="23765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3360"/>
        <c:crosses val="autoZero"/>
        <c:auto val="1"/>
        <c:lblAlgn val="ctr"/>
        <c:lblOffset val="100"/>
        <c:noMultiLvlLbl val="0"/>
      </c:catAx>
      <c:valAx>
        <c:axId val="237653360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2968"/>
        <c:crosses val="autoZero"/>
        <c:crossBetween val="between"/>
      </c:valAx>
      <c:valAx>
        <c:axId val="23765375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414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7654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53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Cases'!$H$72:$H$88</c:f>
              <c:numCache>
                <c:formatCode>General</c:formatCode>
                <c:ptCount val="17"/>
                <c:pt idx="0">
                  <c:v>200</c:v>
                </c:pt>
                <c:pt idx="1">
                  <c:v>65</c:v>
                </c:pt>
                <c:pt idx="2">
                  <c:v>19</c:v>
                </c:pt>
                <c:pt idx="3">
                  <c:v>28</c:v>
                </c:pt>
                <c:pt idx="4">
                  <c:v>24</c:v>
                </c:pt>
                <c:pt idx="5">
                  <c:v>56</c:v>
                </c:pt>
                <c:pt idx="6">
                  <c:v>66</c:v>
                </c:pt>
                <c:pt idx="7">
                  <c:v>60</c:v>
                </c:pt>
                <c:pt idx="8">
                  <c:v>45</c:v>
                </c:pt>
                <c:pt idx="9">
                  <c:v>55</c:v>
                </c:pt>
                <c:pt idx="10">
                  <c:v>65</c:v>
                </c:pt>
                <c:pt idx="11">
                  <c:v>71</c:v>
                </c:pt>
                <c:pt idx="12">
                  <c:v>78</c:v>
                </c:pt>
                <c:pt idx="13">
                  <c:v>82</c:v>
                </c:pt>
                <c:pt idx="14">
                  <c:v>85</c:v>
                </c:pt>
                <c:pt idx="15">
                  <c:v>68</c:v>
                </c:pt>
                <c:pt idx="16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8-4627-92BD-BE4C5592CAA1}"/>
            </c:ext>
          </c:extLst>
        </c:ser>
        <c:ser>
          <c:idx val="0"/>
          <c:order val="1"/>
          <c:tx>
            <c:strRef>
              <c:f>'ASP Cases'!$D$89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Cases'!$H$89:$H$105</c:f>
              <c:numCache>
                <c:formatCode>General</c:formatCode>
                <c:ptCount val="17"/>
                <c:pt idx="0">
                  <c:v>-248</c:v>
                </c:pt>
                <c:pt idx="1">
                  <c:v>-63</c:v>
                </c:pt>
                <c:pt idx="2">
                  <c:v>-26</c:v>
                </c:pt>
                <c:pt idx="3">
                  <c:v>-19</c:v>
                </c:pt>
                <c:pt idx="4">
                  <c:v>-21</c:v>
                </c:pt>
                <c:pt idx="5">
                  <c:v>-16</c:v>
                </c:pt>
                <c:pt idx="6">
                  <c:v>-27</c:v>
                </c:pt>
                <c:pt idx="7">
                  <c:v>-56</c:v>
                </c:pt>
                <c:pt idx="8">
                  <c:v>-41</c:v>
                </c:pt>
                <c:pt idx="9">
                  <c:v>-45</c:v>
                </c:pt>
                <c:pt idx="10">
                  <c:v>-43</c:v>
                </c:pt>
                <c:pt idx="11">
                  <c:v>-48</c:v>
                </c:pt>
                <c:pt idx="12">
                  <c:v>-54</c:v>
                </c:pt>
                <c:pt idx="13">
                  <c:v>-82</c:v>
                </c:pt>
                <c:pt idx="14">
                  <c:v>-90</c:v>
                </c:pt>
                <c:pt idx="15">
                  <c:v>-75</c:v>
                </c:pt>
                <c:pt idx="16">
                  <c:v>-137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8-4627-92BD-BE4C5592C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9239032"/>
        <c:axId val="21923942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88-4627-92BD-BE4C5592CAA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88-4627-92BD-BE4C5592C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547504"/>
        <c:axId val="219239816"/>
      </c:lineChart>
      <c:catAx>
        <c:axId val="219239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239424"/>
        <c:crosses val="autoZero"/>
        <c:auto val="1"/>
        <c:lblAlgn val="ctr"/>
        <c:lblOffset val="100"/>
        <c:noMultiLvlLbl val="0"/>
      </c:catAx>
      <c:valAx>
        <c:axId val="219239424"/>
        <c:scaling>
          <c:orientation val="minMax"/>
          <c:max val="250"/>
          <c:min val="-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239032"/>
        <c:crosses val="autoZero"/>
        <c:crossBetween val="between"/>
      </c:valAx>
      <c:valAx>
        <c:axId val="21923981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54750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9547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9239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(CKD)'!$H$4:$H$20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6</c:v>
                </c:pt>
                <c:pt idx="12">
                  <c:v>7</c:v>
                </c:pt>
                <c:pt idx="13">
                  <c:v>9</c:v>
                </c:pt>
                <c:pt idx="14">
                  <c:v>16</c:v>
                </c:pt>
                <c:pt idx="15">
                  <c:v>29</c:v>
                </c:pt>
                <c:pt idx="16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04-420C-A9BB-D8AE4F21B693}"/>
            </c:ext>
          </c:extLst>
        </c:ser>
        <c:ser>
          <c:idx val="0"/>
          <c:order val="1"/>
          <c:tx>
            <c:strRef>
              <c:f>'ASP Cases (CKD)'!$D$21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(CKD)'!$H$21:$H$37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-2</c:v>
                </c:pt>
                <c:pt idx="12">
                  <c:v>-10</c:v>
                </c:pt>
                <c:pt idx="13">
                  <c:v>-4</c:v>
                </c:pt>
                <c:pt idx="14">
                  <c:v>-12</c:v>
                </c:pt>
                <c:pt idx="15">
                  <c:v>-22</c:v>
                </c:pt>
                <c:pt idx="16">
                  <c:v>-45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04-420C-A9BB-D8AE4F21B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54928"/>
        <c:axId val="23765532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04-420C-A9BB-D8AE4F21B69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04-420C-A9BB-D8AE4F21B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56104"/>
        <c:axId val="237655712"/>
      </c:lineChart>
      <c:catAx>
        <c:axId val="237654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5320"/>
        <c:crosses val="autoZero"/>
        <c:auto val="1"/>
        <c:lblAlgn val="ctr"/>
        <c:lblOffset val="100"/>
        <c:noMultiLvlLbl val="0"/>
      </c:catAx>
      <c:valAx>
        <c:axId val="237655320"/>
        <c:scaling>
          <c:orientation val="minMax"/>
          <c:max val="70"/>
          <c:min val="-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4928"/>
        <c:crosses val="autoZero"/>
        <c:crossBetween val="between"/>
      </c:valAx>
      <c:valAx>
        <c:axId val="23765571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610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7656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55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(CKD)'!$I$4:$I$20</c:f>
              <c:numCache>
                <c:formatCode>General</c:formatCode>
                <c:ptCount val="1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5</c:v>
                </c:pt>
                <c:pt idx="13">
                  <c:v>7</c:v>
                </c:pt>
                <c:pt idx="14">
                  <c:v>9</c:v>
                </c:pt>
                <c:pt idx="15">
                  <c:v>8</c:v>
                </c:pt>
                <c:pt idx="1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A-4ADE-A643-149F8B483158}"/>
            </c:ext>
          </c:extLst>
        </c:ser>
        <c:ser>
          <c:idx val="0"/>
          <c:order val="1"/>
          <c:tx>
            <c:strRef>
              <c:f>'ASP Cases (CKD)'!$D$21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(CKD)'!$I$21:$I$37</c:f>
              <c:numCache>
                <c:formatCode>General</c:formatCode>
                <c:ptCount val="17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-4</c:v>
                </c:pt>
                <c:pt idx="13">
                  <c:v>-5</c:v>
                </c:pt>
                <c:pt idx="14">
                  <c:v>-1</c:v>
                </c:pt>
                <c:pt idx="15">
                  <c:v>-8</c:v>
                </c:pt>
                <c:pt idx="16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A-4ADE-A643-149F8B483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56888"/>
        <c:axId val="23765728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7A-4ADE-A643-149F8B48315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7A-4ADE-A643-149F8B483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58064"/>
        <c:axId val="237657672"/>
      </c:lineChart>
      <c:catAx>
        <c:axId val="237656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7280"/>
        <c:crosses val="autoZero"/>
        <c:auto val="1"/>
        <c:lblAlgn val="ctr"/>
        <c:lblOffset val="100"/>
        <c:noMultiLvlLbl val="0"/>
      </c:catAx>
      <c:valAx>
        <c:axId val="237657280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6888"/>
        <c:crosses val="autoZero"/>
        <c:crossBetween val="between"/>
      </c:valAx>
      <c:valAx>
        <c:axId val="23765767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806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7658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57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(CKD)'!$G$38:$G$54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19-4453-AC44-8F4FA1B6FA14}"/>
            </c:ext>
          </c:extLst>
        </c:ser>
        <c:ser>
          <c:idx val="0"/>
          <c:order val="1"/>
          <c:tx>
            <c:strRef>
              <c:f>'ASP Cases (CKD)'!$D$21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(CKD)'!$G$55:$G$71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-1</c:v>
                </c:pt>
                <c:pt idx="15">
                  <c:v>-2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19-4453-AC44-8F4FA1B6F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58848"/>
        <c:axId val="23765924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19-4453-AC44-8F4FA1B6FA1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19-4453-AC44-8F4FA1B6F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660024"/>
        <c:axId val="237659632"/>
      </c:lineChart>
      <c:catAx>
        <c:axId val="23765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9240"/>
        <c:crosses val="autoZero"/>
        <c:auto val="1"/>
        <c:lblAlgn val="ctr"/>
        <c:lblOffset val="100"/>
        <c:noMultiLvlLbl val="0"/>
      </c:catAx>
      <c:valAx>
        <c:axId val="237659240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58848"/>
        <c:crosses val="autoZero"/>
        <c:crossBetween val="between"/>
      </c:valAx>
      <c:valAx>
        <c:axId val="23765963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6002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7660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59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(CKD)'!$H$38:$H$54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5</c:v>
                </c:pt>
                <c:pt idx="13">
                  <c:v>4</c:v>
                </c:pt>
                <c:pt idx="14">
                  <c:v>22</c:v>
                </c:pt>
                <c:pt idx="15">
                  <c:v>24</c:v>
                </c:pt>
                <c:pt idx="16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5A-4E91-AD01-42D428E60A10}"/>
            </c:ext>
          </c:extLst>
        </c:ser>
        <c:ser>
          <c:idx val="0"/>
          <c:order val="1"/>
          <c:tx>
            <c:strRef>
              <c:f>'ASP Cases (CKD)'!$D$21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(CKD)'!$H$55:$H$71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-2</c:v>
                </c:pt>
                <c:pt idx="10">
                  <c:v>-1</c:v>
                </c:pt>
                <c:pt idx="11">
                  <c:v>-4</c:v>
                </c:pt>
                <c:pt idx="12">
                  <c:v>-2</c:v>
                </c:pt>
                <c:pt idx="13">
                  <c:v>-10</c:v>
                </c:pt>
                <c:pt idx="14">
                  <c:v>-13</c:v>
                </c:pt>
                <c:pt idx="15">
                  <c:v>-24</c:v>
                </c:pt>
                <c:pt idx="16">
                  <c:v>-70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5A-4E91-AD01-42D428E60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7660808"/>
        <c:axId val="23766120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5A-4E91-AD01-42D428E60A10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5A-4E91-AD01-42D428E60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39360"/>
        <c:axId val="237661592"/>
      </c:lineChart>
      <c:catAx>
        <c:axId val="237660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61200"/>
        <c:crosses val="autoZero"/>
        <c:auto val="1"/>
        <c:lblAlgn val="ctr"/>
        <c:lblOffset val="100"/>
        <c:noMultiLvlLbl val="0"/>
      </c:catAx>
      <c:valAx>
        <c:axId val="237661200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660808"/>
        <c:crosses val="autoZero"/>
        <c:crossBetween val="between"/>
      </c:valAx>
      <c:valAx>
        <c:axId val="23766159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393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639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7661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(CKD)'!$I$38:$I$54</c:f>
              <c:numCache>
                <c:formatCode>General</c:formatCode>
                <c:ptCount val="1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5</c:v>
                </c:pt>
                <c:pt idx="13">
                  <c:v>6</c:v>
                </c:pt>
                <c:pt idx="14">
                  <c:v>10</c:v>
                </c:pt>
                <c:pt idx="15">
                  <c:v>7</c:v>
                </c:pt>
                <c:pt idx="1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F8-4762-8331-E8D33EA66751}"/>
            </c:ext>
          </c:extLst>
        </c:ser>
        <c:ser>
          <c:idx val="0"/>
          <c:order val="1"/>
          <c:tx>
            <c:strRef>
              <c:f>'ASP Cases (CKD)'!$D$21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(CKD)'!$I$55:$I$71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-2</c:v>
                </c:pt>
                <c:pt idx="10">
                  <c:v>-1</c:v>
                </c:pt>
                <c:pt idx="11">
                  <c:v>-4</c:v>
                </c:pt>
                <c:pt idx="12">
                  <c:v>-4</c:v>
                </c:pt>
                <c:pt idx="13">
                  <c:v>-4</c:v>
                </c:pt>
                <c:pt idx="14">
                  <c:v>-6</c:v>
                </c:pt>
                <c:pt idx="15">
                  <c:v>-4</c:v>
                </c:pt>
                <c:pt idx="16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F8-4762-8331-E8D33EA66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40144"/>
        <c:axId val="2396405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F8-4762-8331-E8D33EA6675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F8-4762-8331-E8D33EA66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41320"/>
        <c:axId val="239640928"/>
      </c:lineChart>
      <c:catAx>
        <c:axId val="23964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0536"/>
        <c:crosses val="autoZero"/>
        <c:auto val="1"/>
        <c:lblAlgn val="ctr"/>
        <c:lblOffset val="100"/>
        <c:noMultiLvlLbl val="0"/>
      </c:catAx>
      <c:valAx>
        <c:axId val="239640536"/>
        <c:scaling>
          <c:orientation val="minMax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0144"/>
        <c:crosses val="autoZero"/>
        <c:crossBetween val="between"/>
      </c:valAx>
      <c:valAx>
        <c:axId val="2396409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132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641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40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(CKD)'!$G$72:$G$88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10-4809-A701-C0BD2D2FF212}"/>
            </c:ext>
          </c:extLst>
        </c:ser>
        <c:ser>
          <c:idx val="0"/>
          <c:order val="1"/>
          <c:tx>
            <c:strRef>
              <c:f>'ASP Cases (CKD)'!$D$89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(CKD)'!$G$89:$G$105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-1</c:v>
                </c:pt>
                <c:pt idx="14">
                  <c:v>0</c:v>
                </c:pt>
                <c:pt idx="15">
                  <c:v>0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10-4809-A701-C0BD2D2FF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42104"/>
        <c:axId val="2396424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10-4809-A701-C0BD2D2FF21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10-4809-A701-C0BD2D2FF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43280"/>
        <c:axId val="239642888"/>
      </c:lineChart>
      <c:catAx>
        <c:axId val="239642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2496"/>
        <c:crosses val="autoZero"/>
        <c:auto val="1"/>
        <c:lblAlgn val="ctr"/>
        <c:lblOffset val="100"/>
        <c:noMultiLvlLbl val="0"/>
      </c:catAx>
      <c:valAx>
        <c:axId val="23964249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2104"/>
        <c:crosses val="autoZero"/>
        <c:crossBetween val="between"/>
      </c:valAx>
      <c:valAx>
        <c:axId val="2396428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328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643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42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(CKD)'!$H$72:$H$88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9</c:v>
                </c:pt>
                <c:pt idx="14">
                  <c:v>11</c:v>
                </c:pt>
                <c:pt idx="15">
                  <c:v>19</c:v>
                </c:pt>
                <c:pt idx="16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B-4A16-B36B-3AD0C5EB3C25}"/>
            </c:ext>
          </c:extLst>
        </c:ser>
        <c:ser>
          <c:idx val="0"/>
          <c:order val="1"/>
          <c:tx>
            <c:strRef>
              <c:f>'ASP Cases (CKD)'!$D$89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(CKD)'!$H$89:$H$105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-4</c:v>
                </c:pt>
                <c:pt idx="13">
                  <c:v>-8</c:v>
                </c:pt>
                <c:pt idx="14">
                  <c:v>-9</c:v>
                </c:pt>
                <c:pt idx="15">
                  <c:v>-15</c:v>
                </c:pt>
                <c:pt idx="16">
                  <c:v>-49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9B-4A16-B36B-3AD0C5EB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44064"/>
        <c:axId val="2396444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B-4A16-B36B-3AD0C5EB3C2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9B-4A16-B36B-3AD0C5EB3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45240"/>
        <c:axId val="239644848"/>
      </c:lineChart>
      <c:catAx>
        <c:axId val="2396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4456"/>
        <c:crosses val="autoZero"/>
        <c:auto val="1"/>
        <c:lblAlgn val="ctr"/>
        <c:lblOffset val="100"/>
        <c:noMultiLvlLbl val="0"/>
      </c:catAx>
      <c:valAx>
        <c:axId val="239644456"/>
        <c:scaling>
          <c:orientation val="minMax"/>
          <c:max val="80"/>
          <c:min val="-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4064"/>
        <c:crosses val="autoZero"/>
        <c:crossBetween val="between"/>
      </c:valAx>
      <c:valAx>
        <c:axId val="2396448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524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645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44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(CKD)'!$I$72:$I$88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5</c:v>
                </c:pt>
                <c:pt idx="12">
                  <c:v>7</c:v>
                </c:pt>
                <c:pt idx="13">
                  <c:v>8</c:v>
                </c:pt>
                <c:pt idx="14">
                  <c:v>7</c:v>
                </c:pt>
                <c:pt idx="15">
                  <c:v>6</c:v>
                </c:pt>
                <c:pt idx="1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DB-4390-9399-B1230CD2E2B5}"/>
            </c:ext>
          </c:extLst>
        </c:ser>
        <c:ser>
          <c:idx val="0"/>
          <c:order val="1"/>
          <c:tx>
            <c:strRef>
              <c:f>'ASP Cases (CKD)'!$D$89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(CKD)'!$I$89:$I$105</c:f>
              <c:numCache>
                <c:formatCode>General</c:formatCode>
                <c:ptCount val="17"/>
                <c:pt idx="0">
                  <c:v>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-2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-6</c:v>
                </c:pt>
                <c:pt idx="13">
                  <c:v>-4</c:v>
                </c:pt>
                <c:pt idx="14">
                  <c:v>-6</c:v>
                </c:pt>
                <c:pt idx="15">
                  <c:v>-2</c:v>
                </c:pt>
                <c:pt idx="16">
                  <c:v>-17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DB-4390-9399-B1230CD2E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46024"/>
        <c:axId val="2396464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DB-4390-9399-B1230CD2E2B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DB-4390-9399-B1230CD2E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47200"/>
        <c:axId val="239646808"/>
      </c:lineChart>
      <c:catAx>
        <c:axId val="239646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6416"/>
        <c:crosses val="autoZero"/>
        <c:auto val="1"/>
        <c:lblAlgn val="ctr"/>
        <c:lblOffset val="100"/>
        <c:noMultiLvlLbl val="0"/>
      </c:catAx>
      <c:valAx>
        <c:axId val="239646416"/>
        <c:scaling>
          <c:orientation val="minMax"/>
          <c:max val="2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6024"/>
        <c:crosses val="autoZero"/>
        <c:crossBetween val="between"/>
      </c:valAx>
      <c:valAx>
        <c:axId val="2396468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72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64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46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(CKD)'!$G$106:$G$122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E7-4986-869C-A29A21DFEFA7}"/>
            </c:ext>
          </c:extLst>
        </c:ser>
        <c:ser>
          <c:idx val="0"/>
          <c:order val="1"/>
          <c:tx>
            <c:strRef>
              <c:f>'ASP Cases (CKD)'!$D$89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(CKD)'!$G$123:$G$139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-1</c:v>
                </c:pt>
                <c:pt idx="15">
                  <c:v>0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E7-4986-869C-A29A21DFE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47984"/>
        <c:axId val="2396483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E7-4986-869C-A29A21DFEFA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E7-4986-869C-A29A21DFE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49160"/>
        <c:axId val="239648768"/>
      </c:lineChart>
      <c:catAx>
        <c:axId val="23964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8376"/>
        <c:crosses val="autoZero"/>
        <c:auto val="1"/>
        <c:lblAlgn val="ctr"/>
        <c:lblOffset val="100"/>
        <c:noMultiLvlLbl val="0"/>
      </c:catAx>
      <c:valAx>
        <c:axId val="23964837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7984"/>
        <c:crosses val="autoZero"/>
        <c:crossBetween val="between"/>
      </c:valAx>
      <c:valAx>
        <c:axId val="2396487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91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649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487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(CKD)'!$H$106:$H$122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6</c:v>
                </c:pt>
                <c:pt idx="13">
                  <c:v>10</c:v>
                </c:pt>
                <c:pt idx="14">
                  <c:v>7</c:v>
                </c:pt>
                <c:pt idx="15">
                  <c:v>24</c:v>
                </c:pt>
                <c:pt idx="16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6-4252-A056-242093146927}"/>
            </c:ext>
          </c:extLst>
        </c:ser>
        <c:ser>
          <c:idx val="0"/>
          <c:order val="1"/>
          <c:tx>
            <c:strRef>
              <c:f>'ASP Cases (CKD)'!$D$89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(CKD)'!$H$123:$H$139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-2</c:v>
                </c:pt>
                <c:pt idx="12">
                  <c:v>-2</c:v>
                </c:pt>
                <c:pt idx="13">
                  <c:v>-9</c:v>
                </c:pt>
                <c:pt idx="14">
                  <c:v>-9</c:v>
                </c:pt>
                <c:pt idx="15">
                  <c:v>-28</c:v>
                </c:pt>
                <c:pt idx="16">
                  <c:v>-74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46-4252-A056-242093146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49944"/>
        <c:axId val="2396503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46-4252-A056-24209314692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46-4252-A056-242093146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51120"/>
        <c:axId val="239650728"/>
      </c:lineChart>
      <c:catAx>
        <c:axId val="239649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0336"/>
        <c:crosses val="autoZero"/>
        <c:auto val="1"/>
        <c:lblAlgn val="ctr"/>
        <c:lblOffset val="100"/>
        <c:noMultiLvlLbl val="0"/>
      </c:catAx>
      <c:valAx>
        <c:axId val="239650336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49944"/>
        <c:crosses val="autoZero"/>
        <c:crossBetween val="between"/>
      </c:valAx>
      <c:valAx>
        <c:axId val="2396507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112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651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507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Cases'!$I$72:$I$88</c:f>
              <c:numCache>
                <c:formatCode>General</c:formatCode>
                <c:ptCount val="17"/>
                <c:pt idx="0">
                  <c:v>2919</c:v>
                </c:pt>
                <c:pt idx="1">
                  <c:v>1088</c:v>
                </c:pt>
                <c:pt idx="2">
                  <c:v>464</c:v>
                </c:pt>
                <c:pt idx="3">
                  <c:v>259</c:v>
                </c:pt>
                <c:pt idx="4">
                  <c:v>296</c:v>
                </c:pt>
                <c:pt idx="5">
                  <c:v>515</c:v>
                </c:pt>
                <c:pt idx="6">
                  <c:v>820</c:v>
                </c:pt>
                <c:pt idx="7">
                  <c:v>618</c:v>
                </c:pt>
                <c:pt idx="8">
                  <c:v>401</c:v>
                </c:pt>
                <c:pt idx="9">
                  <c:v>195</c:v>
                </c:pt>
                <c:pt idx="10">
                  <c:v>124</c:v>
                </c:pt>
                <c:pt idx="11">
                  <c:v>100</c:v>
                </c:pt>
                <c:pt idx="12">
                  <c:v>79</c:v>
                </c:pt>
                <c:pt idx="13">
                  <c:v>47</c:v>
                </c:pt>
                <c:pt idx="14">
                  <c:v>37</c:v>
                </c:pt>
                <c:pt idx="15">
                  <c:v>24</c:v>
                </c:pt>
                <c:pt idx="16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11-47C7-9CBC-DD4EFA94D66E}"/>
            </c:ext>
          </c:extLst>
        </c:ser>
        <c:ser>
          <c:idx val="0"/>
          <c:order val="1"/>
          <c:tx>
            <c:strRef>
              <c:f>'ASP Cases'!$D$89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Cases'!$I$89:$I$105</c:f>
              <c:numCache>
                <c:formatCode>General</c:formatCode>
                <c:ptCount val="17"/>
                <c:pt idx="0">
                  <c:v>-3179</c:v>
                </c:pt>
                <c:pt idx="1">
                  <c:v>-1062</c:v>
                </c:pt>
                <c:pt idx="2">
                  <c:v>-436</c:v>
                </c:pt>
                <c:pt idx="3">
                  <c:v>-166</c:v>
                </c:pt>
                <c:pt idx="4">
                  <c:v>-98</c:v>
                </c:pt>
                <c:pt idx="5">
                  <c:v>-132</c:v>
                </c:pt>
                <c:pt idx="6">
                  <c:v>-229</c:v>
                </c:pt>
                <c:pt idx="7">
                  <c:v>-267</c:v>
                </c:pt>
                <c:pt idx="8">
                  <c:v>-173</c:v>
                </c:pt>
                <c:pt idx="9">
                  <c:v>-130</c:v>
                </c:pt>
                <c:pt idx="10">
                  <c:v>-71</c:v>
                </c:pt>
                <c:pt idx="11">
                  <c:v>-51</c:v>
                </c:pt>
                <c:pt idx="12">
                  <c:v>-48</c:v>
                </c:pt>
                <c:pt idx="13">
                  <c:v>-55</c:v>
                </c:pt>
                <c:pt idx="14">
                  <c:v>-28</c:v>
                </c:pt>
                <c:pt idx="15">
                  <c:v>-11</c:v>
                </c:pt>
                <c:pt idx="16">
                  <c:v>-33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11-47C7-9CBC-DD4EFA94D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9548288"/>
        <c:axId val="21954868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11-47C7-9CBC-DD4EFA94D66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11-47C7-9CBC-DD4EFA94D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549464"/>
        <c:axId val="219549072"/>
      </c:lineChart>
      <c:catAx>
        <c:axId val="21954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548680"/>
        <c:crosses val="autoZero"/>
        <c:auto val="1"/>
        <c:lblAlgn val="ctr"/>
        <c:lblOffset val="100"/>
        <c:noMultiLvlLbl val="0"/>
      </c:catAx>
      <c:valAx>
        <c:axId val="219548680"/>
        <c:scaling>
          <c:orientation val="minMax"/>
          <c:max val="3500"/>
          <c:min val="-3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548288"/>
        <c:crosses val="autoZero"/>
        <c:crossBetween val="between"/>
      </c:valAx>
      <c:valAx>
        <c:axId val="21954907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54946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9549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9549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(CKD)'!$I$106:$I$122</c:f>
              <c:numCache>
                <c:formatCode>General</c:formatCode>
                <c:ptCount val="1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7</c:v>
                </c:pt>
                <c:pt idx="15">
                  <c:v>2</c:v>
                </c:pt>
                <c:pt idx="1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E1-45CA-A9DA-7D3FC14497C1}"/>
            </c:ext>
          </c:extLst>
        </c:ser>
        <c:ser>
          <c:idx val="0"/>
          <c:order val="1"/>
          <c:tx>
            <c:strRef>
              <c:f>'ASP Cases (CKD)'!$D$89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(CKD)'!$I$123:$I$139</c:f>
              <c:numCache>
                <c:formatCode>General</c:formatCode>
                <c:ptCount val="17"/>
                <c:pt idx="0">
                  <c:v>-1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-3</c:v>
                </c:pt>
                <c:pt idx="12">
                  <c:v>-4</c:v>
                </c:pt>
                <c:pt idx="13">
                  <c:v>-5</c:v>
                </c:pt>
                <c:pt idx="14">
                  <c:v>-4</c:v>
                </c:pt>
                <c:pt idx="15">
                  <c:v>-6</c:v>
                </c:pt>
                <c:pt idx="16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E1-45CA-A9DA-7D3FC1449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51904"/>
        <c:axId val="2396522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E1-45CA-A9DA-7D3FC14497C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E1-45CA-A9DA-7D3FC1449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53080"/>
        <c:axId val="239652688"/>
      </c:lineChart>
      <c:catAx>
        <c:axId val="23965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2296"/>
        <c:crosses val="autoZero"/>
        <c:auto val="1"/>
        <c:lblAlgn val="ctr"/>
        <c:lblOffset val="100"/>
        <c:noMultiLvlLbl val="0"/>
      </c:catAx>
      <c:valAx>
        <c:axId val="239652296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1904"/>
        <c:crosses val="autoZero"/>
        <c:crossBetween val="between"/>
      </c:valAx>
      <c:valAx>
        <c:axId val="2396526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308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653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526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(CKD)'!$G$140:$G$156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B5-4D43-AE1B-7D562FA8A7CF}"/>
            </c:ext>
          </c:extLst>
        </c:ser>
        <c:ser>
          <c:idx val="0"/>
          <c:order val="1"/>
          <c:tx>
            <c:strRef>
              <c:f>'ASP Cases (CKD)'!$D$89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(CKD)'!$G$157:$G$173</c:f>
              <c:numCache>
                <c:formatCode>General</c:formatCode>
                <c:ptCount val="17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  <c:pt idx="13">
                  <c:v>-2</c:v>
                </c:pt>
                <c:pt idx="14">
                  <c:v>0</c:v>
                </c:pt>
                <c:pt idx="15">
                  <c:v>0</c:v>
                </c:pt>
                <c:pt idx="16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B5-4D43-AE1B-7D562FA8A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53864"/>
        <c:axId val="2396542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B5-4D43-AE1B-7D562FA8A7C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B5-4D43-AE1B-7D562FA8A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55040"/>
        <c:axId val="239654648"/>
      </c:lineChart>
      <c:catAx>
        <c:axId val="23965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4256"/>
        <c:crosses val="autoZero"/>
        <c:auto val="1"/>
        <c:lblAlgn val="ctr"/>
        <c:lblOffset val="100"/>
        <c:noMultiLvlLbl val="0"/>
      </c:catAx>
      <c:valAx>
        <c:axId val="239654256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3864"/>
        <c:crosses val="autoZero"/>
        <c:crossBetween val="between"/>
      </c:valAx>
      <c:valAx>
        <c:axId val="2396546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504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655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54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(CKD)'!$H$140:$H$156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5</c:v>
                </c:pt>
                <c:pt idx="13">
                  <c:v>10</c:v>
                </c:pt>
                <c:pt idx="14">
                  <c:v>8</c:v>
                </c:pt>
                <c:pt idx="15">
                  <c:v>32</c:v>
                </c:pt>
                <c:pt idx="16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B-4975-9352-28449AA4613A}"/>
            </c:ext>
          </c:extLst>
        </c:ser>
        <c:ser>
          <c:idx val="0"/>
          <c:order val="1"/>
          <c:tx>
            <c:strRef>
              <c:f>'ASP Cases (CKD)'!$D$89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(CKD)'!$H$157:$H$173</c:f>
              <c:numCache>
                <c:formatCode>General</c:formatCode>
                <c:ptCount val="17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-3</c:v>
                </c:pt>
                <c:pt idx="11">
                  <c:v>-7</c:v>
                </c:pt>
                <c:pt idx="12">
                  <c:v>-4</c:v>
                </c:pt>
                <c:pt idx="13">
                  <c:v>-4</c:v>
                </c:pt>
                <c:pt idx="14">
                  <c:v>-17</c:v>
                </c:pt>
                <c:pt idx="15">
                  <c:v>-19</c:v>
                </c:pt>
                <c:pt idx="16">
                  <c:v>-79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9B-4975-9352-28449AA46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55824"/>
        <c:axId val="2396562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9B-4975-9352-28449AA4613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9B-4975-9352-28449AA46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57000"/>
        <c:axId val="239656608"/>
      </c:lineChart>
      <c:catAx>
        <c:axId val="2396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6216"/>
        <c:crosses val="autoZero"/>
        <c:auto val="1"/>
        <c:lblAlgn val="ctr"/>
        <c:lblOffset val="100"/>
        <c:noMultiLvlLbl val="0"/>
      </c:catAx>
      <c:valAx>
        <c:axId val="239656216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5824"/>
        <c:crosses val="autoZero"/>
        <c:crossBetween val="between"/>
      </c:valAx>
      <c:valAx>
        <c:axId val="2396566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70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657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56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(CKD)'!$I$140:$I$156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4</c:v>
                </c:pt>
                <c:pt idx="1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6-433D-A6B9-12C14926976A}"/>
            </c:ext>
          </c:extLst>
        </c:ser>
        <c:ser>
          <c:idx val="0"/>
          <c:order val="1"/>
          <c:tx>
            <c:strRef>
              <c:f>'ASP Cases (CKD)'!$D$89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(CKD)'!$I$157:$I$173</c:f>
              <c:numCache>
                <c:formatCode>General</c:formatCode>
                <c:ptCount val="17"/>
                <c:pt idx="0">
                  <c:v>-3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-3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-3</c:v>
                </c:pt>
                <c:pt idx="12">
                  <c:v>-3</c:v>
                </c:pt>
                <c:pt idx="13">
                  <c:v>-5</c:v>
                </c:pt>
                <c:pt idx="14">
                  <c:v>-2</c:v>
                </c:pt>
                <c:pt idx="15">
                  <c:v>-10</c:v>
                </c:pt>
                <c:pt idx="16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A6-433D-A6B9-12C149269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57784"/>
        <c:axId val="2396581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A6-433D-A6B9-12C14926976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A6-433D-A6B9-12C149269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58960"/>
        <c:axId val="239658568"/>
      </c:lineChart>
      <c:catAx>
        <c:axId val="239657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8176"/>
        <c:crosses val="autoZero"/>
        <c:auto val="1"/>
        <c:lblAlgn val="ctr"/>
        <c:lblOffset val="100"/>
        <c:noMultiLvlLbl val="0"/>
      </c:catAx>
      <c:valAx>
        <c:axId val="239658176"/>
        <c:scaling>
          <c:orientation val="minMax"/>
          <c:max val="2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7784"/>
        <c:crosses val="autoZero"/>
        <c:crossBetween val="between"/>
      </c:valAx>
      <c:valAx>
        <c:axId val="2396585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89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658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58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Diabetes</a:t>
            </a:r>
            <a:r>
              <a:rPr lang="en-GB" b="1" baseline="0"/>
              <a:t>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(Diabetes)'!$G$4:$G$20</c:f>
              <c:numCache>
                <c:formatCode>General</c:formatCode>
                <c:ptCount val="17"/>
                <c:pt idx="0">
                  <c:v>20</c:v>
                </c:pt>
                <c:pt idx="1">
                  <c:v>83</c:v>
                </c:pt>
                <c:pt idx="2">
                  <c:v>131</c:v>
                </c:pt>
                <c:pt idx="3">
                  <c:v>170</c:v>
                </c:pt>
                <c:pt idx="4">
                  <c:v>258</c:v>
                </c:pt>
                <c:pt idx="5">
                  <c:v>344</c:v>
                </c:pt>
                <c:pt idx="6">
                  <c:v>610</c:v>
                </c:pt>
                <c:pt idx="7">
                  <c:v>906</c:v>
                </c:pt>
                <c:pt idx="8">
                  <c:v>1441</c:v>
                </c:pt>
                <c:pt idx="9">
                  <c:v>1889</c:v>
                </c:pt>
                <c:pt idx="10">
                  <c:v>2374</c:v>
                </c:pt>
                <c:pt idx="11">
                  <c:v>2730</c:v>
                </c:pt>
                <c:pt idx="12">
                  <c:v>3172</c:v>
                </c:pt>
                <c:pt idx="13">
                  <c:v>3602</c:v>
                </c:pt>
                <c:pt idx="14">
                  <c:v>3108</c:v>
                </c:pt>
                <c:pt idx="15">
                  <c:v>2741</c:v>
                </c:pt>
                <c:pt idx="16">
                  <c:v>3174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59-40FF-A0FB-D98AE8C7E1AF}"/>
            </c:ext>
          </c:extLst>
        </c:ser>
        <c:ser>
          <c:idx val="0"/>
          <c:order val="1"/>
          <c:tx>
            <c:strRef>
              <c:f>'ASP Tables (Diabetes)'!$D$21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(Diabetes)'!$G$21:$G$37</c:f>
              <c:numCache>
                <c:formatCode>General</c:formatCode>
                <c:ptCount val="17"/>
                <c:pt idx="0">
                  <c:v>-22</c:v>
                </c:pt>
                <c:pt idx="1">
                  <c:v>-73</c:v>
                </c:pt>
                <c:pt idx="2">
                  <c:v>-164</c:v>
                </c:pt>
                <c:pt idx="3">
                  <c:v>-211</c:v>
                </c:pt>
                <c:pt idx="4">
                  <c:v>-252</c:v>
                </c:pt>
                <c:pt idx="5">
                  <c:v>-279</c:v>
                </c:pt>
                <c:pt idx="6">
                  <c:v>-475</c:v>
                </c:pt>
                <c:pt idx="7">
                  <c:v>-761</c:v>
                </c:pt>
                <c:pt idx="8">
                  <c:v>-1482</c:v>
                </c:pt>
                <c:pt idx="9">
                  <c:v>-2377</c:v>
                </c:pt>
                <c:pt idx="10">
                  <c:v>-3314</c:v>
                </c:pt>
                <c:pt idx="11">
                  <c:v>-4011</c:v>
                </c:pt>
                <c:pt idx="12">
                  <c:v>-4707</c:v>
                </c:pt>
                <c:pt idx="13">
                  <c:v>-5597</c:v>
                </c:pt>
                <c:pt idx="14">
                  <c:v>-4775</c:v>
                </c:pt>
                <c:pt idx="15">
                  <c:v>-4014</c:v>
                </c:pt>
                <c:pt idx="16">
                  <c:v>-3918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59-40FF-A0FB-D98AE8C7E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59744"/>
        <c:axId val="2396601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(Diabetes)'!$F$4:$F$20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9-40FF-A0FB-D98AE8C7E1A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(Diabetes)'!$F$21:$F$37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59-40FF-A0FB-D98AE8C7E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60920"/>
        <c:axId val="239660528"/>
      </c:lineChart>
      <c:catAx>
        <c:axId val="23965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0136"/>
        <c:crosses val="autoZero"/>
        <c:auto val="1"/>
        <c:lblAlgn val="ctr"/>
        <c:lblOffset val="100"/>
        <c:noMultiLvlLbl val="0"/>
      </c:catAx>
      <c:valAx>
        <c:axId val="239660136"/>
        <c:scaling>
          <c:orientation val="minMax"/>
          <c:max val="7000"/>
          <c:min val="-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59744"/>
        <c:crosses val="autoZero"/>
        <c:crossBetween val="between"/>
      </c:valAx>
      <c:valAx>
        <c:axId val="2396605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0920"/>
        <c:crosses val="max"/>
        <c:crossBetween val="between"/>
      </c:valAx>
      <c:catAx>
        <c:axId val="239660920"/>
        <c:scaling>
          <c:orientation val="minMax"/>
        </c:scaling>
        <c:delete val="1"/>
        <c:axPos val="b"/>
        <c:majorTickMark val="out"/>
        <c:minorTickMark val="none"/>
        <c:tickLblPos val="nextTo"/>
        <c:crossAx val="2396605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Diabetes </a:t>
            </a:r>
            <a:r>
              <a:rPr lang="en-GB" b="1"/>
              <a:t>- 2014-15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(Diabetes)'!$G$38:$G$54</c:f>
              <c:numCache>
                <c:formatCode>General</c:formatCode>
                <c:ptCount val="17"/>
                <c:pt idx="0">
                  <c:v>18</c:v>
                </c:pt>
                <c:pt idx="1">
                  <c:v>84</c:v>
                </c:pt>
                <c:pt idx="2">
                  <c:v>144</c:v>
                </c:pt>
                <c:pt idx="3">
                  <c:v>186</c:v>
                </c:pt>
                <c:pt idx="4">
                  <c:v>275</c:v>
                </c:pt>
                <c:pt idx="5">
                  <c:v>370</c:v>
                </c:pt>
                <c:pt idx="6">
                  <c:v>674</c:v>
                </c:pt>
                <c:pt idx="7">
                  <c:v>982</c:v>
                </c:pt>
                <c:pt idx="8">
                  <c:v>1490</c:v>
                </c:pt>
                <c:pt idx="9">
                  <c:v>1974</c:v>
                </c:pt>
                <c:pt idx="10">
                  <c:v>2544</c:v>
                </c:pt>
                <c:pt idx="11">
                  <c:v>2967</c:v>
                </c:pt>
                <c:pt idx="12">
                  <c:v>3308</c:v>
                </c:pt>
                <c:pt idx="13">
                  <c:v>3866</c:v>
                </c:pt>
                <c:pt idx="14">
                  <c:v>3381</c:v>
                </c:pt>
                <c:pt idx="15">
                  <c:v>2945</c:v>
                </c:pt>
                <c:pt idx="16">
                  <c:v>3448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C-4CC8-8486-44502BD9BEDC}"/>
            </c:ext>
          </c:extLst>
        </c:ser>
        <c:ser>
          <c:idx val="0"/>
          <c:order val="1"/>
          <c:tx>
            <c:strRef>
              <c:f>'ASP Tables (Diabetes)'!$D$21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(Diabetes)'!$G$55:$G$71</c:f>
              <c:numCache>
                <c:formatCode>General</c:formatCode>
                <c:ptCount val="17"/>
                <c:pt idx="0">
                  <c:v>-19</c:v>
                </c:pt>
                <c:pt idx="1">
                  <c:v>-80</c:v>
                </c:pt>
                <c:pt idx="2">
                  <c:v>-160</c:v>
                </c:pt>
                <c:pt idx="3">
                  <c:v>-246</c:v>
                </c:pt>
                <c:pt idx="4">
                  <c:v>-274</c:v>
                </c:pt>
                <c:pt idx="5">
                  <c:v>-312</c:v>
                </c:pt>
                <c:pt idx="6">
                  <c:v>-473</c:v>
                </c:pt>
                <c:pt idx="7">
                  <c:v>-815</c:v>
                </c:pt>
                <c:pt idx="8">
                  <c:v>-1496</c:v>
                </c:pt>
                <c:pt idx="9">
                  <c:v>-2499</c:v>
                </c:pt>
                <c:pt idx="10">
                  <c:v>-3455</c:v>
                </c:pt>
                <c:pt idx="11">
                  <c:v>-4256</c:v>
                </c:pt>
                <c:pt idx="12">
                  <c:v>-4901</c:v>
                </c:pt>
                <c:pt idx="13">
                  <c:v>-5921</c:v>
                </c:pt>
                <c:pt idx="14">
                  <c:v>-5104</c:v>
                </c:pt>
                <c:pt idx="15">
                  <c:v>-4327</c:v>
                </c:pt>
                <c:pt idx="16">
                  <c:v>-4383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C-4CC8-8486-44502BD9B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61704"/>
        <c:axId val="2396620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(Diabetes)'!$F$38:$F$54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6C-4CC8-8486-44502BD9BED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(Diabetes)'!$F$55:$F$71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6C-4CC8-8486-44502BD9B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62880"/>
        <c:axId val="239662488"/>
      </c:lineChart>
      <c:catAx>
        <c:axId val="239661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2096"/>
        <c:crosses val="autoZero"/>
        <c:auto val="1"/>
        <c:lblAlgn val="ctr"/>
        <c:lblOffset val="100"/>
        <c:noMultiLvlLbl val="0"/>
      </c:catAx>
      <c:valAx>
        <c:axId val="239662096"/>
        <c:scaling>
          <c:orientation val="minMax"/>
          <c:max val="7000"/>
          <c:min val="-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1704"/>
        <c:crosses val="autoZero"/>
        <c:crossBetween val="between"/>
      </c:valAx>
      <c:valAx>
        <c:axId val="2396624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2880"/>
        <c:crosses val="max"/>
        <c:crossBetween val="between"/>
      </c:valAx>
      <c:catAx>
        <c:axId val="239662880"/>
        <c:scaling>
          <c:orientation val="minMax"/>
        </c:scaling>
        <c:delete val="1"/>
        <c:axPos val="b"/>
        <c:majorTickMark val="out"/>
        <c:minorTickMark val="none"/>
        <c:tickLblPos val="nextTo"/>
        <c:crossAx val="239662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Diabetes </a:t>
            </a:r>
            <a:r>
              <a:rPr lang="en-GB" b="1"/>
              <a:t>- 2015-16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(Diabetes)'!$G$72:$G$88</c:f>
              <c:numCache>
                <c:formatCode>General</c:formatCode>
                <c:ptCount val="17"/>
                <c:pt idx="0">
                  <c:v>13</c:v>
                </c:pt>
                <c:pt idx="1">
                  <c:v>99</c:v>
                </c:pt>
                <c:pt idx="2">
                  <c:v>144</c:v>
                </c:pt>
                <c:pt idx="3">
                  <c:v>205</c:v>
                </c:pt>
                <c:pt idx="4">
                  <c:v>279</c:v>
                </c:pt>
                <c:pt idx="5">
                  <c:v>408</c:v>
                </c:pt>
                <c:pt idx="6">
                  <c:v>728</c:v>
                </c:pt>
                <c:pt idx="7">
                  <c:v>1061</c:v>
                </c:pt>
                <c:pt idx="8">
                  <c:v>1516</c:v>
                </c:pt>
                <c:pt idx="9">
                  <c:v>2113</c:v>
                </c:pt>
                <c:pt idx="10">
                  <c:v>2705</c:v>
                </c:pt>
                <c:pt idx="11">
                  <c:v>3132</c:v>
                </c:pt>
                <c:pt idx="12">
                  <c:v>3422</c:v>
                </c:pt>
                <c:pt idx="13">
                  <c:v>4005</c:v>
                </c:pt>
                <c:pt idx="14">
                  <c:v>3577</c:v>
                </c:pt>
                <c:pt idx="15">
                  <c:v>3053</c:v>
                </c:pt>
                <c:pt idx="16">
                  <c:v>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8-4D7D-B343-946B9AFB1A7E}"/>
            </c:ext>
          </c:extLst>
        </c:ser>
        <c:ser>
          <c:idx val="0"/>
          <c:order val="1"/>
          <c:tx>
            <c:strRef>
              <c:f>'ASP Tables (Diabetes)'!$D$21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(Diabetes)'!$G$89:$G$105</c:f>
              <c:numCache>
                <c:formatCode>General</c:formatCode>
                <c:ptCount val="17"/>
                <c:pt idx="0">
                  <c:v>-20</c:v>
                </c:pt>
                <c:pt idx="1">
                  <c:v>-87</c:v>
                </c:pt>
                <c:pt idx="2">
                  <c:v>-159</c:v>
                </c:pt>
                <c:pt idx="3">
                  <c:v>-264</c:v>
                </c:pt>
                <c:pt idx="4">
                  <c:v>-282</c:v>
                </c:pt>
                <c:pt idx="5">
                  <c:v>-346</c:v>
                </c:pt>
                <c:pt idx="6">
                  <c:v>-512</c:v>
                </c:pt>
                <c:pt idx="7">
                  <c:v>-900</c:v>
                </c:pt>
                <c:pt idx="8">
                  <c:v>-1521</c:v>
                </c:pt>
                <c:pt idx="9">
                  <c:v>-2605</c:v>
                </c:pt>
                <c:pt idx="10">
                  <c:v>-3596</c:v>
                </c:pt>
                <c:pt idx="11">
                  <c:v>-4490</c:v>
                </c:pt>
                <c:pt idx="12">
                  <c:v>-5019</c:v>
                </c:pt>
                <c:pt idx="13">
                  <c:v>-6178</c:v>
                </c:pt>
                <c:pt idx="14">
                  <c:v>-5322</c:v>
                </c:pt>
                <c:pt idx="15">
                  <c:v>-4537</c:v>
                </c:pt>
                <c:pt idx="16">
                  <c:v>-4737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88-4D7D-B343-946B9AFB1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63664"/>
        <c:axId val="2396640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(Diabetes)'!$E$89:$E$105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88-4D7D-B343-946B9AFB1A7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(Diabetes)'!$E$89:$E$105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88-4D7D-B343-946B9AFB1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64840"/>
        <c:axId val="239664448"/>
      </c:lineChart>
      <c:catAx>
        <c:axId val="23966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4056"/>
        <c:crosses val="autoZero"/>
        <c:auto val="1"/>
        <c:lblAlgn val="ctr"/>
        <c:lblOffset val="100"/>
        <c:noMultiLvlLbl val="0"/>
      </c:catAx>
      <c:valAx>
        <c:axId val="239664056"/>
        <c:scaling>
          <c:orientation val="minMax"/>
          <c:max val="7000"/>
          <c:min val="-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3664"/>
        <c:crosses val="autoZero"/>
        <c:crossBetween val="between"/>
      </c:valAx>
      <c:valAx>
        <c:axId val="2396644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4840"/>
        <c:crosses val="max"/>
        <c:crossBetween val="between"/>
      </c:valAx>
      <c:catAx>
        <c:axId val="239664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64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Diabetes </a:t>
            </a:r>
            <a:r>
              <a:rPr lang="en-GB" b="1"/>
              <a:t>- 2016-17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(Diabetes)'!$G$106:$G$122</c:f>
              <c:numCache>
                <c:formatCode>General</c:formatCode>
                <c:ptCount val="17"/>
                <c:pt idx="0">
                  <c:v>14</c:v>
                </c:pt>
                <c:pt idx="1">
                  <c:v>96</c:v>
                </c:pt>
                <c:pt idx="2">
                  <c:v>149</c:v>
                </c:pt>
                <c:pt idx="3">
                  <c:v>231</c:v>
                </c:pt>
                <c:pt idx="4">
                  <c:v>285</c:v>
                </c:pt>
                <c:pt idx="5">
                  <c:v>438</c:v>
                </c:pt>
                <c:pt idx="6">
                  <c:v>748</c:v>
                </c:pt>
                <c:pt idx="7">
                  <c:v>1143</c:v>
                </c:pt>
                <c:pt idx="8">
                  <c:v>1547</c:v>
                </c:pt>
                <c:pt idx="9">
                  <c:v>2222</c:v>
                </c:pt>
                <c:pt idx="10">
                  <c:v>2832</c:v>
                </c:pt>
                <c:pt idx="11">
                  <c:v>3271</c:v>
                </c:pt>
                <c:pt idx="12">
                  <c:v>3603</c:v>
                </c:pt>
                <c:pt idx="13">
                  <c:v>4114</c:v>
                </c:pt>
                <c:pt idx="14">
                  <c:v>3929</c:v>
                </c:pt>
                <c:pt idx="15">
                  <c:v>3102</c:v>
                </c:pt>
                <c:pt idx="16">
                  <c:v>3895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2-497A-8416-B8F66AC12586}"/>
            </c:ext>
          </c:extLst>
        </c:ser>
        <c:ser>
          <c:idx val="0"/>
          <c:order val="1"/>
          <c:tx>
            <c:strRef>
              <c:f>'ASP Tables (Diabetes)'!$D$21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(Diabetes)'!$G$123:$G$139</c:f>
              <c:numCache>
                <c:formatCode>General</c:formatCode>
                <c:ptCount val="17"/>
                <c:pt idx="0">
                  <c:v>-20</c:v>
                </c:pt>
                <c:pt idx="1">
                  <c:v>-89</c:v>
                </c:pt>
                <c:pt idx="2">
                  <c:v>-168</c:v>
                </c:pt>
                <c:pt idx="3">
                  <c:v>-285</c:v>
                </c:pt>
                <c:pt idx="4">
                  <c:v>-292</c:v>
                </c:pt>
                <c:pt idx="5">
                  <c:v>-364</c:v>
                </c:pt>
                <c:pt idx="6">
                  <c:v>-528</c:v>
                </c:pt>
                <c:pt idx="7">
                  <c:v>-917</c:v>
                </c:pt>
                <c:pt idx="8">
                  <c:v>-1543</c:v>
                </c:pt>
                <c:pt idx="9">
                  <c:v>-2679</c:v>
                </c:pt>
                <c:pt idx="10">
                  <c:v>-3721</c:v>
                </c:pt>
                <c:pt idx="11">
                  <c:v>-4684</c:v>
                </c:pt>
                <c:pt idx="12">
                  <c:v>-5266</c:v>
                </c:pt>
                <c:pt idx="13">
                  <c:v>-6234</c:v>
                </c:pt>
                <c:pt idx="14">
                  <c:v>-5838</c:v>
                </c:pt>
                <c:pt idx="15">
                  <c:v>-4582</c:v>
                </c:pt>
                <c:pt idx="16">
                  <c:v>-5160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52-497A-8416-B8F66AC12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65624"/>
        <c:axId val="2396660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(Diabetes)'!$E$89:$E$105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2-497A-8416-B8F66AC1258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(Diabetes)'!$E$89:$E$105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52-497A-8416-B8F66AC12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66800"/>
        <c:axId val="239666408"/>
      </c:lineChart>
      <c:catAx>
        <c:axId val="239665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6016"/>
        <c:crosses val="autoZero"/>
        <c:auto val="1"/>
        <c:lblAlgn val="ctr"/>
        <c:lblOffset val="100"/>
        <c:noMultiLvlLbl val="0"/>
      </c:catAx>
      <c:valAx>
        <c:axId val="239666016"/>
        <c:scaling>
          <c:orientation val="minMax"/>
          <c:max val="7000"/>
          <c:min val="-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5624"/>
        <c:crosses val="autoZero"/>
        <c:crossBetween val="between"/>
      </c:valAx>
      <c:valAx>
        <c:axId val="2396664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6800"/>
        <c:crosses val="max"/>
        <c:crossBetween val="between"/>
      </c:valAx>
      <c:catAx>
        <c:axId val="239666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66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Diabetes </a:t>
            </a:r>
            <a:r>
              <a:rPr lang="en-GB" b="1"/>
              <a:t>- 2017-18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(Diabetes)'!$G$140:$G$156</c:f>
              <c:numCache>
                <c:formatCode>General</c:formatCode>
                <c:ptCount val="17"/>
                <c:pt idx="0">
                  <c:v>17</c:v>
                </c:pt>
                <c:pt idx="1">
                  <c:v>77</c:v>
                </c:pt>
                <c:pt idx="2">
                  <c:v>174</c:v>
                </c:pt>
                <c:pt idx="3">
                  <c:v>235</c:v>
                </c:pt>
                <c:pt idx="4">
                  <c:v>316</c:v>
                </c:pt>
                <c:pt idx="5">
                  <c:v>491</c:v>
                </c:pt>
                <c:pt idx="6">
                  <c:v>771</c:v>
                </c:pt>
                <c:pt idx="7">
                  <c:v>1239</c:v>
                </c:pt>
                <c:pt idx="8">
                  <c:v>1598</c:v>
                </c:pt>
                <c:pt idx="9">
                  <c:v>2305</c:v>
                </c:pt>
                <c:pt idx="10">
                  <c:v>2884</c:v>
                </c:pt>
                <c:pt idx="11">
                  <c:v>3477</c:v>
                </c:pt>
                <c:pt idx="12">
                  <c:v>3735</c:v>
                </c:pt>
                <c:pt idx="13">
                  <c:v>4033</c:v>
                </c:pt>
                <c:pt idx="14">
                  <c:v>4244</c:v>
                </c:pt>
                <c:pt idx="15">
                  <c:v>3229</c:v>
                </c:pt>
                <c:pt idx="16">
                  <c:v>4046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6E-4D09-B501-F338B2DE2325}"/>
            </c:ext>
          </c:extLst>
        </c:ser>
        <c:ser>
          <c:idx val="0"/>
          <c:order val="1"/>
          <c:tx>
            <c:strRef>
              <c:f>'ASP Tables (Diabetes)'!$D$21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(Diabetes)'!$G$157:$G$173</c:f>
              <c:numCache>
                <c:formatCode>General</c:formatCode>
                <c:ptCount val="17"/>
                <c:pt idx="0">
                  <c:v>-17</c:v>
                </c:pt>
                <c:pt idx="1">
                  <c:v>-88</c:v>
                </c:pt>
                <c:pt idx="2">
                  <c:v>-181</c:v>
                </c:pt>
                <c:pt idx="3">
                  <c:v>-291</c:v>
                </c:pt>
                <c:pt idx="4">
                  <c:v>-310</c:v>
                </c:pt>
                <c:pt idx="5">
                  <c:v>-398</c:v>
                </c:pt>
                <c:pt idx="6">
                  <c:v>-547</c:v>
                </c:pt>
                <c:pt idx="7">
                  <c:v>-915</c:v>
                </c:pt>
                <c:pt idx="8">
                  <c:v>-1583</c:v>
                </c:pt>
                <c:pt idx="9">
                  <c:v>-2728</c:v>
                </c:pt>
                <c:pt idx="10">
                  <c:v>-3815</c:v>
                </c:pt>
                <c:pt idx="11">
                  <c:v>-4899</c:v>
                </c:pt>
                <c:pt idx="12">
                  <c:v>-5408</c:v>
                </c:pt>
                <c:pt idx="13">
                  <c:v>-6021</c:v>
                </c:pt>
                <c:pt idx="14">
                  <c:v>-6298</c:v>
                </c:pt>
                <c:pt idx="15">
                  <c:v>-4673</c:v>
                </c:pt>
                <c:pt idx="16">
                  <c:v>-5533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6E-4D09-B501-F338B2DE2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67584"/>
        <c:axId val="2396679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(Diabetes)'!$E$89:$E$105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(Diabetes)'!$F$140:$F$156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E-4D09-B501-F338B2DE232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(Diabetes)'!$E$89:$E$105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(Diabetes)'!$F$157:$F$173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6E-4D09-B501-F338B2DE2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68760"/>
        <c:axId val="239668368"/>
      </c:lineChart>
      <c:catAx>
        <c:axId val="23966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7976"/>
        <c:crosses val="autoZero"/>
        <c:auto val="1"/>
        <c:lblAlgn val="ctr"/>
        <c:lblOffset val="100"/>
        <c:noMultiLvlLbl val="0"/>
      </c:catAx>
      <c:valAx>
        <c:axId val="239667976"/>
        <c:scaling>
          <c:orientation val="minMax"/>
          <c:max val="7000"/>
          <c:min val="-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7584"/>
        <c:crosses val="autoZero"/>
        <c:crossBetween val="between"/>
      </c:valAx>
      <c:valAx>
        <c:axId val="2396683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8760"/>
        <c:crosses val="max"/>
        <c:crossBetween val="between"/>
      </c:valAx>
      <c:catAx>
        <c:axId val="239668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68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(Diabetes)'!$G$4:$G$20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BD-481E-B2E1-31112F7C9A16}"/>
            </c:ext>
          </c:extLst>
        </c:ser>
        <c:ser>
          <c:idx val="0"/>
          <c:order val="1"/>
          <c:tx>
            <c:strRef>
              <c:f>'ASP Cases (Diabetes)'!$D$21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(Diabetes)'!$G$21:$G$37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BD-481E-B2E1-31112F7C9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69544"/>
        <c:axId val="2396699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BD-481E-B2E1-31112F7C9A1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BD-481E-B2E1-31112F7C9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670720"/>
        <c:axId val="239670328"/>
      </c:lineChart>
      <c:catAx>
        <c:axId val="2396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9936"/>
        <c:crosses val="autoZero"/>
        <c:auto val="1"/>
        <c:lblAlgn val="ctr"/>
        <c:lblOffset val="100"/>
        <c:noMultiLvlLbl val="0"/>
      </c:catAx>
      <c:valAx>
        <c:axId val="23966993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69544"/>
        <c:crosses val="autoZero"/>
        <c:crossBetween val="between"/>
      </c:valAx>
      <c:valAx>
        <c:axId val="2396703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7072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67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670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Cases'!$G$106:$G$122</c:f>
              <c:numCache>
                <c:formatCode>General</c:formatCode>
                <c:ptCount val="17"/>
                <c:pt idx="0">
                  <c:v>14</c:v>
                </c:pt>
                <c:pt idx="1">
                  <c:v>11</c:v>
                </c:pt>
                <c:pt idx="2">
                  <c:v>11</c:v>
                </c:pt>
                <c:pt idx="3">
                  <c:v>3</c:v>
                </c:pt>
                <c:pt idx="4">
                  <c:v>1</c:v>
                </c:pt>
                <c:pt idx="5">
                  <c:v>6</c:v>
                </c:pt>
                <c:pt idx="6">
                  <c:v>10</c:v>
                </c:pt>
                <c:pt idx="7">
                  <c:v>13</c:v>
                </c:pt>
                <c:pt idx="8">
                  <c:v>8</c:v>
                </c:pt>
                <c:pt idx="9">
                  <c:v>7</c:v>
                </c:pt>
                <c:pt idx="10">
                  <c:v>7</c:v>
                </c:pt>
                <c:pt idx="11">
                  <c:v>5</c:v>
                </c:pt>
                <c:pt idx="12">
                  <c:v>5</c:v>
                </c:pt>
                <c:pt idx="13">
                  <c:v>3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F-4EAC-9119-995AFCBB9D21}"/>
            </c:ext>
          </c:extLst>
        </c:ser>
        <c:ser>
          <c:idx val="0"/>
          <c:order val="1"/>
          <c:tx>
            <c:strRef>
              <c:f>'ASP Cases'!$D$89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Cases'!$G$123:$G$139</c:f>
              <c:numCache>
                <c:formatCode>General</c:formatCode>
                <c:ptCount val="17"/>
                <c:pt idx="0">
                  <c:v>-13</c:v>
                </c:pt>
                <c:pt idx="1">
                  <c:v>-4</c:v>
                </c:pt>
                <c:pt idx="2">
                  <c:v>-10</c:v>
                </c:pt>
                <c:pt idx="3">
                  <c:v>-5</c:v>
                </c:pt>
                <c:pt idx="4">
                  <c:v>-2</c:v>
                </c:pt>
                <c:pt idx="5">
                  <c:v>-5</c:v>
                </c:pt>
                <c:pt idx="6">
                  <c:v>-4</c:v>
                </c:pt>
                <c:pt idx="7">
                  <c:v>-4</c:v>
                </c:pt>
                <c:pt idx="8">
                  <c:v>-5</c:v>
                </c:pt>
                <c:pt idx="9">
                  <c:v>-4</c:v>
                </c:pt>
                <c:pt idx="10">
                  <c:v>-4</c:v>
                </c:pt>
                <c:pt idx="11">
                  <c:v>-5</c:v>
                </c:pt>
                <c:pt idx="12">
                  <c:v>-2</c:v>
                </c:pt>
                <c:pt idx="13">
                  <c:v>-5</c:v>
                </c:pt>
                <c:pt idx="14">
                  <c:v>-3</c:v>
                </c:pt>
                <c:pt idx="15">
                  <c:v>-3</c:v>
                </c:pt>
                <c:pt idx="16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F-4EAC-9119-995AFCBB9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9550248"/>
        <c:axId val="21955064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7F-4EAC-9119-995AFCBB9D2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7F-4EAC-9119-995AFCBB9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551424"/>
        <c:axId val="219551032"/>
      </c:lineChart>
      <c:catAx>
        <c:axId val="219550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550640"/>
        <c:crosses val="autoZero"/>
        <c:auto val="1"/>
        <c:lblAlgn val="ctr"/>
        <c:lblOffset val="100"/>
        <c:noMultiLvlLbl val="0"/>
      </c:catAx>
      <c:valAx>
        <c:axId val="219550640"/>
        <c:scaling>
          <c:orientation val="minMax"/>
          <c:max val="2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550248"/>
        <c:crosses val="autoZero"/>
        <c:crossBetween val="between"/>
      </c:valAx>
      <c:valAx>
        <c:axId val="21955103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55142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955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9551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(Diabetes)'!$H$4:$H$20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7</c:v>
                </c:pt>
                <c:pt idx="11">
                  <c:v>14</c:v>
                </c:pt>
                <c:pt idx="12">
                  <c:v>9</c:v>
                </c:pt>
                <c:pt idx="13">
                  <c:v>18</c:v>
                </c:pt>
                <c:pt idx="14">
                  <c:v>14</c:v>
                </c:pt>
                <c:pt idx="15">
                  <c:v>18</c:v>
                </c:pt>
                <c:pt idx="1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9-4845-B8AF-9EB61BB739E2}"/>
            </c:ext>
          </c:extLst>
        </c:ser>
        <c:ser>
          <c:idx val="0"/>
          <c:order val="1"/>
          <c:tx>
            <c:strRef>
              <c:f>'ASP Cases (Diabetes)'!$D$21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(Diabetes)'!$H$21:$H$37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-1</c:v>
                </c:pt>
                <c:pt idx="7">
                  <c:v>-2</c:v>
                </c:pt>
                <c:pt idx="8">
                  <c:v>-3</c:v>
                </c:pt>
                <c:pt idx="9">
                  <c:v>-7</c:v>
                </c:pt>
                <c:pt idx="10">
                  <c:v>-3</c:v>
                </c:pt>
                <c:pt idx="11">
                  <c:v>-12</c:v>
                </c:pt>
                <c:pt idx="12">
                  <c:v>-18</c:v>
                </c:pt>
                <c:pt idx="13">
                  <c:v>-16</c:v>
                </c:pt>
                <c:pt idx="14">
                  <c:v>-20</c:v>
                </c:pt>
                <c:pt idx="15">
                  <c:v>-24</c:v>
                </c:pt>
                <c:pt idx="16">
                  <c:v>-33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39-4845-B8AF-9EB61BB73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671504"/>
        <c:axId val="23918935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39-4845-B8AF-9EB61BB739E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39-4845-B8AF-9EB61BB73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190136"/>
        <c:axId val="239189744"/>
      </c:lineChart>
      <c:catAx>
        <c:axId val="23967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89352"/>
        <c:crosses val="autoZero"/>
        <c:auto val="1"/>
        <c:lblAlgn val="ctr"/>
        <c:lblOffset val="100"/>
        <c:noMultiLvlLbl val="0"/>
      </c:catAx>
      <c:valAx>
        <c:axId val="239189352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671504"/>
        <c:crosses val="autoZero"/>
        <c:crossBetween val="between"/>
      </c:valAx>
      <c:valAx>
        <c:axId val="23918974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013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190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1897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(Diabetes)'!$I$4:$I$20</c:f>
              <c:numCache>
                <c:formatCode>General</c:formatCode>
                <c:ptCount val="1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4</c:v>
                </c:pt>
                <c:pt idx="6">
                  <c:v>12</c:v>
                </c:pt>
                <c:pt idx="7">
                  <c:v>21</c:v>
                </c:pt>
                <c:pt idx="8">
                  <c:v>19</c:v>
                </c:pt>
                <c:pt idx="9">
                  <c:v>13</c:v>
                </c:pt>
                <c:pt idx="10">
                  <c:v>9</c:v>
                </c:pt>
                <c:pt idx="11">
                  <c:v>10</c:v>
                </c:pt>
                <c:pt idx="12">
                  <c:v>15</c:v>
                </c:pt>
                <c:pt idx="13">
                  <c:v>10</c:v>
                </c:pt>
                <c:pt idx="14">
                  <c:v>2</c:v>
                </c:pt>
                <c:pt idx="15">
                  <c:v>5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F7-493E-98F2-7B0F5976E96B}"/>
            </c:ext>
          </c:extLst>
        </c:ser>
        <c:ser>
          <c:idx val="0"/>
          <c:order val="1"/>
          <c:tx>
            <c:strRef>
              <c:f>'ASP Cases (Diabetes)'!$D$21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(Diabetes)'!$I$21:$I$37</c:f>
              <c:numCache>
                <c:formatCode>General</c:formatCode>
                <c:ptCount val="17"/>
                <c:pt idx="0">
                  <c:v>-2</c:v>
                </c:pt>
                <c:pt idx="1">
                  <c:v>-3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-2</c:v>
                </c:pt>
                <c:pt idx="6">
                  <c:v>-3</c:v>
                </c:pt>
                <c:pt idx="7">
                  <c:v>-11</c:v>
                </c:pt>
                <c:pt idx="8">
                  <c:v>-8</c:v>
                </c:pt>
                <c:pt idx="9">
                  <c:v>-13</c:v>
                </c:pt>
                <c:pt idx="10">
                  <c:v>-10</c:v>
                </c:pt>
                <c:pt idx="11">
                  <c:v>-7</c:v>
                </c:pt>
                <c:pt idx="12">
                  <c:v>-14</c:v>
                </c:pt>
                <c:pt idx="13">
                  <c:v>-13</c:v>
                </c:pt>
                <c:pt idx="14">
                  <c:v>-10</c:v>
                </c:pt>
                <c:pt idx="15">
                  <c:v>-17</c:v>
                </c:pt>
                <c:pt idx="16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F7-493E-98F2-7B0F5976E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190920"/>
        <c:axId val="23919131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7-493E-98F2-7B0F5976E96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F7-493E-98F2-7B0F5976E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192096"/>
        <c:axId val="239191704"/>
      </c:lineChart>
      <c:catAx>
        <c:axId val="239190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1312"/>
        <c:crosses val="autoZero"/>
        <c:auto val="1"/>
        <c:lblAlgn val="ctr"/>
        <c:lblOffset val="100"/>
        <c:noMultiLvlLbl val="0"/>
      </c:catAx>
      <c:valAx>
        <c:axId val="239191312"/>
        <c:scaling>
          <c:orientation val="minMax"/>
          <c:max val="25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0920"/>
        <c:crosses val="autoZero"/>
        <c:crossBetween val="between"/>
      </c:valAx>
      <c:valAx>
        <c:axId val="23919170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209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192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1917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(Diabetes)'!$G$38:$G$54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D-472A-AEDF-2EF82A50D896}"/>
            </c:ext>
          </c:extLst>
        </c:ser>
        <c:ser>
          <c:idx val="0"/>
          <c:order val="1"/>
          <c:tx>
            <c:strRef>
              <c:f>'ASP Cases (Diabetes)'!$D$21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(Diabetes)'!$G$55:$G$71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-2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-3</c:v>
                </c:pt>
                <c:pt idx="13">
                  <c:v>0</c:v>
                </c:pt>
                <c:pt idx="14">
                  <c:v>-2</c:v>
                </c:pt>
                <c:pt idx="15">
                  <c:v>-2</c:v>
                </c:pt>
                <c:pt idx="16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ED-472A-AEDF-2EF82A50D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192880"/>
        <c:axId val="23919327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ED-472A-AEDF-2EF82A50D89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ED-472A-AEDF-2EF82A50D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194056"/>
        <c:axId val="239193664"/>
      </c:lineChart>
      <c:catAx>
        <c:axId val="23919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3272"/>
        <c:crosses val="autoZero"/>
        <c:auto val="1"/>
        <c:lblAlgn val="ctr"/>
        <c:lblOffset val="100"/>
        <c:noMultiLvlLbl val="0"/>
      </c:catAx>
      <c:valAx>
        <c:axId val="239193272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2880"/>
        <c:crosses val="autoZero"/>
        <c:crossBetween val="between"/>
      </c:valAx>
      <c:valAx>
        <c:axId val="23919366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405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194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193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(Diabetes)'!$H$38:$H$54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6</c:v>
                </c:pt>
                <c:pt idx="10">
                  <c:v>13</c:v>
                </c:pt>
                <c:pt idx="11">
                  <c:v>5</c:v>
                </c:pt>
                <c:pt idx="12">
                  <c:v>12</c:v>
                </c:pt>
                <c:pt idx="13">
                  <c:v>15</c:v>
                </c:pt>
                <c:pt idx="14">
                  <c:v>21</c:v>
                </c:pt>
                <c:pt idx="15">
                  <c:v>18</c:v>
                </c:pt>
                <c:pt idx="16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B-4A52-8E53-4390A4A1384C}"/>
            </c:ext>
          </c:extLst>
        </c:ser>
        <c:ser>
          <c:idx val="0"/>
          <c:order val="1"/>
          <c:tx>
            <c:strRef>
              <c:f>'ASP Cases (Diabetes)'!$D$21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(Diabetes)'!$H$55:$H$71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-3</c:v>
                </c:pt>
                <c:pt idx="8">
                  <c:v>-4</c:v>
                </c:pt>
                <c:pt idx="9">
                  <c:v>-3</c:v>
                </c:pt>
                <c:pt idx="10">
                  <c:v>-10</c:v>
                </c:pt>
                <c:pt idx="11">
                  <c:v>-8</c:v>
                </c:pt>
                <c:pt idx="12">
                  <c:v>-14</c:v>
                </c:pt>
                <c:pt idx="13">
                  <c:v>-16</c:v>
                </c:pt>
                <c:pt idx="14">
                  <c:v>-28</c:v>
                </c:pt>
                <c:pt idx="15">
                  <c:v>-28</c:v>
                </c:pt>
                <c:pt idx="16">
                  <c:v>-57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1B-4A52-8E53-4390A4A13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194840"/>
        <c:axId val="23919523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1B-4A52-8E53-4390A4A1384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1B-4A52-8E53-4390A4A13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196016"/>
        <c:axId val="239195624"/>
      </c:lineChart>
      <c:catAx>
        <c:axId val="239194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5232"/>
        <c:crosses val="autoZero"/>
        <c:auto val="1"/>
        <c:lblAlgn val="ctr"/>
        <c:lblOffset val="100"/>
        <c:noMultiLvlLbl val="0"/>
      </c:catAx>
      <c:valAx>
        <c:axId val="239195232"/>
        <c:scaling>
          <c:orientation val="minMax"/>
          <c:max val="70"/>
          <c:min val="-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4840"/>
        <c:crosses val="autoZero"/>
        <c:crossBetween val="between"/>
      </c:valAx>
      <c:valAx>
        <c:axId val="23919562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601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196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1956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(Diabetes)'!$I$38:$I$54</c:f>
              <c:numCache>
                <c:formatCode>General</c:formatCode>
                <c:ptCount val="17"/>
                <c:pt idx="0">
                  <c:v>1</c:v>
                </c:pt>
                <c:pt idx="1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12</c:v>
                </c:pt>
                <c:pt idx="6">
                  <c:v>15</c:v>
                </c:pt>
                <c:pt idx="7">
                  <c:v>26</c:v>
                </c:pt>
                <c:pt idx="8">
                  <c:v>22</c:v>
                </c:pt>
                <c:pt idx="9">
                  <c:v>19</c:v>
                </c:pt>
                <c:pt idx="10">
                  <c:v>11</c:v>
                </c:pt>
                <c:pt idx="11">
                  <c:v>23</c:v>
                </c:pt>
                <c:pt idx="12">
                  <c:v>21</c:v>
                </c:pt>
                <c:pt idx="13">
                  <c:v>15</c:v>
                </c:pt>
                <c:pt idx="14">
                  <c:v>10</c:v>
                </c:pt>
                <c:pt idx="15">
                  <c:v>11</c:v>
                </c:pt>
                <c:pt idx="1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4-4C63-81CE-764D29D306DD}"/>
            </c:ext>
          </c:extLst>
        </c:ser>
        <c:ser>
          <c:idx val="0"/>
          <c:order val="1"/>
          <c:tx>
            <c:strRef>
              <c:f>'ASP Cases (Diabetes)'!$D$21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(Diabetes)'!$I$55:$I$71</c:f>
              <c:numCache>
                <c:formatCode>General</c:formatCode>
                <c:ptCount val="17"/>
                <c:pt idx="0">
                  <c:v>0</c:v>
                </c:pt>
                <c:pt idx="1">
                  <c:v>-2</c:v>
                </c:pt>
                <c:pt idx="2">
                  <c:v>-2</c:v>
                </c:pt>
                <c:pt idx="3">
                  <c:v>-3</c:v>
                </c:pt>
                <c:pt idx="4">
                  <c:v>0</c:v>
                </c:pt>
                <c:pt idx="5">
                  <c:v>0</c:v>
                </c:pt>
                <c:pt idx="6">
                  <c:v>-8</c:v>
                </c:pt>
                <c:pt idx="7">
                  <c:v>-12</c:v>
                </c:pt>
                <c:pt idx="8">
                  <c:v>-15</c:v>
                </c:pt>
                <c:pt idx="9">
                  <c:v>-19</c:v>
                </c:pt>
                <c:pt idx="10">
                  <c:v>-17</c:v>
                </c:pt>
                <c:pt idx="11">
                  <c:v>-12</c:v>
                </c:pt>
                <c:pt idx="12">
                  <c:v>-13</c:v>
                </c:pt>
                <c:pt idx="13">
                  <c:v>-12</c:v>
                </c:pt>
                <c:pt idx="14">
                  <c:v>-14</c:v>
                </c:pt>
                <c:pt idx="15">
                  <c:v>-6</c:v>
                </c:pt>
                <c:pt idx="16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4-4C63-81CE-764D29D30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196800"/>
        <c:axId val="23919719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B4-4C63-81CE-764D29D306DD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B4-4C63-81CE-764D29D30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197976"/>
        <c:axId val="239197584"/>
      </c:lineChart>
      <c:catAx>
        <c:axId val="23919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7192"/>
        <c:crosses val="autoZero"/>
        <c:auto val="1"/>
        <c:lblAlgn val="ctr"/>
        <c:lblOffset val="100"/>
        <c:noMultiLvlLbl val="0"/>
      </c:catAx>
      <c:valAx>
        <c:axId val="239197192"/>
        <c:scaling>
          <c:orientation val="minMax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6800"/>
        <c:crosses val="autoZero"/>
        <c:crossBetween val="between"/>
      </c:valAx>
      <c:valAx>
        <c:axId val="23919758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797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197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197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(Diabetes)'!$G$72:$G$88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8-4C4E-9335-B2B48B146251}"/>
            </c:ext>
          </c:extLst>
        </c:ser>
        <c:ser>
          <c:idx val="0"/>
          <c:order val="1"/>
          <c:tx>
            <c:strRef>
              <c:f>'ASP Cases (Diabetes)'!$D$89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(Diabetes)'!$G$89:$G$105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-2</c:v>
                </c:pt>
                <c:pt idx="12">
                  <c:v>0</c:v>
                </c:pt>
                <c:pt idx="13">
                  <c:v>-2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18-4C4E-9335-B2B48B14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198760"/>
        <c:axId val="23919915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18-4C4E-9335-B2B48B14625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18-4C4E-9335-B2B48B14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199936"/>
        <c:axId val="239199544"/>
      </c:lineChart>
      <c:catAx>
        <c:axId val="239198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9152"/>
        <c:crosses val="autoZero"/>
        <c:auto val="1"/>
        <c:lblAlgn val="ctr"/>
        <c:lblOffset val="100"/>
        <c:noMultiLvlLbl val="0"/>
      </c:catAx>
      <c:valAx>
        <c:axId val="239199152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8760"/>
        <c:crosses val="autoZero"/>
        <c:crossBetween val="between"/>
      </c:valAx>
      <c:valAx>
        <c:axId val="23919954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19993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199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1995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(Diabetes)'!$H$72:$H$88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6</c:v>
                </c:pt>
                <c:pt idx="10">
                  <c:v>6</c:v>
                </c:pt>
                <c:pt idx="11">
                  <c:v>5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17</c:v>
                </c:pt>
                <c:pt idx="16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3-485A-823A-EC21B29EF6E8}"/>
            </c:ext>
          </c:extLst>
        </c:ser>
        <c:ser>
          <c:idx val="0"/>
          <c:order val="1"/>
          <c:tx>
            <c:strRef>
              <c:f>'ASP Cases (Diabetes)'!$D$89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(Diabetes)'!$H$89:$H$105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-2</c:v>
                </c:pt>
                <c:pt idx="8">
                  <c:v>-3</c:v>
                </c:pt>
                <c:pt idx="9">
                  <c:v>-9</c:v>
                </c:pt>
                <c:pt idx="10">
                  <c:v>-7</c:v>
                </c:pt>
                <c:pt idx="11">
                  <c:v>-11</c:v>
                </c:pt>
                <c:pt idx="12">
                  <c:v>-10</c:v>
                </c:pt>
                <c:pt idx="13">
                  <c:v>-17</c:v>
                </c:pt>
                <c:pt idx="14">
                  <c:v>-23</c:v>
                </c:pt>
                <c:pt idx="15">
                  <c:v>-18</c:v>
                </c:pt>
                <c:pt idx="16">
                  <c:v>-35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3-485A-823A-EC21B29EF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200720"/>
        <c:axId val="23920111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13-485A-823A-EC21B29EF6E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13-485A-823A-EC21B29EF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01896"/>
        <c:axId val="239201504"/>
      </c:lineChart>
      <c:catAx>
        <c:axId val="23920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1112"/>
        <c:crosses val="autoZero"/>
        <c:auto val="1"/>
        <c:lblAlgn val="ctr"/>
        <c:lblOffset val="100"/>
        <c:noMultiLvlLbl val="0"/>
      </c:catAx>
      <c:valAx>
        <c:axId val="239201112"/>
        <c:scaling>
          <c:orientation val="minMax"/>
          <c:max val="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0720"/>
        <c:crosses val="autoZero"/>
        <c:crossBetween val="between"/>
      </c:valAx>
      <c:valAx>
        <c:axId val="23920150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189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201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2015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(Diabetes)'!$I$72:$I$88</c:f>
              <c:numCache>
                <c:formatCode>General</c:formatCode>
                <c:ptCount val="17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12</c:v>
                </c:pt>
                <c:pt idx="6">
                  <c:v>16</c:v>
                </c:pt>
                <c:pt idx="7">
                  <c:v>17</c:v>
                </c:pt>
                <c:pt idx="8">
                  <c:v>23</c:v>
                </c:pt>
                <c:pt idx="9">
                  <c:v>16</c:v>
                </c:pt>
                <c:pt idx="10">
                  <c:v>15</c:v>
                </c:pt>
                <c:pt idx="11">
                  <c:v>12</c:v>
                </c:pt>
                <c:pt idx="12">
                  <c:v>14</c:v>
                </c:pt>
                <c:pt idx="13">
                  <c:v>9</c:v>
                </c:pt>
                <c:pt idx="14">
                  <c:v>8</c:v>
                </c:pt>
                <c:pt idx="15">
                  <c:v>8</c:v>
                </c:pt>
                <c:pt idx="1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25-4C55-95BF-B1E8B962397F}"/>
            </c:ext>
          </c:extLst>
        </c:ser>
        <c:ser>
          <c:idx val="0"/>
          <c:order val="1"/>
          <c:tx>
            <c:strRef>
              <c:f>'ASP Cases (Diabetes)'!$D$89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(Diabetes)'!$I$89:$I$105</c:f>
              <c:numCache>
                <c:formatCode>General</c:formatCode>
                <c:ptCount val="17"/>
                <c:pt idx="0">
                  <c:v>-2</c:v>
                </c:pt>
                <c:pt idx="1">
                  <c:v>0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-3</c:v>
                </c:pt>
                <c:pt idx="7">
                  <c:v>-8</c:v>
                </c:pt>
                <c:pt idx="8">
                  <c:v>-7</c:v>
                </c:pt>
                <c:pt idx="9">
                  <c:v>-14</c:v>
                </c:pt>
                <c:pt idx="10">
                  <c:v>-12</c:v>
                </c:pt>
                <c:pt idx="11">
                  <c:v>-9</c:v>
                </c:pt>
                <c:pt idx="12">
                  <c:v>-14</c:v>
                </c:pt>
                <c:pt idx="13">
                  <c:v>-10</c:v>
                </c:pt>
                <c:pt idx="14">
                  <c:v>-11</c:v>
                </c:pt>
                <c:pt idx="15">
                  <c:v>-3</c:v>
                </c:pt>
                <c:pt idx="16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25-4C55-95BF-B1E8B9623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202680"/>
        <c:axId val="23920307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25-4C55-95BF-B1E8B962397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25-4C55-95BF-B1E8B9623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03856"/>
        <c:axId val="239203464"/>
      </c:lineChart>
      <c:catAx>
        <c:axId val="239202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3072"/>
        <c:crosses val="autoZero"/>
        <c:auto val="1"/>
        <c:lblAlgn val="ctr"/>
        <c:lblOffset val="100"/>
        <c:noMultiLvlLbl val="0"/>
      </c:catAx>
      <c:valAx>
        <c:axId val="239203072"/>
        <c:scaling>
          <c:orientation val="minMax"/>
          <c:max val="25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2680"/>
        <c:crosses val="autoZero"/>
        <c:crossBetween val="between"/>
      </c:valAx>
      <c:valAx>
        <c:axId val="23920346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385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203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2034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(Diabetes)'!$G$106:$G$122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7F-4710-915B-B0D9653F0713}"/>
            </c:ext>
          </c:extLst>
        </c:ser>
        <c:ser>
          <c:idx val="0"/>
          <c:order val="1"/>
          <c:tx>
            <c:strRef>
              <c:f>'ASP Cases (Diabetes)'!$D$89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(Diabetes)'!$G$123:$G$139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-1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7F-4710-915B-B0D9653F0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204640"/>
        <c:axId val="23920503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F-4710-915B-B0D9653F071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7F-4710-915B-B0D9653F0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05816"/>
        <c:axId val="239205424"/>
      </c:lineChart>
      <c:catAx>
        <c:axId val="23920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5032"/>
        <c:crosses val="autoZero"/>
        <c:auto val="1"/>
        <c:lblAlgn val="ctr"/>
        <c:lblOffset val="100"/>
        <c:noMultiLvlLbl val="0"/>
      </c:catAx>
      <c:valAx>
        <c:axId val="239205032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4640"/>
        <c:crosses val="autoZero"/>
        <c:crossBetween val="between"/>
      </c:valAx>
      <c:valAx>
        <c:axId val="23920542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581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205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205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(Diabetes)'!$H$106:$H$122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5</c:v>
                </c:pt>
                <c:pt idx="10">
                  <c:v>6</c:v>
                </c:pt>
                <c:pt idx="11">
                  <c:v>12</c:v>
                </c:pt>
                <c:pt idx="12">
                  <c:v>9</c:v>
                </c:pt>
                <c:pt idx="13">
                  <c:v>22</c:v>
                </c:pt>
                <c:pt idx="14">
                  <c:v>22</c:v>
                </c:pt>
                <c:pt idx="15">
                  <c:v>25</c:v>
                </c:pt>
                <c:pt idx="16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1-4599-B0AB-AC5AE5DE3EC2}"/>
            </c:ext>
          </c:extLst>
        </c:ser>
        <c:ser>
          <c:idx val="0"/>
          <c:order val="1"/>
          <c:tx>
            <c:strRef>
              <c:f>'ASP Cases (Diabetes)'!$D$89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(Diabetes)'!$H$123:$H$139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-2</c:v>
                </c:pt>
                <c:pt idx="9">
                  <c:v>-6</c:v>
                </c:pt>
                <c:pt idx="10">
                  <c:v>-6</c:v>
                </c:pt>
                <c:pt idx="11">
                  <c:v>-10</c:v>
                </c:pt>
                <c:pt idx="12">
                  <c:v>-14</c:v>
                </c:pt>
                <c:pt idx="13">
                  <c:v>-27</c:v>
                </c:pt>
                <c:pt idx="14">
                  <c:v>-21</c:v>
                </c:pt>
                <c:pt idx="15">
                  <c:v>-28</c:v>
                </c:pt>
                <c:pt idx="16">
                  <c:v>-46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1-4599-B0AB-AC5AE5DE3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206600"/>
        <c:axId val="23920699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41-4599-B0AB-AC5AE5DE3EC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41-4599-B0AB-AC5AE5DE3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07776"/>
        <c:axId val="239207384"/>
      </c:lineChart>
      <c:catAx>
        <c:axId val="239206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6992"/>
        <c:crosses val="autoZero"/>
        <c:auto val="1"/>
        <c:lblAlgn val="ctr"/>
        <c:lblOffset val="100"/>
        <c:noMultiLvlLbl val="0"/>
      </c:catAx>
      <c:valAx>
        <c:axId val="239206992"/>
        <c:scaling>
          <c:orientation val="minMax"/>
          <c:max val="60"/>
          <c:min val="-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6600"/>
        <c:crosses val="autoZero"/>
        <c:crossBetween val="between"/>
      </c:valAx>
      <c:valAx>
        <c:axId val="23920738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777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207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2073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Cases'!$H$106:$H$122</c:f>
              <c:numCache>
                <c:formatCode>General</c:formatCode>
                <c:ptCount val="17"/>
                <c:pt idx="0">
                  <c:v>168</c:v>
                </c:pt>
                <c:pt idx="1">
                  <c:v>51</c:v>
                </c:pt>
                <c:pt idx="2">
                  <c:v>21</c:v>
                </c:pt>
                <c:pt idx="3">
                  <c:v>25</c:v>
                </c:pt>
                <c:pt idx="4">
                  <c:v>24</c:v>
                </c:pt>
                <c:pt idx="5">
                  <c:v>45</c:v>
                </c:pt>
                <c:pt idx="6">
                  <c:v>61</c:v>
                </c:pt>
                <c:pt idx="7">
                  <c:v>50</c:v>
                </c:pt>
                <c:pt idx="8">
                  <c:v>68</c:v>
                </c:pt>
                <c:pt idx="9">
                  <c:v>55</c:v>
                </c:pt>
                <c:pt idx="10">
                  <c:v>60</c:v>
                </c:pt>
                <c:pt idx="11">
                  <c:v>66</c:v>
                </c:pt>
                <c:pt idx="12">
                  <c:v>67</c:v>
                </c:pt>
                <c:pt idx="13">
                  <c:v>104</c:v>
                </c:pt>
                <c:pt idx="14">
                  <c:v>94</c:v>
                </c:pt>
                <c:pt idx="15">
                  <c:v>101</c:v>
                </c:pt>
                <c:pt idx="16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A-4270-B778-4DC2531A5C4D}"/>
            </c:ext>
          </c:extLst>
        </c:ser>
        <c:ser>
          <c:idx val="0"/>
          <c:order val="1"/>
          <c:tx>
            <c:strRef>
              <c:f>'ASP Cases'!$D$89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Cases'!$H$123:$H$139</c:f>
              <c:numCache>
                <c:formatCode>General</c:formatCode>
                <c:ptCount val="17"/>
                <c:pt idx="0">
                  <c:v>-226</c:v>
                </c:pt>
                <c:pt idx="1">
                  <c:v>-50</c:v>
                </c:pt>
                <c:pt idx="2">
                  <c:v>-29</c:v>
                </c:pt>
                <c:pt idx="3">
                  <c:v>-19</c:v>
                </c:pt>
                <c:pt idx="4">
                  <c:v>-19</c:v>
                </c:pt>
                <c:pt idx="5">
                  <c:v>-16</c:v>
                </c:pt>
                <c:pt idx="6">
                  <c:v>-13</c:v>
                </c:pt>
                <c:pt idx="7">
                  <c:v>-40</c:v>
                </c:pt>
                <c:pt idx="8">
                  <c:v>-49</c:v>
                </c:pt>
                <c:pt idx="9">
                  <c:v>-52</c:v>
                </c:pt>
                <c:pt idx="10">
                  <c:v>-42</c:v>
                </c:pt>
                <c:pt idx="11">
                  <c:v>-50</c:v>
                </c:pt>
                <c:pt idx="12">
                  <c:v>-59</c:v>
                </c:pt>
                <c:pt idx="13">
                  <c:v>-85</c:v>
                </c:pt>
                <c:pt idx="14">
                  <c:v>-91</c:v>
                </c:pt>
                <c:pt idx="15">
                  <c:v>-98</c:v>
                </c:pt>
                <c:pt idx="16">
                  <c:v>-203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FA-4270-B778-4DC2531A5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9552208"/>
        <c:axId val="21955260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FA-4270-B778-4DC2531A5C4D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FA-4270-B778-4DC2531A5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553384"/>
        <c:axId val="219552992"/>
      </c:lineChart>
      <c:catAx>
        <c:axId val="21955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552600"/>
        <c:crosses val="autoZero"/>
        <c:auto val="1"/>
        <c:lblAlgn val="ctr"/>
        <c:lblOffset val="100"/>
        <c:noMultiLvlLbl val="0"/>
      </c:catAx>
      <c:valAx>
        <c:axId val="219552600"/>
        <c:scaling>
          <c:orientation val="minMax"/>
          <c:max val="300"/>
          <c:min val="-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552208"/>
        <c:crosses val="autoZero"/>
        <c:crossBetween val="between"/>
      </c:valAx>
      <c:valAx>
        <c:axId val="21955299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55338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9553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9552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(Diabetes)'!$I$106:$I$122</c:f>
              <c:numCache>
                <c:formatCode>General</c:formatCode>
                <c:ptCount val="1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15</c:v>
                </c:pt>
                <c:pt idx="6">
                  <c:v>13</c:v>
                </c:pt>
                <c:pt idx="7">
                  <c:v>13</c:v>
                </c:pt>
                <c:pt idx="8">
                  <c:v>16</c:v>
                </c:pt>
                <c:pt idx="9">
                  <c:v>18</c:v>
                </c:pt>
                <c:pt idx="10">
                  <c:v>22</c:v>
                </c:pt>
                <c:pt idx="11">
                  <c:v>14</c:v>
                </c:pt>
                <c:pt idx="12">
                  <c:v>14</c:v>
                </c:pt>
                <c:pt idx="13">
                  <c:v>11</c:v>
                </c:pt>
                <c:pt idx="14">
                  <c:v>7</c:v>
                </c:pt>
                <c:pt idx="15">
                  <c:v>4</c:v>
                </c:pt>
                <c:pt idx="1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E-4EC6-8887-A5404EA27E42}"/>
            </c:ext>
          </c:extLst>
        </c:ser>
        <c:ser>
          <c:idx val="0"/>
          <c:order val="1"/>
          <c:tx>
            <c:strRef>
              <c:f>'ASP Cases (Diabetes)'!$D$89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(Diabetes)'!$I$123:$I$139</c:f>
              <c:numCache>
                <c:formatCode>General</c:formatCode>
                <c:ptCount val="17"/>
                <c:pt idx="0">
                  <c:v>-2</c:v>
                </c:pt>
                <c:pt idx="1">
                  <c:v>-3</c:v>
                </c:pt>
                <c:pt idx="2">
                  <c:v>-2</c:v>
                </c:pt>
                <c:pt idx="3">
                  <c:v>-3</c:v>
                </c:pt>
                <c:pt idx="4">
                  <c:v>0</c:v>
                </c:pt>
                <c:pt idx="5">
                  <c:v>-1</c:v>
                </c:pt>
                <c:pt idx="6">
                  <c:v>-6</c:v>
                </c:pt>
                <c:pt idx="7">
                  <c:v>-6</c:v>
                </c:pt>
                <c:pt idx="8">
                  <c:v>-12</c:v>
                </c:pt>
                <c:pt idx="9">
                  <c:v>-13</c:v>
                </c:pt>
                <c:pt idx="10">
                  <c:v>-5</c:v>
                </c:pt>
                <c:pt idx="11">
                  <c:v>-12</c:v>
                </c:pt>
                <c:pt idx="12">
                  <c:v>-9</c:v>
                </c:pt>
                <c:pt idx="13">
                  <c:v>-15</c:v>
                </c:pt>
                <c:pt idx="14">
                  <c:v>-5</c:v>
                </c:pt>
                <c:pt idx="15">
                  <c:v>-8</c:v>
                </c:pt>
                <c:pt idx="16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E-4EC6-8887-A5404EA27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208560"/>
        <c:axId val="23920895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E-4EC6-8887-A5404EA27E4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8E-4EC6-8887-A5404EA27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09736"/>
        <c:axId val="239209344"/>
      </c:lineChart>
      <c:catAx>
        <c:axId val="23920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8952"/>
        <c:crosses val="autoZero"/>
        <c:auto val="1"/>
        <c:lblAlgn val="ctr"/>
        <c:lblOffset val="100"/>
        <c:noMultiLvlLbl val="0"/>
      </c:catAx>
      <c:valAx>
        <c:axId val="239208952"/>
        <c:scaling>
          <c:orientation val="minMax"/>
          <c:max val="25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8560"/>
        <c:crosses val="autoZero"/>
        <c:crossBetween val="between"/>
      </c:valAx>
      <c:valAx>
        <c:axId val="23920934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0973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209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209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(Diabetes)'!$G$140:$G$156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6</c:v>
                </c:pt>
                <c:pt idx="10">
                  <c:v>1</c:v>
                </c:pt>
                <c:pt idx="11">
                  <c:v>0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  <c:pt idx="15">
                  <c:v>4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BD-488F-842C-39461C825AA5}"/>
            </c:ext>
          </c:extLst>
        </c:ser>
        <c:ser>
          <c:idx val="0"/>
          <c:order val="1"/>
          <c:tx>
            <c:strRef>
              <c:f>'ASP Cases (Diabetes)'!$D$89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(Diabetes)'!$G$157:$G$173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-2</c:v>
                </c:pt>
                <c:pt idx="9">
                  <c:v>-1</c:v>
                </c:pt>
                <c:pt idx="10">
                  <c:v>-2</c:v>
                </c:pt>
                <c:pt idx="11">
                  <c:v>-2</c:v>
                </c:pt>
                <c:pt idx="12">
                  <c:v>-1</c:v>
                </c:pt>
                <c:pt idx="13">
                  <c:v>-3</c:v>
                </c:pt>
                <c:pt idx="14">
                  <c:v>-1</c:v>
                </c:pt>
                <c:pt idx="15">
                  <c:v>-6</c:v>
                </c:pt>
                <c:pt idx="16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BD-488F-842C-39461C825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210520"/>
        <c:axId val="23921091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BD-488F-842C-39461C825AA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BD-488F-842C-39461C825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11696"/>
        <c:axId val="239211304"/>
      </c:lineChart>
      <c:catAx>
        <c:axId val="239210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0912"/>
        <c:crosses val="autoZero"/>
        <c:auto val="1"/>
        <c:lblAlgn val="ctr"/>
        <c:lblOffset val="100"/>
        <c:noMultiLvlLbl val="0"/>
      </c:catAx>
      <c:valAx>
        <c:axId val="239210912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0520"/>
        <c:crosses val="autoZero"/>
        <c:crossBetween val="between"/>
      </c:valAx>
      <c:valAx>
        <c:axId val="23921130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169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211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2113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(Diabetes)'!$H$140:$H$156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10</c:v>
                </c:pt>
                <c:pt idx="11">
                  <c:v>4</c:v>
                </c:pt>
                <c:pt idx="12">
                  <c:v>12</c:v>
                </c:pt>
                <c:pt idx="13">
                  <c:v>20</c:v>
                </c:pt>
                <c:pt idx="14">
                  <c:v>18</c:v>
                </c:pt>
                <c:pt idx="15">
                  <c:v>24</c:v>
                </c:pt>
                <c:pt idx="16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0A-4759-AB52-FD13C17DE148}"/>
            </c:ext>
          </c:extLst>
        </c:ser>
        <c:ser>
          <c:idx val="0"/>
          <c:order val="1"/>
          <c:tx>
            <c:strRef>
              <c:f>'ASP Cases (Diabetes)'!$D$89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(Diabetes)'!$H$157:$H$173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-3</c:v>
                </c:pt>
                <c:pt idx="9">
                  <c:v>-2</c:v>
                </c:pt>
                <c:pt idx="10">
                  <c:v>-11</c:v>
                </c:pt>
                <c:pt idx="11">
                  <c:v>-13</c:v>
                </c:pt>
                <c:pt idx="12">
                  <c:v>-20</c:v>
                </c:pt>
                <c:pt idx="13">
                  <c:v>-23</c:v>
                </c:pt>
                <c:pt idx="14">
                  <c:v>-22</c:v>
                </c:pt>
                <c:pt idx="15">
                  <c:v>-25</c:v>
                </c:pt>
                <c:pt idx="16">
                  <c:v>-56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0A-4759-AB52-FD13C17DE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212480"/>
        <c:axId val="23921287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0A-4759-AB52-FD13C17DE14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0A-4759-AB52-FD13C17DE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13656"/>
        <c:axId val="239213264"/>
      </c:lineChart>
      <c:catAx>
        <c:axId val="23921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2872"/>
        <c:crosses val="autoZero"/>
        <c:auto val="1"/>
        <c:lblAlgn val="ctr"/>
        <c:lblOffset val="100"/>
        <c:noMultiLvlLbl val="0"/>
      </c:catAx>
      <c:valAx>
        <c:axId val="239212872"/>
        <c:scaling>
          <c:orientation val="minMax"/>
          <c:max val="60"/>
          <c:min val="-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2480"/>
        <c:crosses val="autoZero"/>
        <c:crossBetween val="between"/>
      </c:valAx>
      <c:valAx>
        <c:axId val="23921326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365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213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213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(Diabetes)'!$I$140:$I$156</c:f>
              <c:numCache>
                <c:formatCode>General</c:formatCode>
                <c:ptCount val="17"/>
                <c:pt idx="0">
                  <c:v>0</c:v>
                </c:pt>
                <c:pt idx="1">
                  <c:v>5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4</c:v>
                </c:pt>
                <c:pt idx="6">
                  <c:v>14</c:v>
                </c:pt>
                <c:pt idx="7">
                  <c:v>19</c:v>
                </c:pt>
                <c:pt idx="8">
                  <c:v>22</c:v>
                </c:pt>
                <c:pt idx="9">
                  <c:v>19</c:v>
                </c:pt>
                <c:pt idx="10">
                  <c:v>11</c:v>
                </c:pt>
                <c:pt idx="11">
                  <c:v>19</c:v>
                </c:pt>
                <c:pt idx="12">
                  <c:v>18</c:v>
                </c:pt>
                <c:pt idx="13">
                  <c:v>11</c:v>
                </c:pt>
                <c:pt idx="14">
                  <c:v>10</c:v>
                </c:pt>
                <c:pt idx="15">
                  <c:v>8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4-4069-9D56-9BD1065DE003}"/>
            </c:ext>
          </c:extLst>
        </c:ser>
        <c:ser>
          <c:idx val="0"/>
          <c:order val="1"/>
          <c:tx>
            <c:strRef>
              <c:f>'ASP Cases (Diabetes)'!$D$89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(Diabetes)'!$I$157:$I$173</c:f>
              <c:numCache>
                <c:formatCode>General</c:formatCode>
                <c:ptCount val="17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-3</c:v>
                </c:pt>
                <c:pt idx="4">
                  <c:v>-3</c:v>
                </c:pt>
                <c:pt idx="5">
                  <c:v>-3</c:v>
                </c:pt>
                <c:pt idx="6">
                  <c:v>-5</c:v>
                </c:pt>
                <c:pt idx="7">
                  <c:v>-9</c:v>
                </c:pt>
                <c:pt idx="8">
                  <c:v>-10</c:v>
                </c:pt>
                <c:pt idx="9">
                  <c:v>-10</c:v>
                </c:pt>
                <c:pt idx="10">
                  <c:v>-12</c:v>
                </c:pt>
                <c:pt idx="11">
                  <c:v>-19</c:v>
                </c:pt>
                <c:pt idx="12">
                  <c:v>-8</c:v>
                </c:pt>
                <c:pt idx="13">
                  <c:v>-14</c:v>
                </c:pt>
                <c:pt idx="14">
                  <c:v>-17</c:v>
                </c:pt>
                <c:pt idx="15">
                  <c:v>-8</c:v>
                </c:pt>
                <c:pt idx="16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4-4069-9D56-9BD1065DE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214440"/>
        <c:axId val="23921483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14-4069-9D56-9BD1065DE00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14-4069-9D56-9BD1065DE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15616"/>
        <c:axId val="239215224"/>
      </c:lineChart>
      <c:catAx>
        <c:axId val="239214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4832"/>
        <c:crosses val="autoZero"/>
        <c:auto val="1"/>
        <c:lblAlgn val="ctr"/>
        <c:lblOffset val="100"/>
        <c:noMultiLvlLbl val="0"/>
      </c:catAx>
      <c:valAx>
        <c:axId val="239214832"/>
        <c:scaling>
          <c:orientation val="minMax"/>
          <c:max val="25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4440"/>
        <c:crosses val="autoZero"/>
        <c:crossBetween val="between"/>
      </c:valAx>
      <c:valAx>
        <c:axId val="23921522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561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39215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2152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Liver</a:t>
            </a:r>
            <a:r>
              <a:rPr lang="en-GB" b="1" baseline="0"/>
              <a:t>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(Liver)'!$G$4:$G$20</c:f>
              <c:numCache>
                <c:formatCode>General</c:formatCode>
                <c:ptCount val="17"/>
                <c:pt idx="0">
                  <c:v>6</c:v>
                </c:pt>
                <c:pt idx="1">
                  <c:v>12</c:v>
                </c:pt>
                <c:pt idx="2">
                  <c:v>15</c:v>
                </c:pt>
                <c:pt idx="3">
                  <c:v>21</c:v>
                </c:pt>
                <c:pt idx="4">
                  <c:v>22</c:v>
                </c:pt>
                <c:pt idx="5">
                  <c:v>51</c:v>
                </c:pt>
                <c:pt idx="6">
                  <c:v>94</c:v>
                </c:pt>
                <c:pt idx="7">
                  <c:v>90</c:v>
                </c:pt>
                <c:pt idx="8">
                  <c:v>155</c:v>
                </c:pt>
                <c:pt idx="9">
                  <c:v>206</c:v>
                </c:pt>
                <c:pt idx="10">
                  <c:v>241</c:v>
                </c:pt>
                <c:pt idx="11">
                  <c:v>246</c:v>
                </c:pt>
                <c:pt idx="12">
                  <c:v>305</c:v>
                </c:pt>
                <c:pt idx="13">
                  <c:v>269</c:v>
                </c:pt>
                <c:pt idx="14">
                  <c:v>185</c:v>
                </c:pt>
                <c:pt idx="15">
                  <c:v>136</c:v>
                </c:pt>
                <c:pt idx="16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E-41C3-AA4B-3A2EF8132904}"/>
            </c:ext>
          </c:extLst>
        </c:ser>
        <c:ser>
          <c:idx val="0"/>
          <c:order val="1"/>
          <c:tx>
            <c:strRef>
              <c:f>'ASP Tables (Liver)'!$D$21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(Liver)'!$G$21:$G$37</c:f>
              <c:numCache>
                <c:formatCode>General</c:formatCode>
                <c:ptCount val="17"/>
                <c:pt idx="0">
                  <c:v>-10</c:v>
                </c:pt>
                <c:pt idx="1">
                  <c:v>-11</c:v>
                </c:pt>
                <c:pt idx="2">
                  <c:v>-16</c:v>
                </c:pt>
                <c:pt idx="3">
                  <c:v>-25</c:v>
                </c:pt>
                <c:pt idx="4">
                  <c:v>-35</c:v>
                </c:pt>
                <c:pt idx="5">
                  <c:v>-61</c:v>
                </c:pt>
                <c:pt idx="6">
                  <c:v>-93</c:v>
                </c:pt>
                <c:pt idx="7">
                  <c:v>-139</c:v>
                </c:pt>
                <c:pt idx="8">
                  <c:v>-218</c:v>
                </c:pt>
                <c:pt idx="9">
                  <c:v>-313</c:v>
                </c:pt>
                <c:pt idx="10">
                  <c:v>-328</c:v>
                </c:pt>
                <c:pt idx="11">
                  <c:v>-357</c:v>
                </c:pt>
                <c:pt idx="12">
                  <c:v>-320</c:v>
                </c:pt>
                <c:pt idx="13">
                  <c:v>-318</c:v>
                </c:pt>
                <c:pt idx="14">
                  <c:v>-214</c:v>
                </c:pt>
                <c:pt idx="15">
                  <c:v>-125</c:v>
                </c:pt>
                <c:pt idx="16">
                  <c:v>-103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E-41C3-AA4B-3A2EF8132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216008"/>
        <c:axId val="23921640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(Liver)'!$F$4:$F$20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1E-41C3-AA4B-3A2EF813290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(Liver)'!$F$21:$F$37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1E-41C3-AA4B-3A2EF8132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17184"/>
        <c:axId val="239216792"/>
      </c:lineChart>
      <c:catAx>
        <c:axId val="239216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6400"/>
        <c:crosses val="autoZero"/>
        <c:auto val="1"/>
        <c:lblAlgn val="ctr"/>
        <c:lblOffset val="100"/>
        <c:noMultiLvlLbl val="0"/>
      </c:catAx>
      <c:valAx>
        <c:axId val="239216400"/>
        <c:scaling>
          <c:orientation val="minMax"/>
          <c:max val="400"/>
          <c:min val="-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6008"/>
        <c:crosses val="autoZero"/>
        <c:crossBetween val="between"/>
      </c:valAx>
      <c:valAx>
        <c:axId val="23921679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7184"/>
        <c:crosses val="max"/>
        <c:crossBetween val="between"/>
      </c:valAx>
      <c:catAx>
        <c:axId val="239217184"/>
        <c:scaling>
          <c:orientation val="minMax"/>
        </c:scaling>
        <c:delete val="1"/>
        <c:axPos val="b"/>
        <c:majorTickMark val="out"/>
        <c:minorTickMark val="none"/>
        <c:tickLblPos val="nextTo"/>
        <c:crossAx val="2392167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Liver </a:t>
            </a:r>
            <a:r>
              <a:rPr lang="en-GB" b="1"/>
              <a:t>- 2014-15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(Liver)'!$G$38:$G$54</c:f>
              <c:numCache>
                <c:formatCode>General</c:formatCode>
                <c:ptCount val="17"/>
                <c:pt idx="0">
                  <c:v>7</c:v>
                </c:pt>
                <c:pt idx="1">
                  <c:v>15</c:v>
                </c:pt>
                <c:pt idx="2">
                  <c:v>13</c:v>
                </c:pt>
                <c:pt idx="3">
                  <c:v>20</c:v>
                </c:pt>
                <c:pt idx="4">
                  <c:v>35</c:v>
                </c:pt>
                <c:pt idx="5">
                  <c:v>52</c:v>
                </c:pt>
                <c:pt idx="6">
                  <c:v>97</c:v>
                </c:pt>
                <c:pt idx="7">
                  <c:v>118</c:v>
                </c:pt>
                <c:pt idx="8">
                  <c:v>155</c:v>
                </c:pt>
                <c:pt idx="9">
                  <c:v>234</c:v>
                </c:pt>
                <c:pt idx="10">
                  <c:v>270</c:v>
                </c:pt>
                <c:pt idx="11">
                  <c:v>264</c:v>
                </c:pt>
                <c:pt idx="12">
                  <c:v>321</c:v>
                </c:pt>
                <c:pt idx="13">
                  <c:v>319</c:v>
                </c:pt>
                <c:pt idx="14">
                  <c:v>205</c:v>
                </c:pt>
                <c:pt idx="15">
                  <c:v>144</c:v>
                </c:pt>
                <c:pt idx="16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5-45DC-A30F-6AA2BBFC8D6C}"/>
            </c:ext>
          </c:extLst>
        </c:ser>
        <c:ser>
          <c:idx val="0"/>
          <c:order val="1"/>
          <c:tx>
            <c:strRef>
              <c:f>'ASP Tables (Liver)'!$D$21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(Liver)'!$G$55:$G$71</c:f>
              <c:numCache>
                <c:formatCode>General</c:formatCode>
                <c:ptCount val="17"/>
                <c:pt idx="0">
                  <c:v>-8</c:v>
                </c:pt>
                <c:pt idx="1">
                  <c:v>-14</c:v>
                </c:pt>
                <c:pt idx="2">
                  <c:v>-16</c:v>
                </c:pt>
                <c:pt idx="3">
                  <c:v>-22</c:v>
                </c:pt>
                <c:pt idx="4">
                  <c:v>-43</c:v>
                </c:pt>
                <c:pt idx="5">
                  <c:v>-71</c:v>
                </c:pt>
                <c:pt idx="6">
                  <c:v>-104</c:v>
                </c:pt>
                <c:pt idx="7">
                  <c:v>-149</c:v>
                </c:pt>
                <c:pt idx="8">
                  <c:v>-222</c:v>
                </c:pt>
                <c:pt idx="9">
                  <c:v>-336</c:v>
                </c:pt>
                <c:pt idx="10">
                  <c:v>-334</c:v>
                </c:pt>
                <c:pt idx="11">
                  <c:v>-397</c:v>
                </c:pt>
                <c:pt idx="12">
                  <c:v>-339</c:v>
                </c:pt>
                <c:pt idx="13">
                  <c:v>-341</c:v>
                </c:pt>
                <c:pt idx="14">
                  <c:v>-248</c:v>
                </c:pt>
                <c:pt idx="15">
                  <c:v>-151</c:v>
                </c:pt>
                <c:pt idx="16">
                  <c:v>-116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85-45DC-A30F-6AA2BBFC8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217968"/>
        <c:axId val="23921836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(Liver)'!$F$38:$F$54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85-45DC-A30F-6AA2BBFC8D6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(Liver)'!$F$55:$F$71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85-45DC-A30F-6AA2BBFC8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19144"/>
        <c:axId val="239218752"/>
      </c:lineChart>
      <c:catAx>
        <c:axId val="23921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8360"/>
        <c:crosses val="autoZero"/>
        <c:auto val="1"/>
        <c:lblAlgn val="ctr"/>
        <c:lblOffset val="100"/>
        <c:noMultiLvlLbl val="0"/>
      </c:catAx>
      <c:valAx>
        <c:axId val="239218360"/>
        <c:scaling>
          <c:orientation val="minMax"/>
          <c:max val="400"/>
          <c:min val="-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7968"/>
        <c:crosses val="autoZero"/>
        <c:crossBetween val="between"/>
      </c:valAx>
      <c:valAx>
        <c:axId val="23921875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9144"/>
        <c:crosses val="max"/>
        <c:crossBetween val="between"/>
      </c:valAx>
      <c:catAx>
        <c:axId val="239219144"/>
        <c:scaling>
          <c:orientation val="minMax"/>
        </c:scaling>
        <c:delete val="1"/>
        <c:axPos val="b"/>
        <c:majorTickMark val="out"/>
        <c:minorTickMark val="none"/>
        <c:tickLblPos val="nextTo"/>
        <c:crossAx val="239218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Liver </a:t>
            </a:r>
            <a:r>
              <a:rPr lang="en-GB" b="1"/>
              <a:t>- 2015-16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(Liver)'!$G$72:$G$88</c:f>
              <c:numCache>
                <c:formatCode>General</c:formatCode>
                <c:ptCount val="17"/>
                <c:pt idx="0">
                  <c:v>8</c:v>
                </c:pt>
                <c:pt idx="1">
                  <c:v>15</c:v>
                </c:pt>
                <c:pt idx="2">
                  <c:v>12</c:v>
                </c:pt>
                <c:pt idx="3">
                  <c:v>24</c:v>
                </c:pt>
                <c:pt idx="4">
                  <c:v>41</c:v>
                </c:pt>
                <c:pt idx="5">
                  <c:v>59</c:v>
                </c:pt>
                <c:pt idx="6">
                  <c:v>98</c:v>
                </c:pt>
                <c:pt idx="7">
                  <c:v>121</c:v>
                </c:pt>
                <c:pt idx="8">
                  <c:v>174</c:v>
                </c:pt>
                <c:pt idx="9">
                  <c:v>230</c:v>
                </c:pt>
                <c:pt idx="10">
                  <c:v>281</c:v>
                </c:pt>
                <c:pt idx="11">
                  <c:v>280</c:v>
                </c:pt>
                <c:pt idx="12">
                  <c:v>347</c:v>
                </c:pt>
                <c:pt idx="13">
                  <c:v>334</c:v>
                </c:pt>
                <c:pt idx="14">
                  <c:v>240</c:v>
                </c:pt>
                <c:pt idx="15">
                  <c:v>157</c:v>
                </c:pt>
                <c:pt idx="16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5-40D8-B0CF-0FD9147CD581}"/>
            </c:ext>
          </c:extLst>
        </c:ser>
        <c:ser>
          <c:idx val="0"/>
          <c:order val="1"/>
          <c:tx>
            <c:strRef>
              <c:f>'ASP Tables (Liver)'!$D$21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(Liver)'!$G$89:$G$105</c:f>
              <c:numCache>
                <c:formatCode>General</c:formatCode>
                <c:ptCount val="17"/>
                <c:pt idx="0">
                  <c:v>-7</c:v>
                </c:pt>
                <c:pt idx="1">
                  <c:v>-16</c:v>
                </c:pt>
                <c:pt idx="2">
                  <c:v>-16</c:v>
                </c:pt>
                <c:pt idx="3">
                  <c:v>-24</c:v>
                </c:pt>
                <c:pt idx="4">
                  <c:v>-42</c:v>
                </c:pt>
                <c:pt idx="5">
                  <c:v>-76</c:v>
                </c:pt>
                <c:pt idx="6">
                  <c:v>-112</c:v>
                </c:pt>
                <c:pt idx="7">
                  <c:v>-182</c:v>
                </c:pt>
                <c:pt idx="8">
                  <c:v>-233</c:v>
                </c:pt>
                <c:pt idx="9">
                  <c:v>-318</c:v>
                </c:pt>
                <c:pt idx="10">
                  <c:v>-378</c:v>
                </c:pt>
                <c:pt idx="11">
                  <c:v>-423</c:v>
                </c:pt>
                <c:pt idx="12">
                  <c:v>-416</c:v>
                </c:pt>
                <c:pt idx="13">
                  <c:v>-361</c:v>
                </c:pt>
                <c:pt idx="14">
                  <c:v>-280</c:v>
                </c:pt>
                <c:pt idx="15">
                  <c:v>-149</c:v>
                </c:pt>
                <c:pt idx="16">
                  <c:v>-140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55-40D8-B0CF-0FD9147CD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39219928"/>
        <c:axId val="23922032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(Liver)'!$E$89:$E$105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5-40D8-B0CF-0FD9147CD58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(Liver)'!$E$89:$E$105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55-40D8-B0CF-0FD9147CD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21104"/>
        <c:axId val="239220712"/>
      </c:lineChart>
      <c:catAx>
        <c:axId val="239219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20320"/>
        <c:crosses val="autoZero"/>
        <c:auto val="1"/>
        <c:lblAlgn val="ctr"/>
        <c:lblOffset val="100"/>
        <c:noMultiLvlLbl val="0"/>
      </c:catAx>
      <c:valAx>
        <c:axId val="239220320"/>
        <c:scaling>
          <c:orientation val="minMax"/>
          <c:max val="500"/>
          <c:min val="-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19928"/>
        <c:crosses val="autoZero"/>
        <c:crossBetween val="between"/>
      </c:valAx>
      <c:valAx>
        <c:axId val="23922071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221104"/>
        <c:crosses val="max"/>
        <c:crossBetween val="between"/>
      </c:valAx>
      <c:catAx>
        <c:axId val="239221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220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Liver </a:t>
            </a:r>
            <a:r>
              <a:rPr lang="en-GB" b="1"/>
              <a:t>- 2016-17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(Liver)'!$G$106:$G$122</c:f>
              <c:numCache>
                <c:formatCode>General</c:formatCode>
                <c:ptCount val="17"/>
                <c:pt idx="0">
                  <c:v>6</c:v>
                </c:pt>
                <c:pt idx="1">
                  <c:v>18</c:v>
                </c:pt>
                <c:pt idx="2">
                  <c:v>13</c:v>
                </c:pt>
                <c:pt idx="3">
                  <c:v>24</c:v>
                </c:pt>
                <c:pt idx="4">
                  <c:v>36</c:v>
                </c:pt>
                <c:pt idx="5">
                  <c:v>62</c:v>
                </c:pt>
                <c:pt idx="6">
                  <c:v>119</c:v>
                </c:pt>
                <c:pt idx="7">
                  <c:v>147</c:v>
                </c:pt>
                <c:pt idx="8">
                  <c:v>173</c:v>
                </c:pt>
                <c:pt idx="9">
                  <c:v>248</c:v>
                </c:pt>
                <c:pt idx="10">
                  <c:v>305</c:v>
                </c:pt>
                <c:pt idx="11">
                  <c:v>313</c:v>
                </c:pt>
                <c:pt idx="12">
                  <c:v>350</c:v>
                </c:pt>
                <c:pt idx="13">
                  <c:v>373</c:v>
                </c:pt>
                <c:pt idx="14">
                  <c:v>285</c:v>
                </c:pt>
                <c:pt idx="15">
                  <c:v>159</c:v>
                </c:pt>
                <c:pt idx="16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2F-4FB8-86BD-3323224AF52B}"/>
            </c:ext>
          </c:extLst>
        </c:ser>
        <c:ser>
          <c:idx val="0"/>
          <c:order val="1"/>
          <c:tx>
            <c:strRef>
              <c:f>'ASP Tables (Liver)'!$D$21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(Liver)'!$G$123:$G$139</c:f>
              <c:numCache>
                <c:formatCode>General</c:formatCode>
                <c:ptCount val="17"/>
                <c:pt idx="0">
                  <c:v>-9</c:v>
                </c:pt>
                <c:pt idx="1">
                  <c:v>-17</c:v>
                </c:pt>
                <c:pt idx="2">
                  <c:v>-14</c:v>
                </c:pt>
                <c:pt idx="3">
                  <c:v>-25</c:v>
                </c:pt>
                <c:pt idx="4">
                  <c:v>-40</c:v>
                </c:pt>
                <c:pt idx="5">
                  <c:v>-75</c:v>
                </c:pt>
                <c:pt idx="6">
                  <c:v>-146</c:v>
                </c:pt>
                <c:pt idx="7">
                  <c:v>-190</c:v>
                </c:pt>
                <c:pt idx="8">
                  <c:v>-269</c:v>
                </c:pt>
                <c:pt idx="9">
                  <c:v>-335</c:v>
                </c:pt>
                <c:pt idx="10">
                  <c:v>-409</c:v>
                </c:pt>
                <c:pt idx="11">
                  <c:v>-433</c:v>
                </c:pt>
                <c:pt idx="12">
                  <c:v>-441</c:v>
                </c:pt>
                <c:pt idx="13">
                  <c:v>-394</c:v>
                </c:pt>
                <c:pt idx="14">
                  <c:v>-317</c:v>
                </c:pt>
                <c:pt idx="15">
                  <c:v>-152</c:v>
                </c:pt>
                <c:pt idx="16">
                  <c:v>-140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2F-4FB8-86BD-3323224AF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29016"/>
        <c:axId val="2434294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(Liver)'!$E$89:$E$105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2F-4FB8-86BD-3323224AF52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(Liver)'!$E$89:$E$105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2F-4FB8-86BD-3323224AF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30192"/>
        <c:axId val="243429800"/>
      </c:lineChart>
      <c:catAx>
        <c:axId val="243429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29408"/>
        <c:crosses val="autoZero"/>
        <c:auto val="1"/>
        <c:lblAlgn val="ctr"/>
        <c:lblOffset val="100"/>
        <c:noMultiLvlLbl val="0"/>
      </c:catAx>
      <c:valAx>
        <c:axId val="243429408"/>
        <c:scaling>
          <c:orientation val="minMax"/>
          <c:max val="500"/>
          <c:min val="-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29016"/>
        <c:crosses val="autoZero"/>
        <c:crossBetween val="between"/>
      </c:valAx>
      <c:valAx>
        <c:axId val="2434298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0192"/>
        <c:crosses val="max"/>
        <c:crossBetween val="between"/>
      </c:valAx>
      <c:catAx>
        <c:axId val="243430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29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</a:t>
            </a:r>
            <a:r>
              <a:rPr lang="en-GB" sz="1400" b="1" i="0" u="none" strike="noStrike" baseline="0">
                <a:effectLst/>
              </a:rPr>
              <a:t>Liver </a:t>
            </a:r>
            <a:r>
              <a:rPr lang="en-GB" b="1"/>
              <a:t>- 2017-18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(Liver)'!$G$140:$G$156</c:f>
              <c:numCache>
                <c:formatCode>General</c:formatCode>
                <c:ptCount val="17"/>
                <c:pt idx="0">
                  <c:v>7</c:v>
                </c:pt>
                <c:pt idx="1">
                  <c:v>17</c:v>
                </c:pt>
                <c:pt idx="2">
                  <c:v>14</c:v>
                </c:pt>
                <c:pt idx="3">
                  <c:v>29</c:v>
                </c:pt>
                <c:pt idx="4">
                  <c:v>49</c:v>
                </c:pt>
                <c:pt idx="5">
                  <c:v>66</c:v>
                </c:pt>
                <c:pt idx="6">
                  <c:v>121</c:v>
                </c:pt>
                <c:pt idx="7">
                  <c:v>187</c:v>
                </c:pt>
                <c:pt idx="8">
                  <c:v>173</c:v>
                </c:pt>
                <c:pt idx="9">
                  <c:v>273</c:v>
                </c:pt>
                <c:pt idx="10">
                  <c:v>332</c:v>
                </c:pt>
                <c:pt idx="11">
                  <c:v>350</c:v>
                </c:pt>
                <c:pt idx="12">
                  <c:v>364</c:v>
                </c:pt>
                <c:pt idx="13">
                  <c:v>380</c:v>
                </c:pt>
                <c:pt idx="14">
                  <c:v>332</c:v>
                </c:pt>
                <c:pt idx="15">
                  <c:v>188</c:v>
                </c:pt>
                <c:pt idx="16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A-4A0D-9250-6933175B9339}"/>
            </c:ext>
          </c:extLst>
        </c:ser>
        <c:ser>
          <c:idx val="0"/>
          <c:order val="1"/>
          <c:tx>
            <c:strRef>
              <c:f>'ASP Tables (Liver)'!$D$21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(Liver)'!$G$157:$G$173</c:f>
              <c:numCache>
                <c:formatCode>General</c:formatCode>
                <c:ptCount val="17"/>
                <c:pt idx="0">
                  <c:v>-7</c:v>
                </c:pt>
                <c:pt idx="1">
                  <c:v>-18</c:v>
                </c:pt>
                <c:pt idx="2">
                  <c:v>-13</c:v>
                </c:pt>
                <c:pt idx="3">
                  <c:v>-33</c:v>
                </c:pt>
                <c:pt idx="4">
                  <c:v>-47</c:v>
                </c:pt>
                <c:pt idx="5">
                  <c:v>-92</c:v>
                </c:pt>
                <c:pt idx="6">
                  <c:v>-144</c:v>
                </c:pt>
                <c:pt idx="7">
                  <c:v>-193</c:v>
                </c:pt>
                <c:pt idx="8">
                  <c:v>-278</c:v>
                </c:pt>
                <c:pt idx="9">
                  <c:v>-371</c:v>
                </c:pt>
                <c:pt idx="10">
                  <c:v>-438</c:v>
                </c:pt>
                <c:pt idx="11">
                  <c:v>-431</c:v>
                </c:pt>
                <c:pt idx="12">
                  <c:v>-464</c:v>
                </c:pt>
                <c:pt idx="13">
                  <c:v>-389</c:v>
                </c:pt>
                <c:pt idx="14">
                  <c:v>-371</c:v>
                </c:pt>
                <c:pt idx="15">
                  <c:v>-207</c:v>
                </c:pt>
                <c:pt idx="16">
                  <c:v>-142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1A-4A0D-9250-6933175B9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30976"/>
        <c:axId val="2434313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(Liver)'!$E$89:$E$105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(Liver)'!$F$140:$F$156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1A-4A0D-9250-6933175B9339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(Liver)'!$E$89:$E$105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(Liver)'!$F$157:$F$173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1A-4A0D-9250-6933175B9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32152"/>
        <c:axId val="243431760"/>
      </c:lineChart>
      <c:catAx>
        <c:axId val="24343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1368"/>
        <c:crosses val="autoZero"/>
        <c:auto val="1"/>
        <c:lblAlgn val="ctr"/>
        <c:lblOffset val="100"/>
        <c:noMultiLvlLbl val="0"/>
      </c:catAx>
      <c:valAx>
        <c:axId val="243431368"/>
        <c:scaling>
          <c:orientation val="minMax"/>
          <c:max val="500"/>
          <c:min val="-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0976"/>
        <c:crosses val="autoZero"/>
        <c:crossBetween val="between"/>
      </c:valAx>
      <c:valAx>
        <c:axId val="2434317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2152"/>
        <c:crosses val="max"/>
        <c:crossBetween val="between"/>
      </c:valAx>
      <c:catAx>
        <c:axId val="243432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31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(Liver)'!$G$4:$G$20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6D-482C-9D05-A032DF18DA57}"/>
            </c:ext>
          </c:extLst>
        </c:ser>
        <c:ser>
          <c:idx val="0"/>
          <c:order val="1"/>
          <c:tx>
            <c:strRef>
              <c:f>'ASP Cases (Liver)'!$D$21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(Liver)'!$G$21:$G$37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6D-482C-9D05-A032DF18D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32936"/>
        <c:axId val="24343332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6D-482C-9D05-A032DF18DA5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6D-482C-9D05-A032DF18D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34112"/>
        <c:axId val="243433720"/>
      </c:lineChart>
      <c:catAx>
        <c:axId val="243432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3328"/>
        <c:crosses val="autoZero"/>
        <c:auto val="1"/>
        <c:lblAlgn val="ctr"/>
        <c:lblOffset val="100"/>
        <c:noMultiLvlLbl val="0"/>
      </c:catAx>
      <c:valAx>
        <c:axId val="243433328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2936"/>
        <c:crosses val="autoZero"/>
        <c:crossBetween val="between"/>
      </c:valAx>
      <c:valAx>
        <c:axId val="24343372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411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34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33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Cases'!$I$106:$I$122</c:f>
              <c:numCache>
                <c:formatCode>General</c:formatCode>
                <c:ptCount val="17"/>
                <c:pt idx="0">
                  <c:v>2296</c:v>
                </c:pt>
                <c:pt idx="1">
                  <c:v>876</c:v>
                </c:pt>
                <c:pt idx="2">
                  <c:v>401</c:v>
                </c:pt>
                <c:pt idx="3">
                  <c:v>262</c:v>
                </c:pt>
                <c:pt idx="4">
                  <c:v>251</c:v>
                </c:pt>
                <c:pt idx="5">
                  <c:v>428</c:v>
                </c:pt>
                <c:pt idx="6">
                  <c:v>668</c:v>
                </c:pt>
                <c:pt idx="7">
                  <c:v>546</c:v>
                </c:pt>
                <c:pt idx="8">
                  <c:v>332</c:v>
                </c:pt>
                <c:pt idx="9">
                  <c:v>202</c:v>
                </c:pt>
                <c:pt idx="10">
                  <c:v>115</c:v>
                </c:pt>
                <c:pt idx="11">
                  <c:v>85</c:v>
                </c:pt>
                <c:pt idx="12">
                  <c:v>67</c:v>
                </c:pt>
                <c:pt idx="13">
                  <c:v>59</c:v>
                </c:pt>
                <c:pt idx="14">
                  <c:v>44</c:v>
                </c:pt>
                <c:pt idx="15">
                  <c:v>35</c:v>
                </c:pt>
                <c:pt idx="16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5-4C02-BB55-D8FC61916C9E}"/>
            </c:ext>
          </c:extLst>
        </c:ser>
        <c:ser>
          <c:idx val="0"/>
          <c:order val="1"/>
          <c:tx>
            <c:strRef>
              <c:f>'ASP Cases'!$D$89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Cases'!$I$123:$I$139</c:f>
              <c:numCache>
                <c:formatCode>General</c:formatCode>
                <c:ptCount val="17"/>
                <c:pt idx="0">
                  <c:v>-2509</c:v>
                </c:pt>
                <c:pt idx="1">
                  <c:v>-828</c:v>
                </c:pt>
                <c:pt idx="2">
                  <c:v>-385</c:v>
                </c:pt>
                <c:pt idx="3">
                  <c:v>-187</c:v>
                </c:pt>
                <c:pt idx="4">
                  <c:v>-76</c:v>
                </c:pt>
                <c:pt idx="5">
                  <c:v>-96</c:v>
                </c:pt>
                <c:pt idx="6">
                  <c:v>-203</c:v>
                </c:pt>
                <c:pt idx="7">
                  <c:v>-218</c:v>
                </c:pt>
                <c:pt idx="8">
                  <c:v>-152</c:v>
                </c:pt>
                <c:pt idx="9">
                  <c:v>-118</c:v>
                </c:pt>
                <c:pt idx="10">
                  <c:v>-59</c:v>
                </c:pt>
                <c:pt idx="11">
                  <c:v>-55</c:v>
                </c:pt>
                <c:pt idx="12">
                  <c:v>-47</c:v>
                </c:pt>
                <c:pt idx="13">
                  <c:v>-50</c:v>
                </c:pt>
                <c:pt idx="14">
                  <c:v>-42</c:v>
                </c:pt>
                <c:pt idx="15">
                  <c:v>-39</c:v>
                </c:pt>
                <c:pt idx="16">
                  <c:v>-34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C5-4C02-BB55-D8FC61916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9554168"/>
        <c:axId val="21955456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C5-4C02-BB55-D8FC61916C9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C5-4C02-BB55-D8FC61916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106784"/>
        <c:axId val="219554952"/>
      </c:lineChart>
      <c:catAx>
        <c:axId val="219554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554560"/>
        <c:crosses val="autoZero"/>
        <c:auto val="1"/>
        <c:lblAlgn val="ctr"/>
        <c:lblOffset val="100"/>
        <c:noMultiLvlLbl val="0"/>
      </c:catAx>
      <c:valAx>
        <c:axId val="219554560"/>
        <c:scaling>
          <c:orientation val="minMax"/>
          <c:max val="300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9554168"/>
        <c:crosses val="autoZero"/>
        <c:crossBetween val="between"/>
      </c:valAx>
      <c:valAx>
        <c:axId val="21955495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10678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010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9554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(Liver)'!$H$4:$H$20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7-4263-B7FD-309F6B89D844}"/>
            </c:ext>
          </c:extLst>
        </c:ser>
        <c:ser>
          <c:idx val="0"/>
          <c:order val="1"/>
          <c:tx>
            <c:strRef>
              <c:f>'ASP Cases (Liver)'!$D$21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(Liver)'!$H$21:$H$37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-2</c:v>
                </c:pt>
                <c:pt idx="9">
                  <c:v>0</c:v>
                </c:pt>
                <c:pt idx="10">
                  <c:v>0</c:v>
                </c:pt>
                <c:pt idx="11">
                  <c:v>-3</c:v>
                </c:pt>
                <c:pt idx="12">
                  <c:v>-2</c:v>
                </c:pt>
                <c:pt idx="13">
                  <c:v>-2</c:v>
                </c:pt>
                <c:pt idx="14">
                  <c:v>-1</c:v>
                </c:pt>
                <c:pt idx="15">
                  <c:v>-3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7-4263-B7FD-309F6B89D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34896"/>
        <c:axId val="24343528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07-4263-B7FD-309F6B89D84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07-4263-B7FD-309F6B89D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36072"/>
        <c:axId val="243435680"/>
      </c:lineChart>
      <c:catAx>
        <c:axId val="24343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5288"/>
        <c:crosses val="autoZero"/>
        <c:auto val="1"/>
        <c:lblAlgn val="ctr"/>
        <c:lblOffset val="100"/>
        <c:noMultiLvlLbl val="0"/>
      </c:catAx>
      <c:valAx>
        <c:axId val="243435288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4896"/>
        <c:crosses val="autoZero"/>
        <c:crossBetween val="between"/>
      </c:valAx>
      <c:valAx>
        <c:axId val="24343568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607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36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356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(Liver)'!$I$4:$I$20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2E-4AF5-88A5-29332E6A3AD5}"/>
            </c:ext>
          </c:extLst>
        </c:ser>
        <c:ser>
          <c:idx val="0"/>
          <c:order val="1"/>
          <c:tx>
            <c:strRef>
              <c:f>'ASP Cases (Liver)'!$D$21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(Liver)'!$I$21:$I$37</c:f>
              <c:numCache>
                <c:formatCode>General</c:formatCode>
                <c:ptCount val="17"/>
                <c:pt idx="0">
                  <c:v>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-2</c:v>
                </c:pt>
                <c:pt idx="10">
                  <c:v>0</c:v>
                </c:pt>
                <c:pt idx="11">
                  <c:v>-2</c:v>
                </c:pt>
                <c:pt idx="12">
                  <c:v>-3</c:v>
                </c:pt>
                <c:pt idx="13">
                  <c:v>0</c:v>
                </c:pt>
                <c:pt idx="14">
                  <c:v>-1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2E-4AF5-88A5-29332E6A3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36856"/>
        <c:axId val="24343724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2E-4AF5-88A5-29332E6A3AD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2E-4AF5-88A5-29332E6A3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38032"/>
        <c:axId val="243437640"/>
      </c:lineChart>
      <c:catAx>
        <c:axId val="243436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7248"/>
        <c:crosses val="autoZero"/>
        <c:auto val="1"/>
        <c:lblAlgn val="ctr"/>
        <c:lblOffset val="100"/>
        <c:noMultiLvlLbl val="0"/>
      </c:catAx>
      <c:valAx>
        <c:axId val="243437248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6856"/>
        <c:crosses val="autoZero"/>
        <c:crossBetween val="between"/>
      </c:valAx>
      <c:valAx>
        <c:axId val="24343764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803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38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37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(Liver)'!$G$38:$G$54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B-47FF-843E-4565BD4588E8}"/>
            </c:ext>
          </c:extLst>
        </c:ser>
        <c:ser>
          <c:idx val="0"/>
          <c:order val="1"/>
          <c:tx>
            <c:strRef>
              <c:f>'ASP Cases (Liver)'!$D$21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(Liver)'!$G$55:$G$71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8B-47FF-843E-4565BD458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38816"/>
        <c:axId val="2434392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B-47FF-843E-4565BD4588E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8B-47FF-843E-4565BD458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39992"/>
        <c:axId val="243439600"/>
      </c:lineChart>
      <c:catAx>
        <c:axId val="24343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9208"/>
        <c:crosses val="autoZero"/>
        <c:auto val="1"/>
        <c:lblAlgn val="ctr"/>
        <c:lblOffset val="100"/>
        <c:noMultiLvlLbl val="0"/>
      </c:catAx>
      <c:valAx>
        <c:axId val="243439208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8816"/>
        <c:crosses val="autoZero"/>
        <c:crossBetween val="between"/>
      </c:valAx>
      <c:valAx>
        <c:axId val="2434396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3999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39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39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(Liver)'!$H$38:$H$54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8C-4898-A3A5-3FAD9168C7C5}"/>
            </c:ext>
          </c:extLst>
        </c:ser>
        <c:ser>
          <c:idx val="0"/>
          <c:order val="1"/>
          <c:tx>
            <c:strRef>
              <c:f>'ASP Cases (Liver)'!$D$21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(Liver)'!$H$55:$H$71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-4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8C-4898-A3A5-3FAD9168C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40776"/>
        <c:axId val="2434411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8C-4898-A3A5-3FAD9168C7C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8C-4898-A3A5-3FAD9168C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41952"/>
        <c:axId val="243441560"/>
      </c:lineChart>
      <c:catAx>
        <c:axId val="243440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1168"/>
        <c:crosses val="autoZero"/>
        <c:auto val="1"/>
        <c:lblAlgn val="ctr"/>
        <c:lblOffset val="100"/>
        <c:noMultiLvlLbl val="0"/>
      </c:catAx>
      <c:valAx>
        <c:axId val="243441168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0776"/>
        <c:crosses val="autoZero"/>
        <c:crossBetween val="between"/>
      </c:valAx>
      <c:valAx>
        <c:axId val="2434415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195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41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41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(Liver)'!$I$38:$I$54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4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B4-4FF7-8856-3036870B291C}"/>
            </c:ext>
          </c:extLst>
        </c:ser>
        <c:ser>
          <c:idx val="0"/>
          <c:order val="1"/>
          <c:tx>
            <c:strRef>
              <c:f>'ASP Cases (Liver)'!$D$21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(Liver)'!$I$55:$I$71</c:f>
              <c:numCache>
                <c:formatCode>General</c:formatCode>
                <c:ptCount val="17"/>
                <c:pt idx="0">
                  <c:v>-1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-3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-2</c:v>
                </c:pt>
                <c:pt idx="10">
                  <c:v>-1</c:v>
                </c:pt>
                <c:pt idx="11">
                  <c:v>-1</c:v>
                </c:pt>
                <c:pt idx="12">
                  <c:v>0</c:v>
                </c:pt>
                <c:pt idx="13">
                  <c:v>0</c:v>
                </c:pt>
                <c:pt idx="14">
                  <c:v>-2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B4-4FF7-8856-3036870B2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42736"/>
        <c:axId val="24344312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4-4FF7-8856-3036870B291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B4-4FF7-8856-3036870B2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43912"/>
        <c:axId val="243443520"/>
      </c:lineChart>
      <c:catAx>
        <c:axId val="24344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3128"/>
        <c:crosses val="autoZero"/>
        <c:auto val="1"/>
        <c:lblAlgn val="ctr"/>
        <c:lblOffset val="100"/>
        <c:noMultiLvlLbl val="0"/>
      </c:catAx>
      <c:valAx>
        <c:axId val="243443128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2736"/>
        <c:crosses val="autoZero"/>
        <c:crossBetween val="between"/>
      </c:valAx>
      <c:valAx>
        <c:axId val="24344352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391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43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43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(Liver)'!$G$72:$G$88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D8-43A0-BA9E-DF27892D7952}"/>
            </c:ext>
          </c:extLst>
        </c:ser>
        <c:ser>
          <c:idx val="0"/>
          <c:order val="1"/>
          <c:tx>
            <c:strRef>
              <c:f>'ASP Cases (Liver)'!$D$89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(Liver)'!$G$89:$G$105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D8-43A0-BA9E-DF27892D7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44696"/>
        <c:axId val="24344508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D8-43A0-BA9E-DF27892D795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D8-43A0-BA9E-DF27892D7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45872"/>
        <c:axId val="243445480"/>
      </c:lineChart>
      <c:catAx>
        <c:axId val="243444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5088"/>
        <c:crosses val="autoZero"/>
        <c:auto val="1"/>
        <c:lblAlgn val="ctr"/>
        <c:lblOffset val="100"/>
        <c:noMultiLvlLbl val="0"/>
      </c:catAx>
      <c:valAx>
        <c:axId val="243445088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4696"/>
        <c:crosses val="autoZero"/>
        <c:crossBetween val="between"/>
      </c:valAx>
      <c:valAx>
        <c:axId val="24344548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587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45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454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(Liver)'!$H$72:$H$88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5-49D3-BE83-BF4D8CAE800A}"/>
            </c:ext>
          </c:extLst>
        </c:ser>
        <c:ser>
          <c:idx val="0"/>
          <c:order val="1"/>
          <c:tx>
            <c:strRef>
              <c:f>'ASP Cases (Liver)'!$D$89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(Liver)'!$H$89:$H$105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  <c:pt idx="13">
                  <c:v>-1</c:v>
                </c:pt>
                <c:pt idx="14">
                  <c:v>0</c:v>
                </c:pt>
                <c:pt idx="15">
                  <c:v>-2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95-49D3-BE83-BF4D8CAE8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46656"/>
        <c:axId val="24344704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95-49D3-BE83-BF4D8CAE800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95-49D3-BE83-BF4D8CAE8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47832"/>
        <c:axId val="243447440"/>
      </c:lineChart>
      <c:catAx>
        <c:axId val="24344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7048"/>
        <c:crosses val="autoZero"/>
        <c:auto val="1"/>
        <c:lblAlgn val="ctr"/>
        <c:lblOffset val="100"/>
        <c:noMultiLvlLbl val="0"/>
      </c:catAx>
      <c:valAx>
        <c:axId val="243447048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6656"/>
        <c:crosses val="autoZero"/>
        <c:crossBetween val="between"/>
      </c:valAx>
      <c:valAx>
        <c:axId val="24344744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783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47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474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(Liver)'!$I$72:$I$88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63-46D3-842B-750E2FFDCBC0}"/>
            </c:ext>
          </c:extLst>
        </c:ser>
        <c:ser>
          <c:idx val="0"/>
          <c:order val="1"/>
          <c:tx>
            <c:strRef>
              <c:f>'ASP Cases (Liver)'!$D$89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(Liver)'!$I$89:$I$105</c:f>
              <c:numCache>
                <c:formatCode>General</c:formatCode>
                <c:ptCount val="17"/>
                <c:pt idx="0">
                  <c:v>-3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-1</c:v>
                </c:pt>
                <c:pt idx="13">
                  <c:v>0</c:v>
                </c:pt>
                <c:pt idx="14">
                  <c:v>-1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63-46D3-842B-750E2FFDC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48616"/>
        <c:axId val="2434490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63-46D3-842B-750E2FFDCBC0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63-46D3-842B-750E2FFDC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49792"/>
        <c:axId val="243449400"/>
      </c:lineChart>
      <c:catAx>
        <c:axId val="243448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9008"/>
        <c:crosses val="autoZero"/>
        <c:auto val="1"/>
        <c:lblAlgn val="ctr"/>
        <c:lblOffset val="100"/>
        <c:noMultiLvlLbl val="0"/>
      </c:catAx>
      <c:valAx>
        <c:axId val="243449008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8616"/>
        <c:crosses val="autoZero"/>
        <c:crossBetween val="between"/>
      </c:valAx>
      <c:valAx>
        <c:axId val="2434494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4979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49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494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(Liver)'!$G$106:$G$122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8-4BD5-9CE1-619C3ACD10B1}"/>
            </c:ext>
          </c:extLst>
        </c:ser>
        <c:ser>
          <c:idx val="0"/>
          <c:order val="1"/>
          <c:tx>
            <c:strRef>
              <c:f>'ASP Cases (Liver)'!$D$89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(Liver)'!$G$123:$G$139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08-4BD5-9CE1-619C3ACD1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50576"/>
        <c:axId val="2434509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08-4BD5-9CE1-619C3ACD10B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08-4BD5-9CE1-619C3ACD1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51752"/>
        <c:axId val="243451360"/>
      </c:lineChart>
      <c:catAx>
        <c:axId val="24345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0968"/>
        <c:crosses val="autoZero"/>
        <c:auto val="1"/>
        <c:lblAlgn val="ctr"/>
        <c:lblOffset val="100"/>
        <c:noMultiLvlLbl val="0"/>
      </c:catAx>
      <c:valAx>
        <c:axId val="243450968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0576"/>
        <c:crosses val="autoZero"/>
        <c:crossBetween val="between"/>
      </c:valAx>
      <c:valAx>
        <c:axId val="2434513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175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51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51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(Liver)'!$H$106:$H$122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13-4772-A3C8-DE3E5F452119}"/>
            </c:ext>
          </c:extLst>
        </c:ser>
        <c:ser>
          <c:idx val="0"/>
          <c:order val="1"/>
          <c:tx>
            <c:strRef>
              <c:f>'ASP Cases (Liver)'!$D$89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(Liver)'!$H$123:$H$139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</c:v>
                </c:pt>
                <c:pt idx="13">
                  <c:v>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13-4772-A3C8-DE3E5F452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52536"/>
        <c:axId val="24345292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13-4772-A3C8-DE3E5F452119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13-4772-A3C8-DE3E5F452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53712"/>
        <c:axId val="243453320"/>
      </c:lineChart>
      <c:catAx>
        <c:axId val="243452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2928"/>
        <c:crosses val="autoZero"/>
        <c:auto val="1"/>
        <c:lblAlgn val="ctr"/>
        <c:lblOffset val="100"/>
        <c:noMultiLvlLbl val="0"/>
      </c:catAx>
      <c:valAx>
        <c:axId val="243452928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2536"/>
        <c:crosses val="autoZero"/>
        <c:crossBetween val="between"/>
      </c:valAx>
      <c:valAx>
        <c:axId val="24345332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371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53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533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Cases'!$G$140:$G$156</c:f>
              <c:numCache>
                <c:formatCode>General</c:formatCode>
                <c:ptCount val="17"/>
                <c:pt idx="0">
                  <c:v>18</c:v>
                </c:pt>
                <c:pt idx="1">
                  <c:v>19</c:v>
                </c:pt>
                <c:pt idx="2">
                  <c:v>16</c:v>
                </c:pt>
                <c:pt idx="3">
                  <c:v>11</c:v>
                </c:pt>
                <c:pt idx="4">
                  <c:v>8</c:v>
                </c:pt>
                <c:pt idx="5">
                  <c:v>8</c:v>
                </c:pt>
                <c:pt idx="6">
                  <c:v>27</c:v>
                </c:pt>
                <c:pt idx="7">
                  <c:v>21</c:v>
                </c:pt>
                <c:pt idx="8">
                  <c:v>19</c:v>
                </c:pt>
                <c:pt idx="9">
                  <c:v>21</c:v>
                </c:pt>
                <c:pt idx="10">
                  <c:v>19</c:v>
                </c:pt>
                <c:pt idx="11">
                  <c:v>12</c:v>
                </c:pt>
                <c:pt idx="12">
                  <c:v>16</c:v>
                </c:pt>
                <c:pt idx="13">
                  <c:v>12</c:v>
                </c:pt>
                <c:pt idx="14">
                  <c:v>12</c:v>
                </c:pt>
                <c:pt idx="15">
                  <c:v>9</c:v>
                </c:pt>
                <c:pt idx="1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6-44E5-836F-1B7EB458C82A}"/>
            </c:ext>
          </c:extLst>
        </c:ser>
        <c:ser>
          <c:idx val="0"/>
          <c:order val="1"/>
          <c:tx>
            <c:strRef>
              <c:f>'ASP Cases'!$D$89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Cases'!$G$157:$G$173</c:f>
              <c:numCache>
                <c:formatCode>General</c:formatCode>
                <c:ptCount val="17"/>
                <c:pt idx="0">
                  <c:v>-19</c:v>
                </c:pt>
                <c:pt idx="1">
                  <c:v>-20</c:v>
                </c:pt>
                <c:pt idx="2">
                  <c:v>-21</c:v>
                </c:pt>
                <c:pt idx="3">
                  <c:v>-13</c:v>
                </c:pt>
                <c:pt idx="4">
                  <c:v>-7</c:v>
                </c:pt>
                <c:pt idx="5">
                  <c:v>-3</c:v>
                </c:pt>
                <c:pt idx="6">
                  <c:v>-4</c:v>
                </c:pt>
                <c:pt idx="7">
                  <c:v>-21</c:v>
                </c:pt>
                <c:pt idx="8">
                  <c:v>-18</c:v>
                </c:pt>
                <c:pt idx="9">
                  <c:v>-21</c:v>
                </c:pt>
                <c:pt idx="10">
                  <c:v>-19</c:v>
                </c:pt>
                <c:pt idx="11">
                  <c:v>-10</c:v>
                </c:pt>
                <c:pt idx="12">
                  <c:v>-14</c:v>
                </c:pt>
                <c:pt idx="13">
                  <c:v>-11</c:v>
                </c:pt>
                <c:pt idx="14">
                  <c:v>-8</c:v>
                </c:pt>
                <c:pt idx="15">
                  <c:v>-11</c:v>
                </c:pt>
                <c:pt idx="16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E6-44E5-836F-1B7EB458C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0107568"/>
        <c:axId val="22010796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E6-44E5-836F-1B7EB458C82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E6-44E5-836F-1B7EB458C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108744"/>
        <c:axId val="220108352"/>
      </c:lineChart>
      <c:catAx>
        <c:axId val="22010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107960"/>
        <c:crosses val="autoZero"/>
        <c:auto val="1"/>
        <c:lblAlgn val="ctr"/>
        <c:lblOffset val="100"/>
        <c:noMultiLvlLbl val="0"/>
      </c:catAx>
      <c:valAx>
        <c:axId val="220107960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107568"/>
        <c:crosses val="autoZero"/>
        <c:crossBetween val="between"/>
      </c:valAx>
      <c:valAx>
        <c:axId val="22010835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10874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0108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0108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(Liver)'!$I$106:$I$122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0-4F09-8B85-D0954F5F7ABB}"/>
            </c:ext>
          </c:extLst>
        </c:ser>
        <c:ser>
          <c:idx val="0"/>
          <c:order val="1"/>
          <c:tx>
            <c:strRef>
              <c:f>'ASP Cases (Liver)'!$D$89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(Liver)'!$I$123:$I$139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-1</c:v>
                </c:pt>
                <c:pt idx="8">
                  <c:v>0</c:v>
                </c:pt>
                <c:pt idx="9">
                  <c:v>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0-4F09-8B85-D0954F5F7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54496"/>
        <c:axId val="24345488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0-4F09-8B85-D0954F5F7AB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C0-4F09-8B85-D0954F5F7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55672"/>
        <c:axId val="243455280"/>
      </c:lineChart>
      <c:catAx>
        <c:axId val="24345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4888"/>
        <c:crosses val="autoZero"/>
        <c:auto val="1"/>
        <c:lblAlgn val="ctr"/>
        <c:lblOffset val="100"/>
        <c:noMultiLvlLbl val="0"/>
      </c:catAx>
      <c:valAx>
        <c:axId val="243454888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4496"/>
        <c:crosses val="autoZero"/>
        <c:crossBetween val="between"/>
      </c:valAx>
      <c:valAx>
        <c:axId val="24345528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567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55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55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(Liver)'!$G$140:$G$156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87-497B-BE97-80E8E67B8345}"/>
            </c:ext>
          </c:extLst>
        </c:ser>
        <c:ser>
          <c:idx val="0"/>
          <c:order val="1"/>
          <c:tx>
            <c:strRef>
              <c:f>'ASP Cases (Liver)'!$D$89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(Liver)'!$G$157:$G$173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87-497B-BE97-80E8E67B8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56456"/>
        <c:axId val="24345684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87-497B-BE97-80E8E67B834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87-497B-BE97-80E8E67B8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57632"/>
        <c:axId val="243457240"/>
      </c:lineChart>
      <c:catAx>
        <c:axId val="243456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6848"/>
        <c:crosses val="autoZero"/>
        <c:auto val="1"/>
        <c:lblAlgn val="ctr"/>
        <c:lblOffset val="100"/>
        <c:noMultiLvlLbl val="0"/>
      </c:catAx>
      <c:valAx>
        <c:axId val="243456848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6456"/>
        <c:crosses val="autoZero"/>
        <c:crossBetween val="between"/>
      </c:valAx>
      <c:valAx>
        <c:axId val="24345724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763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57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572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(Liver)'!$H$140:$H$156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9B-4402-98CB-96D2870A0604}"/>
            </c:ext>
          </c:extLst>
        </c:ser>
        <c:ser>
          <c:idx val="0"/>
          <c:order val="1"/>
          <c:tx>
            <c:strRef>
              <c:f>'ASP Cases (Liver)'!$D$89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(Liver)'!$H$157:$H$173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-2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9B-4402-98CB-96D2870A0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58416"/>
        <c:axId val="2434588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9B-4402-98CB-96D2870A060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9B-4402-98CB-96D2870A0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459592"/>
        <c:axId val="243459200"/>
      </c:lineChart>
      <c:catAx>
        <c:axId val="24345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8808"/>
        <c:crosses val="autoZero"/>
        <c:auto val="1"/>
        <c:lblAlgn val="ctr"/>
        <c:lblOffset val="100"/>
        <c:noMultiLvlLbl val="0"/>
      </c:catAx>
      <c:valAx>
        <c:axId val="243458808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8416"/>
        <c:crosses val="autoZero"/>
        <c:crossBetween val="between"/>
      </c:valAx>
      <c:valAx>
        <c:axId val="2434592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5959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3459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59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(Liver)'!$I$140:$I$156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EB-478B-921A-DEA0D3DB4613}"/>
            </c:ext>
          </c:extLst>
        </c:ser>
        <c:ser>
          <c:idx val="0"/>
          <c:order val="1"/>
          <c:tx>
            <c:strRef>
              <c:f>'ASP Cases (Liver)'!$D$89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(Liver)'!$I$157:$I$173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-2</c:v>
                </c:pt>
                <c:pt idx="4">
                  <c:v>0</c:v>
                </c:pt>
                <c:pt idx="5">
                  <c:v>-1</c:v>
                </c:pt>
                <c:pt idx="6">
                  <c:v>-1</c:v>
                </c:pt>
                <c:pt idx="7">
                  <c:v>0</c:v>
                </c:pt>
                <c:pt idx="8">
                  <c:v>-5</c:v>
                </c:pt>
                <c:pt idx="9">
                  <c:v>-1</c:v>
                </c:pt>
                <c:pt idx="10">
                  <c:v>-1</c:v>
                </c:pt>
                <c:pt idx="11">
                  <c:v>-3</c:v>
                </c:pt>
                <c:pt idx="12">
                  <c:v>0</c:v>
                </c:pt>
                <c:pt idx="13">
                  <c:v>-1</c:v>
                </c:pt>
                <c:pt idx="14">
                  <c:v>-1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EB-478B-921A-DEA0D3DB4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3460376"/>
        <c:axId val="2434607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EB-478B-921A-DEA0D3DB461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EB-478B-921A-DEA0D3DB4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38560"/>
        <c:axId val="243461160"/>
      </c:lineChart>
      <c:catAx>
        <c:axId val="243460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60768"/>
        <c:crosses val="autoZero"/>
        <c:auto val="1"/>
        <c:lblAlgn val="ctr"/>
        <c:lblOffset val="100"/>
        <c:noMultiLvlLbl val="0"/>
      </c:catAx>
      <c:valAx>
        <c:axId val="243460768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460376"/>
        <c:crosses val="autoZero"/>
        <c:crossBetween val="between"/>
      </c:valAx>
      <c:valAx>
        <c:axId val="2434611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385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38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3461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(Asplenia)'!$G$4:$G$20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0D-470A-975B-D0810480705B}"/>
            </c:ext>
          </c:extLst>
        </c:ser>
        <c:ser>
          <c:idx val="0"/>
          <c:order val="1"/>
          <c:tx>
            <c:strRef>
              <c:f>'ASP Cases (Asplenia)'!$D$21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(Asplenia)'!$G$21:$G$37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0D-470A-975B-D08104807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39344"/>
        <c:axId val="2450397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D-470A-975B-D0810480705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0D-470A-975B-D08104807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40520"/>
        <c:axId val="245040128"/>
      </c:lineChart>
      <c:catAx>
        <c:axId val="24503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39736"/>
        <c:crosses val="autoZero"/>
        <c:auto val="1"/>
        <c:lblAlgn val="ctr"/>
        <c:lblOffset val="100"/>
        <c:noMultiLvlLbl val="0"/>
      </c:catAx>
      <c:valAx>
        <c:axId val="24503973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39344"/>
        <c:crosses val="autoZero"/>
        <c:crossBetween val="between"/>
      </c:valAx>
      <c:valAx>
        <c:axId val="2450401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052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40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4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(Asplenia)'!$H$4:$H$20</c:f>
              <c:numCache>
                <c:formatCode>General</c:formatCode>
                <c:ptCount val="1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9E-48B6-80D8-BF4D7142EE39}"/>
            </c:ext>
          </c:extLst>
        </c:ser>
        <c:ser>
          <c:idx val="0"/>
          <c:order val="1"/>
          <c:tx>
            <c:strRef>
              <c:f>'ASP Cases (Asplenia)'!$D$21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(Asplenia)'!$H$21:$H$37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</c:v>
                </c:pt>
                <c:pt idx="13">
                  <c:v>0</c:v>
                </c:pt>
                <c:pt idx="14">
                  <c:v>0</c:v>
                </c:pt>
                <c:pt idx="15">
                  <c:v>-1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9E-48B6-80D8-BF4D7142E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41304"/>
        <c:axId val="2450416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9E-48B6-80D8-BF4D7142EE39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9E-48B6-80D8-BF4D7142E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42480"/>
        <c:axId val="245042088"/>
      </c:lineChart>
      <c:catAx>
        <c:axId val="245041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1696"/>
        <c:crosses val="autoZero"/>
        <c:auto val="1"/>
        <c:lblAlgn val="ctr"/>
        <c:lblOffset val="100"/>
        <c:noMultiLvlLbl val="0"/>
      </c:catAx>
      <c:valAx>
        <c:axId val="245041696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1304"/>
        <c:crosses val="autoZero"/>
        <c:crossBetween val="between"/>
      </c:valAx>
      <c:valAx>
        <c:axId val="2450420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248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42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42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(Asplenia)'!$I$4:$I$20</c:f>
              <c:numCache>
                <c:formatCode>General</c:formatCode>
                <c:ptCount val="17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3-4192-8736-CF05111C0C6F}"/>
            </c:ext>
          </c:extLst>
        </c:ser>
        <c:ser>
          <c:idx val="0"/>
          <c:order val="1"/>
          <c:tx>
            <c:strRef>
              <c:f>'ASP Cases (Asplenia)'!$D$21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(Asplenia)'!$I$21:$I$37</c:f>
              <c:numCache>
                <c:formatCode>General</c:formatCode>
                <c:ptCount val="17"/>
                <c:pt idx="0">
                  <c:v>-5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-2</c:v>
                </c:pt>
                <c:pt idx="9">
                  <c:v>-3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  <c:pt idx="13">
                  <c:v>0</c:v>
                </c:pt>
                <c:pt idx="14">
                  <c:v>0</c:v>
                </c:pt>
                <c:pt idx="15">
                  <c:v>-1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3-4192-8736-CF05111C0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43264"/>
        <c:axId val="2450436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E3-4192-8736-CF05111C0C6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E3-4192-8736-CF05111C0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44440"/>
        <c:axId val="245044048"/>
      </c:lineChart>
      <c:catAx>
        <c:axId val="24504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3656"/>
        <c:crosses val="autoZero"/>
        <c:auto val="1"/>
        <c:lblAlgn val="ctr"/>
        <c:lblOffset val="100"/>
        <c:noMultiLvlLbl val="0"/>
      </c:catAx>
      <c:valAx>
        <c:axId val="245043656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3264"/>
        <c:crosses val="autoZero"/>
        <c:crossBetween val="between"/>
      </c:valAx>
      <c:valAx>
        <c:axId val="2450440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444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44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44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(Asplenia)'!$G$38:$G$54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4-4F79-9179-E61E11C9B672}"/>
            </c:ext>
          </c:extLst>
        </c:ser>
        <c:ser>
          <c:idx val="0"/>
          <c:order val="1"/>
          <c:tx>
            <c:strRef>
              <c:f>'ASP Cases (Asplenia)'!$D$21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(Asplenia)'!$G$55:$G$71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4-4F79-9179-E61E11C9B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45224"/>
        <c:axId val="2450456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4-4F79-9179-E61E11C9B67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F4-4F79-9179-E61E11C9B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46400"/>
        <c:axId val="245046008"/>
      </c:lineChart>
      <c:catAx>
        <c:axId val="245045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5616"/>
        <c:crosses val="autoZero"/>
        <c:auto val="1"/>
        <c:lblAlgn val="ctr"/>
        <c:lblOffset val="100"/>
        <c:noMultiLvlLbl val="0"/>
      </c:catAx>
      <c:valAx>
        <c:axId val="24504561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5224"/>
        <c:crosses val="autoZero"/>
        <c:crossBetween val="between"/>
      </c:valAx>
      <c:valAx>
        <c:axId val="2450460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64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46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46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(Asplenia)'!$H$38:$H$54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35-41E5-A930-00D4BE5CD041}"/>
            </c:ext>
          </c:extLst>
        </c:ser>
        <c:ser>
          <c:idx val="0"/>
          <c:order val="1"/>
          <c:tx>
            <c:strRef>
              <c:f>'ASP Cases (Asplenia)'!$D$21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(Asplenia)'!$H$55:$H$71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-1</c:v>
                </c:pt>
                <c:pt idx="15">
                  <c:v>0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35-41E5-A930-00D4BE5CD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47184"/>
        <c:axId val="2450475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35-41E5-A930-00D4BE5CD04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35-41E5-A930-00D4BE5CD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48360"/>
        <c:axId val="245047968"/>
      </c:lineChart>
      <c:catAx>
        <c:axId val="24504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7576"/>
        <c:crosses val="autoZero"/>
        <c:auto val="1"/>
        <c:lblAlgn val="ctr"/>
        <c:lblOffset val="100"/>
        <c:noMultiLvlLbl val="0"/>
      </c:catAx>
      <c:valAx>
        <c:axId val="245047576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7184"/>
        <c:crosses val="autoZero"/>
        <c:crossBetween val="between"/>
      </c:valAx>
      <c:valAx>
        <c:axId val="2450479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83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48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479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(Asplenia)'!$I$38:$I$54</c:f>
              <c:numCache>
                <c:formatCode>General</c:formatCode>
                <c:ptCount val="17"/>
                <c:pt idx="0">
                  <c:v>3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5</c:v>
                </c:pt>
                <c:pt idx="7">
                  <c:v>11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1-48FD-9C82-E05EB987305A}"/>
            </c:ext>
          </c:extLst>
        </c:ser>
        <c:ser>
          <c:idx val="0"/>
          <c:order val="1"/>
          <c:tx>
            <c:strRef>
              <c:f>'ASP Cases (Asplenia)'!$D$21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(Asplenia)'!$I$55:$I$71</c:f>
              <c:numCache>
                <c:formatCode>General</c:formatCode>
                <c:ptCount val="17"/>
                <c:pt idx="0">
                  <c:v>-4</c:v>
                </c:pt>
                <c:pt idx="1">
                  <c:v>-2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-3</c:v>
                </c:pt>
                <c:pt idx="10">
                  <c:v>-1</c:v>
                </c:pt>
                <c:pt idx="11">
                  <c:v>-1</c:v>
                </c:pt>
                <c:pt idx="12">
                  <c:v>0</c:v>
                </c:pt>
                <c:pt idx="13">
                  <c:v>0</c:v>
                </c:pt>
                <c:pt idx="14">
                  <c:v>-1</c:v>
                </c:pt>
                <c:pt idx="15">
                  <c:v>-1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01-48FD-9C82-E05EB9873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49144"/>
        <c:axId val="2450495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01-48FD-9C82-E05EB987305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01-48FD-9C82-E05EB9873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50320"/>
        <c:axId val="245049928"/>
      </c:lineChart>
      <c:catAx>
        <c:axId val="245049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9536"/>
        <c:crosses val="autoZero"/>
        <c:auto val="1"/>
        <c:lblAlgn val="ctr"/>
        <c:lblOffset val="100"/>
        <c:noMultiLvlLbl val="0"/>
      </c:catAx>
      <c:valAx>
        <c:axId val="245049536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49144"/>
        <c:crosses val="autoZero"/>
        <c:crossBetween val="between"/>
      </c:valAx>
      <c:valAx>
        <c:axId val="2450499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032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5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49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Cases'!$H$140:$H$156</c:f>
              <c:numCache>
                <c:formatCode>General</c:formatCode>
                <c:ptCount val="17"/>
                <c:pt idx="0">
                  <c:v>193</c:v>
                </c:pt>
                <c:pt idx="1">
                  <c:v>58</c:v>
                </c:pt>
                <c:pt idx="2">
                  <c:v>29</c:v>
                </c:pt>
                <c:pt idx="3">
                  <c:v>15</c:v>
                </c:pt>
                <c:pt idx="4">
                  <c:v>23</c:v>
                </c:pt>
                <c:pt idx="5">
                  <c:v>42</c:v>
                </c:pt>
                <c:pt idx="6">
                  <c:v>68</c:v>
                </c:pt>
                <c:pt idx="7">
                  <c:v>74</c:v>
                </c:pt>
                <c:pt idx="8">
                  <c:v>48</c:v>
                </c:pt>
                <c:pt idx="9">
                  <c:v>52</c:v>
                </c:pt>
                <c:pt idx="10">
                  <c:v>71</c:v>
                </c:pt>
                <c:pt idx="11">
                  <c:v>74</c:v>
                </c:pt>
                <c:pt idx="12">
                  <c:v>79</c:v>
                </c:pt>
                <c:pt idx="13">
                  <c:v>104</c:v>
                </c:pt>
                <c:pt idx="14">
                  <c:v>88</c:v>
                </c:pt>
                <c:pt idx="15">
                  <c:v>103</c:v>
                </c:pt>
                <c:pt idx="16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C3-4203-997E-65DEE37B2234}"/>
            </c:ext>
          </c:extLst>
        </c:ser>
        <c:ser>
          <c:idx val="0"/>
          <c:order val="1"/>
          <c:tx>
            <c:strRef>
              <c:f>'ASP Cases'!$D$89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Cases'!$H$157:$H$173</c:f>
              <c:numCache>
                <c:formatCode>General</c:formatCode>
                <c:ptCount val="17"/>
                <c:pt idx="0">
                  <c:v>-206</c:v>
                </c:pt>
                <c:pt idx="1">
                  <c:v>-41</c:v>
                </c:pt>
                <c:pt idx="2">
                  <c:v>-36</c:v>
                </c:pt>
                <c:pt idx="3">
                  <c:v>-29</c:v>
                </c:pt>
                <c:pt idx="4">
                  <c:v>-12</c:v>
                </c:pt>
                <c:pt idx="5">
                  <c:v>-9</c:v>
                </c:pt>
                <c:pt idx="6">
                  <c:v>-33</c:v>
                </c:pt>
                <c:pt idx="7">
                  <c:v>-35</c:v>
                </c:pt>
                <c:pt idx="8">
                  <c:v>-37</c:v>
                </c:pt>
                <c:pt idx="9">
                  <c:v>-41</c:v>
                </c:pt>
                <c:pt idx="10">
                  <c:v>-53</c:v>
                </c:pt>
                <c:pt idx="11">
                  <c:v>-51</c:v>
                </c:pt>
                <c:pt idx="12">
                  <c:v>-76</c:v>
                </c:pt>
                <c:pt idx="13">
                  <c:v>-79</c:v>
                </c:pt>
                <c:pt idx="14">
                  <c:v>-90</c:v>
                </c:pt>
                <c:pt idx="15">
                  <c:v>-88</c:v>
                </c:pt>
                <c:pt idx="16">
                  <c:v>-208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C3-4203-997E-65DEE37B2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0109528"/>
        <c:axId val="22010992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C3-4203-997E-65DEE37B223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C3-4203-997E-65DEE37B2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110704"/>
        <c:axId val="220110312"/>
      </c:lineChart>
      <c:catAx>
        <c:axId val="220109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109920"/>
        <c:crosses val="autoZero"/>
        <c:auto val="1"/>
        <c:lblAlgn val="ctr"/>
        <c:lblOffset val="100"/>
        <c:noMultiLvlLbl val="0"/>
      </c:catAx>
      <c:valAx>
        <c:axId val="220109920"/>
        <c:scaling>
          <c:orientation val="minMax"/>
          <c:max val="350"/>
          <c:min val="-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109528"/>
        <c:crosses val="autoZero"/>
        <c:crossBetween val="between"/>
      </c:valAx>
      <c:valAx>
        <c:axId val="22011031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11070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0110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01103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(Asplenia)'!$G$72:$G$88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22-4259-BDF6-4D563A10E91C}"/>
            </c:ext>
          </c:extLst>
        </c:ser>
        <c:ser>
          <c:idx val="0"/>
          <c:order val="1"/>
          <c:tx>
            <c:strRef>
              <c:f>'ASP Cases (Asplenia)'!$D$89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(Asplenia)'!$G$89:$G$105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22-4259-BDF6-4D563A10E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51104"/>
        <c:axId val="2450514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22-4259-BDF6-4D563A10E91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22-4259-BDF6-4D563A10E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52280"/>
        <c:axId val="245051888"/>
      </c:lineChart>
      <c:catAx>
        <c:axId val="24505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1496"/>
        <c:crosses val="autoZero"/>
        <c:auto val="1"/>
        <c:lblAlgn val="ctr"/>
        <c:lblOffset val="100"/>
        <c:noMultiLvlLbl val="0"/>
      </c:catAx>
      <c:valAx>
        <c:axId val="24505149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1104"/>
        <c:crosses val="autoZero"/>
        <c:crossBetween val="between"/>
      </c:valAx>
      <c:valAx>
        <c:axId val="2450518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228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52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51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(Asplenia)'!$H$72:$H$88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02-45C4-9ABF-632D9E69CB87}"/>
            </c:ext>
          </c:extLst>
        </c:ser>
        <c:ser>
          <c:idx val="0"/>
          <c:order val="1"/>
          <c:tx>
            <c:strRef>
              <c:f>'ASP Cases (Asplenia)'!$D$89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(Asplenia)'!$H$89:$H$105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-1</c:v>
                </c:pt>
                <c:pt idx="15">
                  <c:v>0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02-45C4-9ABF-632D9E69C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53064"/>
        <c:axId val="2450534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02-45C4-9ABF-632D9E69CB8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02-45C4-9ABF-632D9E69C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54240"/>
        <c:axId val="245053848"/>
      </c:lineChart>
      <c:catAx>
        <c:axId val="245053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3456"/>
        <c:crosses val="autoZero"/>
        <c:auto val="1"/>
        <c:lblAlgn val="ctr"/>
        <c:lblOffset val="100"/>
        <c:noMultiLvlLbl val="0"/>
      </c:catAx>
      <c:valAx>
        <c:axId val="245053456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3064"/>
        <c:crosses val="autoZero"/>
        <c:crossBetween val="between"/>
      </c:valAx>
      <c:valAx>
        <c:axId val="2450538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424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54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53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(Asplenia)'!$I$72:$I$88</c:f>
              <c:numCache>
                <c:formatCode>General</c:formatCode>
                <c:ptCount val="17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6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6C-42FF-B041-EC323DC87314}"/>
            </c:ext>
          </c:extLst>
        </c:ser>
        <c:ser>
          <c:idx val="0"/>
          <c:order val="1"/>
          <c:tx>
            <c:strRef>
              <c:f>'ASP Cases (Asplenia)'!$D$89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(Asplenia)'!$I$89:$I$105</c:f>
              <c:numCache>
                <c:formatCode>General</c:formatCode>
                <c:ptCount val="17"/>
                <c:pt idx="0">
                  <c:v>-3</c:v>
                </c:pt>
                <c:pt idx="1">
                  <c:v>-4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-2</c:v>
                </c:pt>
                <c:pt idx="8">
                  <c:v>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6C-42FF-B041-EC323DC87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55024"/>
        <c:axId val="2450554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C-42FF-B041-EC323DC8731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6C-42FF-B041-EC323DC87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56200"/>
        <c:axId val="245055808"/>
      </c:lineChart>
      <c:catAx>
        <c:axId val="24505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5416"/>
        <c:crosses val="autoZero"/>
        <c:auto val="1"/>
        <c:lblAlgn val="ctr"/>
        <c:lblOffset val="100"/>
        <c:noMultiLvlLbl val="0"/>
      </c:catAx>
      <c:valAx>
        <c:axId val="245055416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5024"/>
        <c:crosses val="autoZero"/>
        <c:crossBetween val="between"/>
      </c:valAx>
      <c:valAx>
        <c:axId val="2450558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62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56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55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(Asplenia)'!$G$106:$G$122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C-4E33-A863-2667D70295E7}"/>
            </c:ext>
          </c:extLst>
        </c:ser>
        <c:ser>
          <c:idx val="0"/>
          <c:order val="1"/>
          <c:tx>
            <c:strRef>
              <c:f>'ASP Cases (Asplenia)'!$D$89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(Asplenia)'!$G$123:$G$139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C-4E33-A863-2667D7029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56984"/>
        <c:axId val="2450573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C-4E33-A863-2667D70295E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2C-4E33-A863-2667D7029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58160"/>
        <c:axId val="245057768"/>
      </c:lineChart>
      <c:catAx>
        <c:axId val="245056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7376"/>
        <c:crosses val="autoZero"/>
        <c:auto val="1"/>
        <c:lblAlgn val="ctr"/>
        <c:lblOffset val="100"/>
        <c:noMultiLvlLbl val="0"/>
      </c:catAx>
      <c:valAx>
        <c:axId val="24505737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6984"/>
        <c:crosses val="autoZero"/>
        <c:crossBetween val="between"/>
      </c:valAx>
      <c:valAx>
        <c:axId val="2450577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81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58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577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(Asplenia)'!$H$106:$H$122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35-42BE-BEF3-4D6EF95763A7}"/>
            </c:ext>
          </c:extLst>
        </c:ser>
        <c:ser>
          <c:idx val="0"/>
          <c:order val="1"/>
          <c:tx>
            <c:strRef>
              <c:f>'ASP Cases (Asplenia)'!$D$89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(Asplenia)'!$H$123:$H$139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-2</c:v>
                </c:pt>
                <c:pt idx="14">
                  <c:v>0</c:v>
                </c:pt>
                <c:pt idx="15">
                  <c:v>-2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35-42BE-BEF3-4D6EF9576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58944"/>
        <c:axId val="2450593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35-42BE-BEF3-4D6EF95763A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35-42BE-BEF3-4D6EF9576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60120"/>
        <c:axId val="245059728"/>
      </c:lineChart>
      <c:catAx>
        <c:axId val="24505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9336"/>
        <c:crosses val="autoZero"/>
        <c:auto val="1"/>
        <c:lblAlgn val="ctr"/>
        <c:lblOffset val="100"/>
        <c:noMultiLvlLbl val="0"/>
      </c:catAx>
      <c:valAx>
        <c:axId val="245059336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58944"/>
        <c:crosses val="autoZero"/>
        <c:crossBetween val="between"/>
      </c:valAx>
      <c:valAx>
        <c:axId val="2450597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012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60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597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(Asplenia)'!$I$106:$I$122</c:f>
              <c:numCache>
                <c:formatCode>General</c:formatCode>
                <c:ptCount val="17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8</c:v>
                </c:pt>
                <c:pt idx="7">
                  <c:v>8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51-4A32-B085-A0781D010A1B}"/>
            </c:ext>
          </c:extLst>
        </c:ser>
        <c:ser>
          <c:idx val="0"/>
          <c:order val="1"/>
          <c:tx>
            <c:strRef>
              <c:f>'ASP Cases (Asplenia)'!$D$89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(Asplenia)'!$I$123:$I$139</c:f>
              <c:numCache>
                <c:formatCode>General</c:formatCode>
                <c:ptCount val="17"/>
                <c:pt idx="0">
                  <c:v>-2</c:v>
                </c:pt>
                <c:pt idx="1">
                  <c:v>-1</c:v>
                </c:pt>
                <c:pt idx="2">
                  <c:v>-1</c:v>
                </c:pt>
                <c:pt idx="3">
                  <c:v>-2</c:v>
                </c:pt>
                <c:pt idx="4">
                  <c:v>0</c:v>
                </c:pt>
                <c:pt idx="5">
                  <c:v>-1</c:v>
                </c:pt>
                <c:pt idx="6">
                  <c:v>-2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  <c:pt idx="13">
                  <c:v>-1</c:v>
                </c:pt>
                <c:pt idx="14">
                  <c:v>0</c:v>
                </c:pt>
                <c:pt idx="15">
                  <c:v>0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51-4A32-B085-A0781D010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60904"/>
        <c:axId val="2450612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51-4A32-B085-A0781D010A1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51-4A32-B085-A0781D010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62080"/>
        <c:axId val="245061688"/>
      </c:lineChart>
      <c:catAx>
        <c:axId val="245060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1296"/>
        <c:crosses val="autoZero"/>
        <c:auto val="1"/>
        <c:lblAlgn val="ctr"/>
        <c:lblOffset val="100"/>
        <c:noMultiLvlLbl val="0"/>
      </c:catAx>
      <c:valAx>
        <c:axId val="245061296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0904"/>
        <c:crosses val="autoZero"/>
        <c:crossBetween val="between"/>
      </c:valAx>
      <c:valAx>
        <c:axId val="2450616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208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6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616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(Asplenia)'!$G$140:$G$156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FD-4645-BC38-B934145963AF}"/>
            </c:ext>
          </c:extLst>
        </c:ser>
        <c:ser>
          <c:idx val="0"/>
          <c:order val="1"/>
          <c:tx>
            <c:strRef>
              <c:f>'ASP Cases (Asplenia)'!$D$89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(Asplenia)'!$G$157:$G$173</c:f>
              <c:numCache>
                <c:formatCode>General</c:formatCode>
                <c:ptCount val="17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FD-4645-BC38-B93414596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62864"/>
        <c:axId val="2450632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D-4645-BC38-B934145963A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FD-4645-BC38-B93414596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64040"/>
        <c:axId val="245063648"/>
      </c:lineChart>
      <c:catAx>
        <c:axId val="2450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3256"/>
        <c:crosses val="autoZero"/>
        <c:auto val="1"/>
        <c:lblAlgn val="ctr"/>
        <c:lblOffset val="100"/>
        <c:noMultiLvlLbl val="0"/>
      </c:catAx>
      <c:valAx>
        <c:axId val="24506325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2864"/>
        <c:crosses val="autoZero"/>
        <c:crossBetween val="between"/>
      </c:valAx>
      <c:valAx>
        <c:axId val="2450636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404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64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63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(Asplenia)'!$H$140:$H$156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A-43BB-B509-960F19F6F0DE}"/>
            </c:ext>
          </c:extLst>
        </c:ser>
        <c:ser>
          <c:idx val="0"/>
          <c:order val="1"/>
          <c:tx>
            <c:strRef>
              <c:f>'ASP Cases (Asplenia)'!$D$89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(Asplenia)'!$H$157:$H$173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  <c:pt idx="13">
                  <c:v>-2</c:v>
                </c:pt>
                <c:pt idx="14">
                  <c:v>-2</c:v>
                </c:pt>
                <c:pt idx="15">
                  <c:v>-1</c:v>
                </c:pt>
                <c:pt idx="16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BA-43BB-B509-960F19F6F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64824"/>
        <c:axId val="2450652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BA-43BB-B509-960F19F6F0D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BA-43BB-B509-960F19F6F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66000"/>
        <c:axId val="245065608"/>
      </c:lineChart>
      <c:catAx>
        <c:axId val="245064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5216"/>
        <c:crosses val="autoZero"/>
        <c:auto val="1"/>
        <c:lblAlgn val="ctr"/>
        <c:lblOffset val="100"/>
        <c:noMultiLvlLbl val="0"/>
      </c:catAx>
      <c:valAx>
        <c:axId val="245065216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4824"/>
        <c:crosses val="autoZero"/>
        <c:crossBetween val="between"/>
      </c:valAx>
      <c:valAx>
        <c:axId val="2450656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60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66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65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(Asplenia)'!$I$140:$I$156</c:f>
              <c:numCache>
                <c:formatCode>General</c:formatCode>
                <c:ptCount val="17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9</c:v>
                </c:pt>
                <c:pt idx="8">
                  <c:v>3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3F-42DE-8FAF-7A31B871F20F}"/>
            </c:ext>
          </c:extLst>
        </c:ser>
        <c:ser>
          <c:idx val="0"/>
          <c:order val="1"/>
          <c:tx>
            <c:strRef>
              <c:f>'ASP Cases (Asplenia)'!$D$89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(Asplenia)'!$I$157:$I$173</c:f>
              <c:numCache>
                <c:formatCode>General</c:formatCode>
                <c:ptCount val="17"/>
                <c:pt idx="0">
                  <c:v>-3</c:v>
                </c:pt>
                <c:pt idx="1">
                  <c:v>-5</c:v>
                </c:pt>
                <c:pt idx="2">
                  <c:v>-2</c:v>
                </c:pt>
                <c:pt idx="3">
                  <c:v>-2</c:v>
                </c:pt>
                <c:pt idx="4">
                  <c:v>0</c:v>
                </c:pt>
                <c:pt idx="5">
                  <c:v>0</c:v>
                </c:pt>
                <c:pt idx="6">
                  <c:v>-2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  <c:pt idx="13">
                  <c:v>-1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3F-42DE-8FAF-7A31B871F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66784"/>
        <c:axId val="2450671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3F-42DE-8FAF-7A31B871F20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3F-42DE-8FAF-7A31B871F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67960"/>
        <c:axId val="245067568"/>
      </c:lineChart>
      <c:catAx>
        <c:axId val="24506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7176"/>
        <c:crosses val="autoZero"/>
        <c:auto val="1"/>
        <c:lblAlgn val="ctr"/>
        <c:lblOffset val="100"/>
        <c:noMultiLvlLbl val="0"/>
      </c:catAx>
      <c:valAx>
        <c:axId val="245067176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6784"/>
        <c:crosses val="autoZero"/>
        <c:crossBetween val="between"/>
      </c:valAx>
      <c:valAx>
        <c:axId val="2450675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79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67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67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(Neuro)'!$G$4:$G$20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0A-4574-9FD3-CD549D7AD9F1}"/>
            </c:ext>
          </c:extLst>
        </c:ser>
        <c:ser>
          <c:idx val="0"/>
          <c:order val="1"/>
          <c:tx>
            <c:strRef>
              <c:f>'ASP Cases (Neuro)'!$D$21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(Neuro)'!$G$21:$G$37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0A-4574-9FD3-CD549D7AD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68744"/>
        <c:axId val="2450691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0A-4574-9FD3-CD549D7AD9F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0A-4574-9FD3-CD549D7AD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69920"/>
        <c:axId val="245069528"/>
      </c:lineChart>
      <c:catAx>
        <c:axId val="24506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9136"/>
        <c:crosses val="autoZero"/>
        <c:auto val="1"/>
        <c:lblAlgn val="ctr"/>
        <c:lblOffset val="100"/>
        <c:noMultiLvlLbl val="0"/>
      </c:catAx>
      <c:valAx>
        <c:axId val="24506913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8744"/>
        <c:crosses val="autoZero"/>
        <c:crossBetween val="between"/>
      </c:valAx>
      <c:valAx>
        <c:axId val="2450695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6992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69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695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Cases'!$I$140:$I$156</c:f>
              <c:numCache>
                <c:formatCode>General</c:formatCode>
                <c:ptCount val="17"/>
                <c:pt idx="0">
                  <c:v>2373</c:v>
                </c:pt>
                <c:pt idx="1">
                  <c:v>1018</c:v>
                </c:pt>
                <c:pt idx="2">
                  <c:v>485</c:v>
                </c:pt>
                <c:pt idx="3">
                  <c:v>215</c:v>
                </c:pt>
                <c:pt idx="4">
                  <c:v>234</c:v>
                </c:pt>
                <c:pt idx="5">
                  <c:v>417</c:v>
                </c:pt>
                <c:pt idx="6">
                  <c:v>653</c:v>
                </c:pt>
                <c:pt idx="7">
                  <c:v>622</c:v>
                </c:pt>
                <c:pt idx="8">
                  <c:v>348</c:v>
                </c:pt>
                <c:pt idx="9">
                  <c:v>187</c:v>
                </c:pt>
                <c:pt idx="10">
                  <c:v>136</c:v>
                </c:pt>
                <c:pt idx="11">
                  <c:v>87</c:v>
                </c:pt>
                <c:pt idx="12">
                  <c:v>77</c:v>
                </c:pt>
                <c:pt idx="13">
                  <c:v>60</c:v>
                </c:pt>
                <c:pt idx="14">
                  <c:v>39</c:v>
                </c:pt>
                <c:pt idx="15">
                  <c:v>29</c:v>
                </c:pt>
                <c:pt idx="16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46-40D1-9EB1-B547B3FD3AFB}"/>
            </c:ext>
          </c:extLst>
        </c:ser>
        <c:ser>
          <c:idx val="0"/>
          <c:order val="1"/>
          <c:tx>
            <c:strRef>
              <c:f>'ASP Cases'!$D$89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Cases'!$I$157:$I$173</c:f>
              <c:numCache>
                <c:formatCode>General</c:formatCode>
                <c:ptCount val="17"/>
                <c:pt idx="0">
                  <c:v>-2443</c:v>
                </c:pt>
                <c:pt idx="1">
                  <c:v>-964</c:v>
                </c:pt>
                <c:pt idx="2">
                  <c:v>-467</c:v>
                </c:pt>
                <c:pt idx="3">
                  <c:v>-161</c:v>
                </c:pt>
                <c:pt idx="4">
                  <c:v>-86</c:v>
                </c:pt>
                <c:pt idx="5">
                  <c:v>-104</c:v>
                </c:pt>
                <c:pt idx="6">
                  <c:v>-188</c:v>
                </c:pt>
                <c:pt idx="7">
                  <c:v>-255</c:v>
                </c:pt>
                <c:pt idx="8">
                  <c:v>-190</c:v>
                </c:pt>
                <c:pt idx="9">
                  <c:v>-121</c:v>
                </c:pt>
                <c:pt idx="10">
                  <c:v>-74</c:v>
                </c:pt>
                <c:pt idx="11">
                  <c:v>-78</c:v>
                </c:pt>
                <c:pt idx="12">
                  <c:v>-53</c:v>
                </c:pt>
                <c:pt idx="13">
                  <c:v>-41</c:v>
                </c:pt>
                <c:pt idx="14">
                  <c:v>-37</c:v>
                </c:pt>
                <c:pt idx="15">
                  <c:v>-31</c:v>
                </c:pt>
                <c:pt idx="16">
                  <c:v>-29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46-40D1-9EB1-B547B3FD3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0111880"/>
        <c:axId val="22011227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46-40D1-9EB1-B547B3FD3AF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46-40D1-9EB1-B547B3FD3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113056"/>
        <c:axId val="220112664"/>
      </c:lineChart>
      <c:catAx>
        <c:axId val="220111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112272"/>
        <c:crosses val="autoZero"/>
        <c:auto val="1"/>
        <c:lblAlgn val="ctr"/>
        <c:lblOffset val="100"/>
        <c:noMultiLvlLbl val="0"/>
      </c:catAx>
      <c:valAx>
        <c:axId val="220112272"/>
        <c:scaling>
          <c:orientation val="minMax"/>
          <c:max val="3000"/>
          <c:min val="-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111880"/>
        <c:crosses val="autoZero"/>
        <c:crossBetween val="between"/>
      </c:valAx>
      <c:valAx>
        <c:axId val="22011266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11305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0113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0112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(Neuro)'!$H$4:$H$20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8</c:v>
                </c:pt>
                <c:pt idx="14">
                  <c:v>9</c:v>
                </c:pt>
                <c:pt idx="15">
                  <c:v>19</c:v>
                </c:pt>
                <c:pt idx="16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D-4006-95BF-382E1B8CCE86}"/>
            </c:ext>
          </c:extLst>
        </c:ser>
        <c:ser>
          <c:idx val="0"/>
          <c:order val="1"/>
          <c:tx>
            <c:strRef>
              <c:f>'ASP Cases (Neuro)'!$D$21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(Neuro)'!$H$21:$H$37</c:f>
              <c:numCache>
                <c:formatCode>General</c:formatCode>
                <c:ptCount val="17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-2</c:v>
                </c:pt>
                <c:pt idx="10">
                  <c:v>-2</c:v>
                </c:pt>
                <c:pt idx="11">
                  <c:v>-2</c:v>
                </c:pt>
                <c:pt idx="12">
                  <c:v>-7</c:v>
                </c:pt>
                <c:pt idx="13">
                  <c:v>-9</c:v>
                </c:pt>
                <c:pt idx="14">
                  <c:v>-10</c:v>
                </c:pt>
                <c:pt idx="15">
                  <c:v>-15</c:v>
                </c:pt>
                <c:pt idx="16">
                  <c:v>-49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8D-4006-95BF-382E1B8CC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70704"/>
        <c:axId val="2450710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8D-4006-95BF-382E1B8CCE8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8D-4006-95BF-382E1B8CC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71880"/>
        <c:axId val="245071488"/>
      </c:lineChart>
      <c:catAx>
        <c:axId val="24507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1096"/>
        <c:crosses val="autoZero"/>
        <c:auto val="1"/>
        <c:lblAlgn val="ctr"/>
        <c:lblOffset val="100"/>
        <c:noMultiLvlLbl val="0"/>
      </c:catAx>
      <c:valAx>
        <c:axId val="245071096"/>
        <c:scaling>
          <c:orientation val="minMax"/>
          <c:max val="80"/>
          <c:min val="-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0704"/>
        <c:crosses val="autoZero"/>
        <c:crossBetween val="between"/>
      </c:valAx>
      <c:valAx>
        <c:axId val="2450714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188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71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714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(Neuro)'!$I$4:$I$20</c:f>
              <c:numCache>
                <c:formatCode>General</c:formatCode>
                <c:ptCount val="17"/>
                <c:pt idx="0">
                  <c:v>9</c:v>
                </c:pt>
                <c:pt idx="1">
                  <c:v>7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3</c:v>
                </c:pt>
                <c:pt idx="6">
                  <c:v>8</c:v>
                </c:pt>
                <c:pt idx="7">
                  <c:v>7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3</c:v>
                </c:pt>
                <c:pt idx="12">
                  <c:v>6</c:v>
                </c:pt>
                <c:pt idx="13">
                  <c:v>5</c:v>
                </c:pt>
                <c:pt idx="14">
                  <c:v>4</c:v>
                </c:pt>
                <c:pt idx="15">
                  <c:v>5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7C-4167-8127-4ED34A7501F7}"/>
            </c:ext>
          </c:extLst>
        </c:ser>
        <c:ser>
          <c:idx val="0"/>
          <c:order val="1"/>
          <c:tx>
            <c:strRef>
              <c:f>'ASP Cases (Neuro)'!$D$21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(Neuro)'!$I$21:$I$37</c:f>
              <c:numCache>
                <c:formatCode>General</c:formatCode>
                <c:ptCount val="17"/>
                <c:pt idx="0">
                  <c:v>-11</c:v>
                </c:pt>
                <c:pt idx="1">
                  <c:v>-5</c:v>
                </c:pt>
                <c:pt idx="2">
                  <c:v>-5</c:v>
                </c:pt>
                <c:pt idx="3">
                  <c:v>-2</c:v>
                </c:pt>
                <c:pt idx="4">
                  <c:v>-1</c:v>
                </c:pt>
                <c:pt idx="5">
                  <c:v>-3</c:v>
                </c:pt>
                <c:pt idx="6">
                  <c:v>-1</c:v>
                </c:pt>
                <c:pt idx="7">
                  <c:v>-2</c:v>
                </c:pt>
                <c:pt idx="8">
                  <c:v>-1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-2</c:v>
                </c:pt>
                <c:pt idx="13">
                  <c:v>-1</c:v>
                </c:pt>
                <c:pt idx="14">
                  <c:v>-2</c:v>
                </c:pt>
                <c:pt idx="15">
                  <c:v>-9</c:v>
                </c:pt>
                <c:pt idx="16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7C-4167-8127-4ED34A750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72664"/>
        <c:axId val="2450730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7C-4167-8127-4ED34A7501F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7C-4167-8127-4ED34A750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73840"/>
        <c:axId val="245073448"/>
      </c:lineChart>
      <c:catAx>
        <c:axId val="245072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3056"/>
        <c:crosses val="autoZero"/>
        <c:auto val="1"/>
        <c:lblAlgn val="ctr"/>
        <c:lblOffset val="100"/>
        <c:noMultiLvlLbl val="0"/>
      </c:catAx>
      <c:valAx>
        <c:axId val="245073056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2664"/>
        <c:crosses val="autoZero"/>
        <c:crossBetween val="between"/>
      </c:valAx>
      <c:valAx>
        <c:axId val="2450734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384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73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73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(Neuro)'!$G$38:$G$54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C-410D-9515-A638CF600238}"/>
            </c:ext>
          </c:extLst>
        </c:ser>
        <c:ser>
          <c:idx val="0"/>
          <c:order val="1"/>
          <c:tx>
            <c:strRef>
              <c:f>'ASP Cases (Neuro)'!$D$21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(Neuro)'!$G$55:$G$71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-4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8C-410D-9515-A638CF600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74624"/>
        <c:axId val="2450750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8C-410D-9515-A638CF60023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8C-410D-9515-A638CF600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75800"/>
        <c:axId val="245075408"/>
      </c:lineChart>
      <c:catAx>
        <c:axId val="24507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5016"/>
        <c:crosses val="autoZero"/>
        <c:auto val="1"/>
        <c:lblAlgn val="ctr"/>
        <c:lblOffset val="100"/>
        <c:noMultiLvlLbl val="0"/>
      </c:catAx>
      <c:valAx>
        <c:axId val="245075016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4624"/>
        <c:crosses val="autoZero"/>
        <c:crossBetween val="between"/>
      </c:valAx>
      <c:valAx>
        <c:axId val="2450754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58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75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75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(Neuro)'!$H$38:$H$54</c:f>
              <c:numCache>
                <c:formatCode>General</c:formatCode>
                <c:ptCount val="1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3</c:v>
                </c:pt>
                <c:pt idx="13">
                  <c:v>7</c:v>
                </c:pt>
                <c:pt idx="14">
                  <c:v>7</c:v>
                </c:pt>
                <c:pt idx="15">
                  <c:v>17</c:v>
                </c:pt>
                <c:pt idx="16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F8-4486-A5E7-22B20F7C3DBE}"/>
            </c:ext>
          </c:extLst>
        </c:ser>
        <c:ser>
          <c:idx val="0"/>
          <c:order val="1"/>
          <c:tx>
            <c:strRef>
              <c:f>'ASP Cases (Neuro)'!$D$21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(Neuro)'!$H$55:$H$71</c:f>
              <c:numCache>
                <c:formatCode>General</c:formatCode>
                <c:ptCount val="17"/>
                <c:pt idx="0">
                  <c:v>-2</c:v>
                </c:pt>
                <c:pt idx="1">
                  <c:v>0</c:v>
                </c:pt>
                <c:pt idx="2">
                  <c:v>-2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-3</c:v>
                </c:pt>
                <c:pt idx="11">
                  <c:v>-2</c:v>
                </c:pt>
                <c:pt idx="12">
                  <c:v>-2</c:v>
                </c:pt>
                <c:pt idx="13">
                  <c:v>-14</c:v>
                </c:pt>
                <c:pt idx="14">
                  <c:v>-14</c:v>
                </c:pt>
                <c:pt idx="15">
                  <c:v>-18</c:v>
                </c:pt>
                <c:pt idx="16">
                  <c:v>-59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F8-4486-A5E7-22B20F7C3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76584"/>
        <c:axId val="2450769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F8-4486-A5E7-22B20F7C3DB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F8-4486-A5E7-22B20F7C3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77760"/>
        <c:axId val="245077368"/>
      </c:lineChart>
      <c:catAx>
        <c:axId val="245076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6976"/>
        <c:crosses val="autoZero"/>
        <c:auto val="1"/>
        <c:lblAlgn val="ctr"/>
        <c:lblOffset val="100"/>
        <c:noMultiLvlLbl val="0"/>
      </c:catAx>
      <c:valAx>
        <c:axId val="245076976"/>
        <c:scaling>
          <c:orientation val="minMax"/>
          <c:max val="125"/>
          <c:min val="-1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6584"/>
        <c:crosses val="autoZero"/>
        <c:crossBetween val="between"/>
      </c:valAx>
      <c:valAx>
        <c:axId val="2450773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77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77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77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(Neuro)'!$I$38:$I$54</c:f>
              <c:numCache>
                <c:formatCode>General</c:formatCode>
                <c:ptCount val="17"/>
                <c:pt idx="0">
                  <c:v>11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6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11</c:v>
                </c:pt>
                <c:pt idx="12">
                  <c:v>2</c:v>
                </c:pt>
                <c:pt idx="13">
                  <c:v>8</c:v>
                </c:pt>
                <c:pt idx="14">
                  <c:v>9</c:v>
                </c:pt>
                <c:pt idx="15">
                  <c:v>9</c:v>
                </c:pt>
                <c:pt idx="16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9A-4C27-A105-A9227D6C235F}"/>
            </c:ext>
          </c:extLst>
        </c:ser>
        <c:ser>
          <c:idx val="0"/>
          <c:order val="1"/>
          <c:tx>
            <c:strRef>
              <c:f>'ASP Cases (Neuro)'!$D$21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(Neuro)'!$I$55:$I$71</c:f>
              <c:numCache>
                <c:formatCode>General</c:formatCode>
                <c:ptCount val="17"/>
                <c:pt idx="0">
                  <c:v>-12</c:v>
                </c:pt>
                <c:pt idx="1">
                  <c:v>-5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-1</c:v>
                </c:pt>
                <c:pt idx="6">
                  <c:v>-2</c:v>
                </c:pt>
                <c:pt idx="7">
                  <c:v>-7</c:v>
                </c:pt>
                <c:pt idx="8">
                  <c:v>-1</c:v>
                </c:pt>
                <c:pt idx="9">
                  <c:v>-5</c:v>
                </c:pt>
                <c:pt idx="10">
                  <c:v>-4</c:v>
                </c:pt>
                <c:pt idx="11">
                  <c:v>-1</c:v>
                </c:pt>
                <c:pt idx="12">
                  <c:v>-5</c:v>
                </c:pt>
                <c:pt idx="13">
                  <c:v>-4</c:v>
                </c:pt>
                <c:pt idx="14">
                  <c:v>-8</c:v>
                </c:pt>
                <c:pt idx="15">
                  <c:v>-5</c:v>
                </c:pt>
                <c:pt idx="16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9A-4C27-A105-A9227D6C2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78544"/>
        <c:axId val="2450789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9A-4C27-A105-A9227D6C235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9A-4C27-A105-A9227D6C2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79720"/>
        <c:axId val="245079328"/>
      </c:lineChart>
      <c:catAx>
        <c:axId val="24507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8936"/>
        <c:crosses val="autoZero"/>
        <c:auto val="1"/>
        <c:lblAlgn val="ctr"/>
        <c:lblOffset val="100"/>
        <c:noMultiLvlLbl val="0"/>
      </c:catAx>
      <c:valAx>
        <c:axId val="245078936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8544"/>
        <c:crosses val="autoZero"/>
        <c:crossBetween val="between"/>
      </c:valAx>
      <c:valAx>
        <c:axId val="2450793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7972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79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79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(Neuro)'!$G$72:$G$88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1-4D55-930F-510DE9087672}"/>
            </c:ext>
          </c:extLst>
        </c:ser>
        <c:ser>
          <c:idx val="0"/>
          <c:order val="1"/>
          <c:tx>
            <c:strRef>
              <c:f>'ASP Cases (Neuro)'!$D$89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(Neuro)'!$G$89:$G$105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-1</c:v>
                </c:pt>
                <c:pt idx="14">
                  <c:v>-2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81-4D55-930F-510DE9087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80504"/>
        <c:axId val="2450808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81-4D55-930F-510DE908767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81-4D55-930F-510DE9087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81680"/>
        <c:axId val="245081288"/>
      </c:lineChart>
      <c:catAx>
        <c:axId val="24508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0896"/>
        <c:crosses val="autoZero"/>
        <c:auto val="1"/>
        <c:lblAlgn val="ctr"/>
        <c:lblOffset val="100"/>
        <c:noMultiLvlLbl val="0"/>
      </c:catAx>
      <c:valAx>
        <c:axId val="24508089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0504"/>
        <c:crosses val="autoZero"/>
        <c:crossBetween val="between"/>
      </c:valAx>
      <c:valAx>
        <c:axId val="2450812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168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81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812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(Neuro)'!$H$72:$H$88</c:f>
              <c:numCache>
                <c:formatCode>General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11</c:v>
                </c:pt>
                <c:pt idx="12">
                  <c:v>8</c:v>
                </c:pt>
                <c:pt idx="13">
                  <c:v>3</c:v>
                </c:pt>
                <c:pt idx="14">
                  <c:v>8</c:v>
                </c:pt>
                <c:pt idx="15">
                  <c:v>12</c:v>
                </c:pt>
                <c:pt idx="16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8-4939-9069-8CF53657B85F}"/>
            </c:ext>
          </c:extLst>
        </c:ser>
        <c:ser>
          <c:idx val="0"/>
          <c:order val="1"/>
          <c:tx>
            <c:strRef>
              <c:f>'ASP Cases (Neuro)'!$D$89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(Neuro)'!$H$89:$H$105</c:f>
              <c:numCache>
                <c:formatCode>General</c:formatCode>
                <c:ptCount val="17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-4</c:v>
                </c:pt>
                <c:pt idx="10">
                  <c:v>-4</c:v>
                </c:pt>
                <c:pt idx="11">
                  <c:v>-3</c:v>
                </c:pt>
                <c:pt idx="12">
                  <c:v>-5</c:v>
                </c:pt>
                <c:pt idx="13">
                  <c:v>-10</c:v>
                </c:pt>
                <c:pt idx="14">
                  <c:v>-11</c:v>
                </c:pt>
                <c:pt idx="15">
                  <c:v>-22</c:v>
                </c:pt>
                <c:pt idx="16">
                  <c:v>-47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E8-4939-9069-8CF53657B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82464"/>
        <c:axId val="2450828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E8-4939-9069-8CF53657B85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E8-4939-9069-8CF53657B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83640"/>
        <c:axId val="245083248"/>
      </c:lineChart>
      <c:catAx>
        <c:axId val="24508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2856"/>
        <c:crosses val="autoZero"/>
        <c:auto val="1"/>
        <c:lblAlgn val="ctr"/>
        <c:lblOffset val="100"/>
        <c:noMultiLvlLbl val="0"/>
      </c:catAx>
      <c:valAx>
        <c:axId val="245082856"/>
        <c:scaling>
          <c:orientation val="minMax"/>
          <c:max val="90"/>
          <c:min val="-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2464"/>
        <c:crosses val="autoZero"/>
        <c:crossBetween val="between"/>
      </c:valAx>
      <c:valAx>
        <c:axId val="2450832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364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83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8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(Neuro)'!$I$72:$I$88</c:f>
              <c:numCache>
                <c:formatCode>General</c:formatCode>
                <c:ptCount val="17"/>
                <c:pt idx="0">
                  <c:v>8</c:v>
                </c:pt>
                <c:pt idx="1">
                  <c:v>6</c:v>
                </c:pt>
                <c:pt idx="2">
                  <c:v>5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5</c:v>
                </c:pt>
                <c:pt idx="8">
                  <c:v>3</c:v>
                </c:pt>
                <c:pt idx="9">
                  <c:v>2</c:v>
                </c:pt>
                <c:pt idx="10">
                  <c:v>4</c:v>
                </c:pt>
                <c:pt idx="11">
                  <c:v>4</c:v>
                </c:pt>
                <c:pt idx="12">
                  <c:v>11</c:v>
                </c:pt>
                <c:pt idx="13">
                  <c:v>1</c:v>
                </c:pt>
                <c:pt idx="14">
                  <c:v>4</c:v>
                </c:pt>
                <c:pt idx="15">
                  <c:v>11</c:v>
                </c:pt>
                <c:pt idx="1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A-438E-A8AF-568B3365354C}"/>
            </c:ext>
          </c:extLst>
        </c:ser>
        <c:ser>
          <c:idx val="0"/>
          <c:order val="1"/>
          <c:tx>
            <c:strRef>
              <c:f>'ASP Cases (Neuro)'!$D$89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(Neuro)'!$I$89:$I$105</c:f>
              <c:numCache>
                <c:formatCode>General</c:formatCode>
                <c:ptCount val="17"/>
                <c:pt idx="0">
                  <c:v>-6</c:v>
                </c:pt>
                <c:pt idx="1">
                  <c:v>-12</c:v>
                </c:pt>
                <c:pt idx="2">
                  <c:v>-2</c:v>
                </c:pt>
                <c:pt idx="3">
                  <c:v>-2</c:v>
                </c:pt>
                <c:pt idx="4">
                  <c:v>-4</c:v>
                </c:pt>
                <c:pt idx="5">
                  <c:v>-2</c:v>
                </c:pt>
                <c:pt idx="6">
                  <c:v>-1</c:v>
                </c:pt>
                <c:pt idx="7">
                  <c:v>-1</c:v>
                </c:pt>
                <c:pt idx="8">
                  <c:v>0</c:v>
                </c:pt>
                <c:pt idx="9">
                  <c:v>-2</c:v>
                </c:pt>
                <c:pt idx="10">
                  <c:v>-4</c:v>
                </c:pt>
                <c:pt idx="11">
                  <c:v>0</c:v>
                </c:pt>
                <c:pt idx="12">
                  <c:v>-3</c:v>
                </c:pt>
                <c:pt idx="13">
                  <c:v>-2</c:v>
                </c:pt>
                <c:pt idx="14">
                  <c:v>-3</c:v>
                </c:pt>
                <c:pt idx="15">
                  <c:v>-3</c:v>
                </c:pt>
                <c:pt idx="16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8A-438E-A8AF-568B33653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84424"/>
        <c:axId val="2450848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8A-438E-A8AF-568B3365354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8A-438E-A8AF-568B33653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85600"/>
        <c:axId val="245085208"/>
      </c:lineChart>
      <c:catAx>
        <c:axId val="245084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4816"/>
        <c:crosses val="autoZero"/>
        <c:auto val="1"/>
        <c:lblAlgn val="ctr"/>
        <c:lblOffset val="100"/>
        <c:noMultiLvlLbl val="0"/>
      </c:catAx>
      <c:valAx>
        <c:axId val="245084816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4424"/>
        <c:crosses val="autoZero"/>
        <c:crossBetween val="between"/>
      </c:valAx>
      <c:valAx>
        <c:axId val="2450852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56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85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85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(Neuro)'!$G$106:$G$122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7C-47FE-A32B-ADA36307EAAC}"/>
            </c:ext>
          </c:extLst>
        </c:ser>
        <c:ser>
          <c:idx val="0"/>
          <c:order val="1"/>
          <c:tx>
            <c:strRef>
              <c:f>'ASP Cases (Neuro)'!$D$89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(Neuro)'!$G$123:$G$139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7C-47FE-A32B-ADA36307E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86384"/>
        <c:axId val="2450867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7C-47FE-A32B-ADA36307EAA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7C-47FE-A32B-ADA36307E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87560"/>
        <c:axId val="245087168"/>
      </c:lineChart>
      <c:catAx>
        <c:axId val="24508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6776"/>
        <c:crosses val="autoZero"/>
        <c:auto val="1"/>
        <c:lblAlgn val="ctr"/>
        <c:lblOffset val="100"/>
        <c:noMultiLvlLbl val="0"/>
      </c:catAx>
      <c:valAx>
        <c:axId val="24508677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6384"/>
        <c:crosses val="autoZero"/>
        <c:crossBetween val="between"/>
      </c:valAx>
      <c:valAx>
        <c:axId val="2450871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75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87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8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(Neuro)'!$H$106:$H$122</c:f>
              <c:numCache>
                <c:formatCode>General</c:formatCode>
                <c:ptCount val="17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4</c:v>
                </c:pt>
                <c:pt idx="11">
                  <c:v>4</c:v>
                </c:pt>
                <c:pt idx="12">
                  <c:v>1</c:v>
                </c:pt>
                <c:pt idx="13">
                  <c:v>5</c:v>
                </c:pt>
                <c:pt idx="14">
                  <c:v>18</c:v>
                </c:pt>
                <c:pt idx="15">
                  <c:v>12</c:v>
                </c:pt>
                <c:pt idx="16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F5-40BA-B7D6-D699E465F953}"/>
            </c:ext>
          </c:extLst>
        </c:ser>
        <c:ser>
          <c:idx val="0"/>
          <c:order val="1"/>
          <c:tx>
            <c:strRef>
              <c:f>'ASP Cases (Neuro)'!$D$89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(Neuro)'!$H$123:$H$139</c:f>
              <c:numCache>
                <c:formatCode>General</c:formatCode>
                <c:ptCount val="17"/>
                <c:pt idx="0">
                  <c:v>-2</c:v>
                </c:pt>
                <c:pt idx="1">
                  <c:v>0</c:v>
                </c:pt>
                <c:pt idx="2">
                  <c:v>-2</c:v>
                </c:pt>
                <c:pt idx="3">
                  <c:v>0</c:v>
                </c:pt>
                <c:pt idx="4">
                  <c:v>-2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-3</c:v>
                </c:pt>
                <c:pt idx="10">
                  <c:v>-3</c:v>
                </c:pt>
                <c:pt idx="11">
                  <c:v>-4</c:v>
                </c:pt>
                <c:pt idx="12">
                  <c:v>-8</c:v>
                </c:pt>
                <c:pt idx="13">
                  <c:v>-13</c:v>
                </c:pt>
                <c:pt idx="14">
                  <c:v>-17</c:v>
                </c:pt>
                <c:pt idx="15">
                  <c:v>-28</c:v>
                </c:pt>
                <c:pt idx="16">
                  <c:v>-79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F5-40BA-B7D6-D699E465F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88344"/>
        <c:axId val="2450887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F5-40BA-B7D6-D699E465F95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F5-40BA-B7D6-D699E465F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89520"/>
        <c:axId val="245089128"/>
      </c:lineChart>
      <c:catAx>
        <c:axId val="245088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8736"/>
        <c:crosses val="autoZero"/>
        <c:auto val="1"/>
        <c:lblAlgn val="ctr"/>
        <c:lblOffset val="100"/>
        <c:noMultiLvlLbl val="0"/>
      </c:catAx>
      <c:valAx>
        <c:axId val="245088736"/>
        <c:scaling>
          <c:orientation val="minMax"/>
          <c:max val="125"/>
          <c:min val="-1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8344"/>
        <c:crosses val="autoZero"/>
        <c:crossBetween val="between"/>
      </c:valAx>
      <c:valAx>
        <c:axId val="2450891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8952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8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89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Household size URTI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n Table 2'!$A$27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2'!$B$26:$F$26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2'!$B$27:$F$27</c:f>
              <c:numCache>
                <c:formatCode>0.00%</c:formatCode>
                <c:ptCount val="5"/>
                <c:pt idx="0">
                  <c:v>5.8873723988784998E-3</c:v>
                </c:pt>
                <c:pt idx="1">
                  <c:v>6.9096806035394403E-3</c:v>
                </c:pt>
                <c:pt idx="2">
                  <c:v>5.3967195221780902E-3</c:v>
                </c:pt>
                <c:pt idx="3">
                  <c:v>4.57044644155044E-3</c:v>
                </c:pt>
                <c:pt idx="4">
                  <c:v>4.4011144416588096E-3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9-496D-84E6-B7258556C668}"/>
            </c:ext>
          </c:extLst>
        </c:ser>
        <c:ser>
          <c:idx val="1"/>
          <c:order val="1"/>
          <c:tx>
            <c:strRef>
              <c:f>'Fig n Table 2'!$A$28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2'!$B$26:$F$26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2'!$B$28:$F$28</c:f>
              <c:numCache>
                <c:formatCode>0.00%</c:formatCode>
                <c:ptCount val="5"/>
                <c:pt idx="0">
                  <c:v>2.9591390946942301E-2</c:v>
                </c:pt>
                <c:pt idx="1">
                  <c:v>3.13653615056756E-2</c:v>
                </c:pt>
                <c:pt idx="2">
                  <c:v>2.6577147200405299E-2</c:v>
                </c:pt>
                <c:pt idx="3">
                  <c:v>2.10863252375923E-2</c:v>
                </c:pt>
                <c:pt idx="4">
                  <c:v>2.2102539561518E-2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9-496D-84E6-B7258556C668}"/>
            </c:ext>
          </c:extLst>
        </c:ser>
        <c:ser>
          <c:idx val="2"/>
          <c:order val="2"/>
          <c:tx>
            <c:strRef>
              <c:f>'Fig n Table 2'!$A$29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2'!$B$26:$F$26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2'!$B$29:$F$29</c:f>
              <c:numCache>
                <c:formatCode>0.00%</c:formatCode>
                <c:ptCount val="5"/>
                <c:pt idx="0">
                  <c:v>5.7656785436757098E-2</c:v>
                </c:pt>
                <c:pt idx="1">
                  <c:v>6.04699088218731E-2</c:v>
                </c:pt>
                <c:pt idx="2">
                  <c:v>5.1960829176772E-2</c:v>
                </c:pt>
                <c:pt idx="3">
                  <c:v>4.0962977680641097E-2</c:v>
                </c:pt>
                <c:pt idx="4">
                  <c:v>4.1444692367642803E-2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9-496D-84E6-B7258556C668}"/>
            </c:ext>
          </c:extLst>
        </c:ser>
        <c:ser>
          <c:idx val="3"/>
          <c:order val="3"/>
          <c:tx>
            <c:strRef>
              <c:f>'Fig n Table 2'!$A$30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2'!$B$26:$F$26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2'!$B$30:$F$30</c:f>
              <c:numCache>
                <c:formatCode>0.00%</c:formatCode>
                <c:ptCount val="5"/>
                <c:pt idx="0">
                  <c:v>8.9841498559077804E-2</c:v>
                </c:pt>
                <c:pt idx="1">
                  <c:v>9.5432190258033997E-2</c:v>
                </c:pt>
                <c:pt idx="2">
                  <c:v>7.8047382499044707E-2</c:v>
                </c:pt>
                <c:pt idx="3">
                  <c:v>6.4871707783987403E-2</c:v>
                </c:pt>
                <c:pt idx="4">
                  <c:v>6.6678541740885805E-2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09-496D-84E6-B7258556C668}"/>
            </c:ext>
          </c:extLst>
        </c:ser>
        <c:ser>
          <c:idx val="4"/>
          <c:order val="4"/>
          <c:tx>
            <c:strRef>
              <c:f>'Fig n Table 2'!$A$31</c:f>
              <c:strCache>
                <c:ptCount val="1"/>
                <c:pt idx="0">
                  <c:v>Above5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'Fig n Table 2'!$B$26:$F$26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2'!$B$31:$F$31</c:f>
              <c:numCache>
                <c:formatCode>0.00%</c:formatCode>
                <c:ptCount val="5"/>
                <c:pt idx="0">
                  <c:v>0.14976280550050999</c:v>
                </c:pt>
                <c:pt idx="1">
                  <c:v>0.16736212924326099</c:v>
                </c:pt>
                <c:pt idx="2">
                  <c:v>0.150822669104204</c:v>
                </c:pt>
                <c:pt idx="3">
                  <c:v>0.121360474104612</c:v>
                </c:pt>
                <c:pt idx="4">
                  <c:v>0.120550241593531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09-496D-84E6-B7258556C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320896"/>
        <c:axId val="162190976"/>
      </c:lineChart>
      <c:catAx>
        <c:axId val="16132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190976"/>
        <c:crosses val="autoZero"/>
        <c:auto val="1"/>
        <c:lblAlgn val="ctr"/>
        <c:lblOffset val="100"/>
        <c:noMultiLvlLbl val="0"/>
      </c:catAx>
      <c:valAx>
        <c:axId val="16219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32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(Asthma) - ILI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(Asthma)'!$G$174:$G$190</c:f>
              <c:numCache>
                <c:formatCode>General</c:formatCode>
                <c:ptCount val="17"/>
                <c:pt idx="0">
                  <c:v>2</c:v>
                </c:pt>
                <c:pt idx="1">
                  <c:v>4</c:v>
                </c:pt>
                <c:pt idx="2">
                  <c:v>7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3</c:v>
                </c:pt>
                <c:pt idx="8">
                  <c:v>10</c:v>
                </c:pt>
                <c:pt idx="9">
                  <c:v>8</c:v>
                </c:pt>
                <c:pt idx="10">
                  <c:v>6</c:v>
                </c:pt>
                <c:pt idx="11">
                  <c:v>1</c:v>
                </c:pt>
                <c:pt idx="12">
                  <c:v>6</c:v>
                </c:pt>
                <c:pt idx="13">
                  <c:v>3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3C-4DB5-84F3-44AE03772BFB}"/>
            </c:ext>
          </c:extLst>
        </c:ser>
        <c:ser>
          <c:idx val="0"/>
          <c:order val="1"/>
          <c:tx>
            <c:strRef>
              <c:f>'ASP Cases (Asthma)'!$D$89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(Asthma)'!$G$191:$G$207</c:f>
              <c:numCache>
                <c:formatCode>General</c:formatCode>
                <c:ptCount val="17"/>
                <c:pt idx="0">
                  <c:v>-3</c:v>
                </c:pt>
                <c:pt idx="1">
                  <c:v>-1</c:v>
                </c:pt>
                <c:pt idx="2">
                  <c:v>-5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-5</c:v>
                </c:pt>
                <c:pt idx="8">
                  <c:v>-2</c:v>
                </c:pt>
                <c:pt idx="9">
                  <c:v>-3</c:v>
                </c:pt>
                <c:pt idx="10">
                  <c:v>0</c:v>
                </c:pt>
                <c:pt idx="11">
                  <c:v>-3</c:v>
                </c:pt>
                <c:pt idx="12">
                  <c:v>-2</c:v>
                </c:pt>
                <c:pt idx="13">
                  <c:v>-3</c:v>
                </c:pt>
                <c:pt idx="14">
                  <c:v>0</c:v>
                </c:pt>
                <c:pt idx="15">
                  <c:v>-6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3C-4DB5-84F3-44AE03772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0113448"/>
        <c:axId val="22011384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3C-4DB5-84F3-44AE03772BF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3C-4DB5-84F3-44AE03772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692656"/>
        <c:axId val="220114232"/>
      </c:lineChart>
      <c:catAx>
        <c:axId val="220113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113840"/>
        <c:crosses val="autoZero"/>
        <c:auto val="1"/>
        <c:lblAlgn val="ctr"/>
        <c:lblOffset val="100"/>
        <c:noMultiLvlLbl val="0"/>
      </c:catAx>
      <c:valAx>
        <c:axId val="220113840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113448"/>
        <c:crosses val="autoZero"/>
        <c:crossBetween val="between"/>
      </c:valAx>
      <c:valAx>
        <c:axId val="22011423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9265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8692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0114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(Neuro)'!$I$106:$I$122</c:f>
              <c:numCache>
                <c:formatCode>General</c:formatCode>
                <c:ptCount val="17"/>
                <c:pt idx="0">
                  <c:v>5</c:v>
                </c:pt>
                <c:pt idx="1">
                  <c:v>8</c:v>
                </c:pt>
                <c:pt idx="2">
                  <c:v>4</c:v>
                </c:pt>
                <c:pt idx="3">
                  <c:v>5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7</c:v>
                </c:pt>
                <c:pt idx="11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7</c:v>
                </c:pt>
                <c:pt idx="1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D8-40A5-8841-91154FBF9F9B}"/>
            </c:ext>
          </c:extLst>
        </c:ser>
        <c:ser>
          <c:idx val="0"/>
          <c:order val="1"/>
          <c:tx>
            <c:strRef>
              <c:f>'ASP Cases (Neuro)'!$D$89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(Neuro)'!$I$123:$I$139</c:f>
              <c:numCache>
                <c:formatCode>General</c:formatCode>
                <c:ptCount val="17"/>
                <c:pt idx="0">
                  <c:v>-10</c:v>
                </c:pt>
                <c:pt idx="1">
                  <c:v>-6</c:v>
                </c:pt>
                <c:pt idx="2">
                  <c:v>-8</c:v>
                </c:pt>
                <c:pt idx="3">
                  <c:v>-3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-3</c:v>
                </c:pt>
                <c:pt idx="10">
                  <c:v>-3</c:v>
                </c:pt>
                <c:pt idx="11">
                  <c:v>-5</c:v>
                </c:pt>
                <c:pt idx="12">
                  <c:v>-5</c:v>
                </c:pt>
                <c:pt idx="13">
                  <c:v>-6</c:v>
                </c:pt>
                <c:pt idx="14">
                  <c:v>-4</c:v>
                </c:pt>
                <c:pt idx="15">
                  <c:v>-3</c:v>
                </c:pt>
                <c:pt idx="16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D8-40A5-8841-91154FBF9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90304"/>
        <c:axId val="24509069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D8-40A5-8841-91154FBF9F9B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D8-40A5-8841-91154FBF9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91480"/>
        <c:axId val="245091088"/>
      </c:lineChart>
      <c:catAx>
        <c:axId val="24509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90696"/>
        <c:crosses val="autoZero"/>
        <c:auto val="1"/>
        <c:lblAlgn val="ctr"/>
        <c:lblOffset val="100"/>
        <c:noMultiLvlLbl val="0"/>
      </c:catAx>
      <c:valAx>
        <c:axId val="245090696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90304"/>
        <c:crosses val="autoZero"/>
        <c:crossBetween val="between"/>
      </c:valAx>
      <c:valAx>
        <c:axId val="24509108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9148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91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91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(Neuro)'!$G$140:$G$156</c:f>
              <c:numCache>
                <c:formatCode>General</c:formatCode>
                <c:ptCount val="1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4</c:v>
                </c:pt>
                <c:pt idx="14">
                  <c:v>0</c:v>
                </c:pt>
                <c:pt idx="15">
                  <c:v>1</c:v>
                </c:pt>
                <c:pt idx="1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3-4CE8-9572-6809F9FE74FE}"/>
            </c:ext>
          </c:extLst>
        </c:ser>
        <c:ser>
          <c:idx val="0"/>
          <c:order val="1"/>
          <c:tx>
            <c:strRef>
              <c:f>'ASP Cases (Neuro)'!$D$89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(Neuro)'!$G$157:$G$173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-2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  <c:pt idx="13">
                  <c:v>-1</c:v>
                </c:pt>
                <c:pt idx="14">
                  <c:v>0</c:v>
                </c:pt>
                <c:pt idx="15">
                  <c:v>-1</c:v>
                </c:pt>
                <c:pt idx="16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03-4CE8-9572-6809F9FE7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92264"/>
        <c:axId val="2450926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3-4CE8-9572-6809F9FE74F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3-4CE8-9572-6809F9FE7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93440"/>
        <c:axId val="245093048"/>
      </c:lineChart>
      <c:catAx>
        <c:axId val="245092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92656"/>
        <c:crosses val="autoZero"/>
        <c:auto val="1"/>
        <c:lblAlgn val="ctr"/>
        <c:lblOffset val="100"/>
        <c:noMultiLvlLbl val="0"/>
      </c:catAx>
      <c:valAx>
        <c:axId val="245092656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92264"/>
        <c:crosses val="autoZero"/>
        <c:crossBetween val="between"/>
      </c:valAx>
      <c:valAx>
        <c:axId val="2450930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9344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9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93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LRTI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(Neuro)'!$H$140:$H$156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8</c:v>
                </c:pt>
                <c:pt idx="14">
                  <c:v>14</c:v>
                </c:pt>
                <c:pt idx="15">
                  <c:v>27</c:v>
                </c:pt>
                <c:pt idx="16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5-4491-968E-894307078AAA}"/>
            </c:ext>
          </c:extLst>
        </c:ser>
        <c:ser>
          <c:idx val="0"/>
          <c:order val="1"/>
          <c:tx>
            <c:strRef>
              <c:f>'ASP Cases (Neuro)'!$D$89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(Neuro)'!$H$157:$H$173</c:f>
              <c:numCache>
                <c:formatCode>General</c:formatCode>
                <c:ptCount val="17"/>
                <c:pt idx="0">
                  <c:v>0</c:v>
                </c:pt>
                <c:pt idx="1">
                  <c:v>-1</c:v>
                </c:pt>
                <c:pt idx="2">
                  <c:v>-1</c:v>
                </c:pt>
                <c:pt idx="3">
                  <c:v>-2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-11</c:v>
                </c:pt>
                <c:pt idx="13">
                  <c:v>-10</c:v>
                </c:pt>
                <c:pt idx="14">
                  <c:v>-11</c:v>
                </c:pt>
                <c:pt idx="15">
                  <c:v>-26</c:v>
                </c:pt>
                <c:pt idx="16">
                  <c:v>-94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5-4491-968E-894307078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94224"/>
        <c:axId val="2450946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5-4491-968E-894307078AA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75-4491-968E-894307078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95400"/>
        <c:axId val="245095008"/>
      </c:lineChart>
      <c:catAx>
        <c:axId val="24509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94616"/>
        <c:crosses val="autoZero"/>
        <c:auto val="1"/>
        <c:lblAlgn val="ctr"/>
        <c:lblOffset val="100"/>
        <c:noMultiLvlLbl val="0"/>
      </c:catAx>
      <c:valAx>
        <c:axId val="245094616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94224"/>
        <c:crosses val="autoZero"/>
        <c:crossBetween val="between"/>
      </c:valAx>
      <c:valAx>
        <c:axId val="2450950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954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95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95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URTI Transmitted</a:t>
            </a:r>
            <a:r>
              <a:rPr lang="en-GB" b="1" baseline="0"/>
              <a:t> in the Household - </a:t>
            </a:r>
            <a:r>
              <a:rPr lang="en-GB" b="1"/>
              <a:t>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(Neuro)'!$I$140:$I$156</c:f>
              <c:numCache>
                <c:formatCode>General</c:formatCode>
                <c:ptCount val="17"/>
                <c:pt idx="0">
                  <c:v>6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8</c:v>
                </c:pt>
                <c:pt idx="10">
                  <c:v>3</c:v>
                </c:pt>
                <c:pt idx="11">
                  <c:v>2</c:v>
                </c:pt>
                <c:pt idx="12">
                  <c:v>6</c:v>
                </c:pt>
                <c:pt idx="13">
                  <c:v>5</c:v>
                </c:pt>
                <c:pt idx="14">
                  <c:v>3</c:v>
                </c:pt>
                <c:pt idx="15">
                  <c:v>5</c:v>
                </c:pt>
                <c:pt idx="1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5-4EDA-A0BB-AF0C55F90962}"/>
            </c:ext>
          </c:extLst>
        </c:ser>
        <c:ser>
          <c:idx val="0"/>
          <c:order val="1"/>
          <c:tx>
            <c:strRef>
              <c:f>'ASP Cases (Neuro)'!$D$89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(Neuro)'!$I$157:$I$173</c:f>
              <c:numCache>
                <c:formatCode>General</c:formatCode>
                <c:ptCount val="17"/>
                <c:pt idx="0">
                  <c:v>-6</c:v>
                </c:pt>
                <c:pt idx="1">
                  <c:v>-2</c:v>
                </c:pt>
                <c:pt idx="2">
                  <c:v>-9</c:v>
                </c:pt>
                <c:pt idx="3">
                  <c:v>-4</c:v>
                </c:pt>
                <c:pt idx="4">
                  <c:v>-4</c:v>
                </c:pt>
                <c:pt idx="5">
                  <c:v>-1</c:v>
                </c:pt>
                <c:pt idx="6">
                  <c:v>0</c:v>
                </c:pt>
                <c:pt idx="7">
                  <c:v>-4</c:v>
                </c:pt>
                <c:pt idx="8">
                  <c:v>-1</c:v>
                </c:pt>
                <c:pt idx="9">
                  <c:v>-4</c:v>
                </c:pt>
                <c:pt idx="10">
                  <c:v>-1</c:v>
                </c:pt>
                <c:pt idx="11">
                  <c:v>-4</c:v>
                </c:pt>
                <c:pt idx="12">
                  <c:v>-4</c:v>
                </c:pt>
                <c:pt idx="13">
                  <c:v>-2</c:v>
                </c:pt>
                <c:pt idx="14">
                  <c:v>-1</c:v>
                </c:pt>
                <c:pt idx="15">
                  <c:v>-4</c:v>
                </c:pt>
                <c:pt idx="16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75-4EDA-A0BB-AF0C55F90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45096184"/>
        <c:axId val="2450965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75-4EDA-A0BB-AF0C55F9096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75-4EDA-A0BB-AF0C55F90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097360"/>
        <c:axId val="245096968"/>
      </c:lineChart>
      <c:catAx>
        <c:axId val="245096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96576"/>
        <c:crosses val="autoZero"/>
        <c:auto val="1"/>
        <c:lblAlgn val="ctr"/>
        <c:lblOffset val="100"/>
        <c:noMultiLvlLbl val="0"/>
      </c:catAx>
      <c:valAx>
        <c:axId val="245096576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96184"/>
        <c:crosses val="autoZero"/>
        <c:crossBetween val="between"/>
      </c:valAx>
      <c:valAx>
        <c:axId val="2450969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0973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4509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50969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(Asthma) - LRTI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(Asthma)'!$H$174:$H$190</c:f>
              <c:numCache>
                <c:formatCode>General</c:formatCode>
                <c:ptCount val="17"/>
                <c:pt idx="0">
                  <c:v>28</c:v>
                </c:pt>
                <c:pt idx="1">
                  <c:v>40</c:v>
                </c:pt>
                <c:pt idx="2">
                  <c:v>31</c:v>
                </c:pt>
                <c:pt idx="3">
                  <c:v>31</c:v>
                </c:pt>
                <c:pt idx="4">
                  <c:v>28</c:v>
                </c:pt>
                <c:pt idx="5">
                  <c:v>40</c:v>
                </c:pt>
                <c:pt idx="6">
                  <c:v>67</c:v>
                </c:pt>
                <c:pt idx="7">
                  <c:v>75</c:v>
                </c:pt>
                <c:pt idx="8">
                  <c:v>66</c:v>
                </c:pt>
                <c:pt idx="9">
                  <c:v>79</c:v>
                </c:pt>
                <c:pt idx="10">
                  <c:v>55</c:v>
                </c:pt>
                <c:pt idx="11">
                  <c:v>72</c:v>
                </c:pt>
                <c:pt idx="12">
                  <c:v>74</c:v>
                </c:pt>
                <c:pt idx="13">
                  <c:v>116</c:v>
                </c:pt>
                <c:pt idx="14">
                  <c:v>93</c:v>
                </c:pt>
                <c:pt idx="15">
                  <c:v>103</c:v>
                </c:pt>
                <c:pt idx="16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7-46EC-A799-968926ADB338}"/>
            </c:ext>
          </c:extLst>
        </c:ser>
        <c:ser>
          <c:idx val="0"/>
          <c:order val="1"/>
          <c:tx>
            <c:strRef>
              <c:f>'ASP Cases (Asthma)'!$D$89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(Asthma)'!$H$191:$H$207</c:f>
              <c:numCache>
                <c:formatCode>General</c:formatCode>
                <c:ptCount val="17"/>
                <c:pt idx="0">
                  <c:v>-43</c:v>
                </c:pt>
                <c:pt idx="1">
                  <c:v>-58</c:v>
                </c:pt>
                <c:pt idx="2">
                  <c:v>-30</c:v>
                </c:pt>
                <c:pt idx="3">
                  <c:v>-28</c:v>
                </c:pt>
                <c:pt idx="4">
                  <c:v>-15</c:v>
                </c:pt>
                <c:pt idx="5">
                  <c:v>-18</c:v>
                </c:pt>
                <c:pt idx="6">
                  <c:v>-24</c:v>
                </c:pt>
                <c:pt idx="7">
                  <c:v>-29</c:v>
                </c:pt>
                <c:pt idx="8">
                  <c:v>-35</c:v>
                </c:pt>
                <c:pt idx="9">
                  <c:v>-37</c:v>
                </c:pt>
                <c:pt idx="10">
                  <c:v>-48</c:v>
                </c:pt>
                <c:pt idx="11">
                  <c:v>-36</c:v>
                </c:pt>
                <c:pt idx="12">
                  <c:v>-43</c:v>
                </c:pt>
                <c:pt idx="13">
                  <c:v>-67</c:v>
                </c:pt>
                <c:pt idx="14">
                  <c:v>-77</c:v>
                </c:pt>
                <c:pt idx="15">
                  <c:v>-65</c:v>
                </c:pt>
                <c:pt idx="16">
                  <c:v>-108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07-46EC-A799-968926ADB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8693440"/>
        <c:axId val="21869383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7-46EC-A799-968926ADB33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7-46EC-A799-968926ADB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694616"/>
        <c:axId val="218694224"/>
      </c:lineChart>
      <c:catAx>
        <c:axId val="21869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93832"/>
        <c:crosses val="autoZero"/>
        <c:auto val="1"/>
        <c:lblAlgn val="ctr"/>
        <c:lblOffset val="100"/>
        <c:noMultiLvlLbl val="0"/>
      </c:catAx>
      <c:valAx>
        <c:axId val="218693832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93440"/>
        <c:crosses val="autoZero"/>
        <c:crossBetween val="between"/>
      </c:valAx>
      <c:valAx>
        <c:axId val="21869422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9461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8694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86942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(Asthma) - URTI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(Asthma)'!$I$174:$I$190</c:f>
              <c:numCache>
                <c:formatCode>General</c:formatCode>
                <c:ptCount val="17"/>
                <c:pt idx="0">
                  <c:v>252</c:v>
                </c:pt>
                <c:pt idx="1">
                  <c:v>456</c:v>
                </c:pt>
                <c:pt idx="2">
                  <c:v>264</c:v>
                </c:pt>
                <c:pt idx="3">
                  <c:v>141</c:v>
                </c:pt>
                <c:pt idx="4">
                  <c:v>135</c:v>
                </c:pt>
                <c:pt idx="5">
                  <c:v>265</c:v>
                </c:pt>
                <c:pt idx="6">
                  <c:v>421</c:v>
                </c:pt>
                <c:pt idx="7">
                  <c:v>340</c:v>
                </c:pt>
                <c:pt idx="8">
                  <c:v>248</c:v>
                </c:pt>
                <c:pt idx="9">
                  <c:v>138</c:v>
                </c:pt>
                <c:pt idx="10">
                  <c:v>105</c:v>
                </c:pt>
                <c:pt idx="11">
                  <c:v>66</c:v>
                </c:pt>
                <c:pt idx="12">
                  <c:v>56</c:v>
                </c:pt>
                <c:pt idx="13">
                  <c:v>53</c:v>
                </c:pt>
                <c:pt idx="14">
                  <c:v>25</c:v>
                </c:pt>
                <c:pt idx="15">
                  <c:v>26</c:v>
                </c:pt>
                <c:pt idx="1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40-4C44-BAC9-0230BA10CEF7}"/>
            </c:ext>
          </c:extLst>
        </c:ser>
        <c:ser>
          <c:idx val="0"/>
          <c:order val="1"/>
          <c:tx>
            <c:strRef>
              <c:f>'ASP Cases (Asthma)'!$D$89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(Asthma)'!$I$191:$I$207</c:f>
              <c:numCache>
                <c:formatCode>General</c:formatCode>
                <c:ptCount val="17"/>
                <c:pt idx="0">
                  <c:v>-375</c:v>
                </c:pt>
                <c:pt idx="1">
                  <c:v>-575</c:v>
                </c:pt>
                <c:pt idx="2">
                  <c:v>-318</c:v>
                </c:pt>
                <c:pt idx="3">
                  <c:v>-123</c:v>
                </c:pt>
                <c:pt idx="4">
                  <c:v>-58</c:v>
                </c:pt>
                <c:pt idx="5">
                  <c:v>-57</c:v>
                </c:pt>
                <c:pt idx="6">
                  <c:v>-100</c:v>
                </c:pt>
                <c:pt idx="7">
                  <c:v>-121</c:v>
                </c:pt>
                <c:pt idx="8">
                  <c:v>-100</c:v>
                </c:pt>
                <c:pt idx="9">
                  <c:v>-68</c:v>
                </c:pt>
                <c:pt idx="10">
                  <c:v>-49</c:v>
                </c:pt>
                <c:pt idx="11">
                  <c:v>-26</c:v>
                </c:pt>
                <c:pt idx="12">
                  <c:v>-33</c:v>
                </c:pt>
                <c:pt idx="13">
                  <c:v>-31</c:v>
                </c:pt>
                <c:pt idx="14">
                  <c:v>-21</c:v>
                </c:pt>
                <c:pt idx="15">
                  <c:v>-16</c:v>
                </c:pt>
                <c:pt idx="16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40-4C44-BAC9-0230BA10C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61176768"/>
        <c:axId val="16117559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40-4C44-BAC9-0230BA10CEF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40-4C44-BAC9-0230BA10C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695400"/>
        <c:axId val="218695008"/>
      </c:lineChart>
      <c:catAx>
        <c:axId val="16117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175592"/>
        <c:crosses val="autoZero"/>
        <c:auto val="1"/>
        <c:lblAlgn val="ctr"/>
        <c:lblOffset val="100"/>
        <c:noMultiLvlLbl val="0"/>
      </c:catAx>
      <c:valAx>
        <c:axId val="161175592"/>
        <c:scaling>
          <c:orientation val="minMax"/>
          <c:max val="600"/>
          <c:min val="-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176768"/>
        <c:crosses val="autoZero"/>
        <c:crossBetween val="between"/>
      </c:valAx>
      <c:valAx>
        <c:axId val="2186950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954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8695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8695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(Obesity) - ILI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(Obesity)'!$G$174:$G$190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5</c:v>
                </c:pt>
                <c:pt idx="10">
                  <c:v>7</c:v>
                </c:pt>
                <c:pt idx="11">
                  <c:v>0</c:v>
                </c:pt>
                <c:pt idx="12">
                  <c:v>6</c:v>
                </c:pt>
                <c:pt idx="13">
                  <c:v>3</c:v>
                </c:pt>
                <c:pt idx="14">
                  <c:v>1</c:v>
                </c:pt>
                <c:pt idx="15">
                  <c:v>4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C-4631-8255-B2163D840B68}"/>
            </c:ext>
          </c:extLst>
        </c:ser>
        <c:ser>
          <c:idx val="0"/>
          <c:order val="1"/>
          <c:tx>
            <c:strRef>
              <c:f>'ASP Cases (Obesity)'!$D$89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(Obesity)'!$G$191:$G$207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-2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0</c:v>
                </c:pt>
                <c:pt idx="13">
                  <c:v>0</c:v>
                </c:pt>
                <c:pt idx="14">
                  <c:v>-3</c:v>
                </c:pt>
                <c:pt idx="15">
                  <c:v>-2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DC-4631-8255-B2163D840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8696184"/>
        <c:axId val="21869657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DC-4631-8255-B2163D840B6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DC-4631-8255-B2163D840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697360"/>
        <c:axId val="218696968"/>
      </c:lineChart>
      <c:catAx>
        <c:axId val="218696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96576"/>
        <c:crosses val="autoZero"/>
        <c:auto val="1"/>
        <c:lblAlgn val="ctr"/>
        <c:lblOffset val="100"/>
        <c:noMultiLvlLbl val="0"/>
      </c:catAx>
      <c:valAx>
        <c:axId val="218696576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96184"/>
        <c:crosses val="autoZero"/>
        <c:crossBetween val="between"/>
      </c:valAx>
      <c:valAx>
        <c:axId val="21869696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9736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869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86969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(Obesity) - LRTI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(Obesity)'!$H$174:$H$190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10</c:v>
                </c:pt>
                <c:pt idx="5">
                  <c:v>19</c:v>
                </c:pt>
                <c:pt idx="6">
                  <c:v>26</c:v>
                </c:pt>
                <c:pt idx="7">
                  <c:v>27</c:v>
                </c:pt>
                <c:pt idx="8">
                  <c:v>31</c:v>
                </c:pt>
                <c:pt idx="9">
                  <c:v>38</c:v>
                </c:pt>
                <c:pt idx="10">
                  <c:v>35</c:v>
                </c:pt>
                <c:pt idx="11">
                  <c:v>41</c:v>
                </c:pt>
                <c:pt idx="12">
                  <c:v>45</c:v>
                </c:pt>
                <c:pt idx="13">
                  <c:v>50</c:v>
                </c:pt>
                <c:pt idx="14">
                  <c:v>46</c:v>
                </c:pt>
                <c:pt idx="15">
                  <c:v>36</c:v>
                </c:pt>
                <c:pt idx="16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4-4F64-835D-4F4C44C2C647}"/>
            </c:ext>
          </c:extLst>
        </c:ser>
        <c:ser>
          <c:idx val="0"/>
          <c:order val="1"/>
          <c:tx>
            <c:strRef>
              <c:f>'ASP Cases (Obesity)'!$D$89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(Obesity)'!$H$191:$H$207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-5</c:v>
                </c:pt>
                <c:pt idx="5">
                  <c:v>-1</c:v>
                </c:pt>
                <c:pt idx="6">
                  <c:v>-7</c:v>
                </c:pt>
                <c:pt idx="7">
                  <c:v>-9</c:v>
                </c:pt>
                <c:pt idx="8">
                  <c:v>-17</c:v>
                </c:pt>
                <c:pt idx="9">
                  <c:v>-20</c:v>
                </c:pt>
                <c:pt idx="10">
                  <c:v>-19</c:v>
                </c:pt>
                <c:pt idx="11">
                  <c:v>-23</c:v>
                </c:pt>
                <c:pt idx="12">
                  <c:v>-19</c:v>
                </c:pt>
                <c:pt idx="13">
                  <c:v>-27</c:v>
                </c:pt>
                <c:pt idx="14">
                  <c:v>-23</c:v>
                </c:pt>
                <c:pt idx="15">
                  <c:v>-13</c:v>
                </c:pt>
                <c:pt idx="16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C4-4F64-835D-4F4C44C2C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8698144"/>
        <c:axId val="21869853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C4-4F64-835D-4F4C44C2C647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C4-4F64-835D-4F4C44C2C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699320"/>
        <c:axId val="218698928"/>
      </c:lineChart>
      <c:catAx>
        <c:axId val="21869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98536"/>
        <c:crosses val="autoZero"/>
        <c:auto val="1"/>
        <c:lblAlgn val="ctr"/>
        <c:lblOffset val="100"/>
        <c:noMultiLvlLbl val="0"/>
      </c:catAx>
      <c:valAx>
        <c:axId val="218698536"/>
        <c:scaling>
          <c:orientation val="minMax"/>
          <c:max val="60"/>
          <c:min val="-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98144"/>
        <c:crosses val="autoZero"/>
        <c:crossBetween val="between"/>
      </c:valAx>
      <c:valAx>
        <c:axId val="21869892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69932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18699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8698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(Obesity) - URTI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(Obesity)'!$I$174:$I$190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64</c:v>
                </c:pt>
                <c:pt idx="5">
                  <c:v>175</c:v>
                </c:pt>
                <c:pt idx="6">
                  <c:v>229</c:v>
                </c:pt>
                <c:pt idx="7">
                  <c:v>172</c:v>
                </c:pt>
                <c:pt idx="8">
                  <c:v>136</c:v>
                </c:pt>
                <c:pt idx="9">
                  <c:v>99</c:v>
                </c:pt>
                <c:pt idx="10">
                  <c:v>76</c:v>
                </c:pt>
                <c:pt idx="11">
                  <c:v>57</c:v>
                </c:pt>
                <c:pt idx="12">
                  <c:v>44</c:v>
                </c:pt>
                <c:pt idx="13">
                  <c:v>29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33-45D3-BAEC-29F45CA7045A}"/>
            </c:ext>
          </c:extLst>
        </c:ser>
        <c:ser>
          <c:idx val="0"/>
          <c:order val="1"/>
          <c:tx>
            <c:strRef>
              <c:f>'ASP Cases (Obesity)'!$D$89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(Obesity)'!$I$191:$I$207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-9</c:v>
                </c:pt>
                <c:pt idx="5">
                  <c:v>-15</c:v>
                </c:pt>
                <c:pt idx="6">
                  <c:v>-38</c:v>
                </c:pt>
                <c:pt idx="7">
                  <c:v>-34</c:v>
                </c:pt>
                <c:pt idx="8">
                  <c:v>-21</c:v>
                </c:pt>
                <c:pt idx="9">
                  <c:v>-20</c:v>
                </c:pt>
                <c:pt idx="10">
                  <c:v>-14</c:v>
                </c:pt>
                <c:pt idx="11">
                  <c:v>-13</c:v>
                </c:pt>
                <c:pt idx="12">
                  <c:v>-11</c:v>
                </c:pt>
                <c:pt idx="13">
                  <c:v>-13</c:v>
                </c:pt>
                <c:pt idx="14">
                  <c:v>-6</c:v>
                </c:pt>
                <c:pt idx="15">
                  <c:v>-2</c:v>
                </c:pt>
                <c:pt idx="16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33-45D3-BAEC-29F45CA70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18700104"/>
        <c:axId val="22059725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33-45D3-BAEC-29F45CA7045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(Obesity)'!$E$4:$E$20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(Obesity)'!$F$191:$F$207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33-45D3-BAEC-29F45CA70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598040"/>
        <c:axId val="220597648"/>
      </c:lineChart>
      <c:catAx>
        <c:axId val="218700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597256"/>
        <c:crosses val="autoZero"/>
        <c:auto val="1"/>
        <c:lblAlgn val="ctr"/>
        <c:lblOffset val="100"/>
        <c:noMultiLvlLbl val="0"/>
      </c:catAx>
      <c:valAx>
        <c:axId val="220597256"/>
        <c:scaling>
          <c:orientation val="minMax"/>
          <c:max val="250"/>
          <c:min val="-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700104"/>
        <c:crosses val="autoZero"/>
        <c:crossBetween val="between"/>
      </c:valAx>
      <c:valAx>
        <c:axId val="22059764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59804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0598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0597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(Pregnancy) - ILI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(Pregnancy)'!$G$174:$G$190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F-467B-A82B-072C6F800E99}"/>
            </c:ext>
          </c:extLst>
        </c:ser>
        <c:ser>
          <c:idx val="0"/>
          <c:order val="1"/>
          <c:tx>
            <c:strRef>
              <c:f>'ASP Cases (Pregnancy)'!$D$89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(Pregnancy)'!$G$191:$G$207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F-467B-A82B-072C6F800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0598824"/>
        <c:axId val="220599216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2F-467B-A82B-072C6F800E99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2F-467B-A82B-072C6F800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600000"/>
        <c:axId val="220599608"/>
      </c:lineChart>
      <c:catAx>
        <c:axId val="220598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599216"/>
        <c:crosses val="autoZero"/>
        <c:auto val="1"/>
        <c:lblAlgn val="ctr"/>
        <c:lblOffset val="100"/>
        <c:noMultiLvlLbl val="0"/>
      </c:catAx>
      <c:valAx>
        <c:axId val="220599216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598824"/>
        <c:crosses val="autoZero"/>
        <c:crossBetween val="between"/>
      </c:valAx>
      <c:valAx>
        <c:axId val="220599608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600000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0600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0599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(Pregnancy) - LRTI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(Pregnancy)'!$H$174:$H$190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8</c:v>
                </c:pt>
                <c:pt idx="5">
                  <c:v>37</c:v>
                </c:pt>
                <c:pt idx="6">
                  <c:v>32</c:v>
                </c:pt>
                <c:pt idx="7">
                  <c:v>26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07-4BF6-ABE6-73E871819096}"/>
            </c:ext>
          </c:extLst>
        </c:ser>
        <c:ser>
          <c:idx val="0"/>
          <c:order val="1"/>
          <c:tx>
            <c:strRef>
              <c:f>'ASP Cases (Pregnancy)'!$D$89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(Pregnancy)'!$H$191:$H$207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7-4BF6-ABE6-73E871819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0601176"/>
        <c:axId val="2206015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07-4BF6-ABE6-73E87181909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07-4BF6-ABE6-73E871819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602352"/>
        <c:axId val="220601960"/>
      </c:lineChart>
      <c:catAx>
        <c:axId val="22060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601568"/>
        <c:crosses val="autoZero"/>
        <c:auto val="1"/>
        <c:lblAlgn val="ctr"/>
        <c:lblOffset val="100"/>
        <c:noMultiLvlLbl val="0"/>
      </c:catAx>
      <c:valAx>
        <c:axId val="220601568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601176"/>
        <c:crosses val="autoZero"/>
        <c:crossBetween val="between"/>
      </c:valAx>
      <c:valAx>
        <c:axId val="2206019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60235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0602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06019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(Pregnancy) - URTI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(Pregnancy)'!$I$174:$I$190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29</c:v>
                </c:pt>
                <c:pt idx="4">
                  <c:v>130</c:v>
                </c:pt>
                <c:pt idx="5">
                  <c:v>329</c:v>
                </c:pt>
                <c:pt idx="6">
                  <c:v>373</c:v>
                </c:pt>
                <c:pt idx="7">
                  <c:v>225</c:v>
                </c:pt>
                <c:pt idx="8">
                  <c:v>53</c:v>
                </c:pt>
                <c:pt idx="9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91-4FA7-9BE1-B6E9033C0134}"/>
            </c:ext>
          </c:extLst>
        </c:ser>
        <c:ser>
          <c:idx val="0"/>
          <c:order val="1"/>
          <c:tx>
            <c:strRef>
              <c:f>'ASP Cases (Pregnancy)'!$D$89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(Pregnancy)'!$I$191:$I$207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91-4FA7-9BE1-B6E9033C0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0603136"/>
        <c:axId val="22060352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91-4FA7-9BE1-B6E9033C013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(Pregnancy)'!$E$4:$E$20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(Pregnancy)'!$F$191:$F$207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91-4FA7-9BE1-B6E9033C0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604312"/>
        <c:axId val="220603920"/>
      </c:lineChart>
      <c:catAx>
        <c:axId val="22060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603528"/>
        <c:crosses val="autoZero"/>
        <c:auto val="1"/>
        <c:lblAlgn val="ctr"/>
        <c:lblOffset val="100"/>
        <c:noMultiLvlLbl val="0"/>
      </c:catAx>
      <c:valAx>
        <c:axId val="220603528"/>
        <c:scaling>
          <c:orientation val="minMax"/>
          <c:max val="400"/>
          <c:min val="-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603136"/>
        <c:crosses val="autoZero"/>
        <c:crossBetween val="between"/>
      </c:valAx>
      <c:valAx>
        <c:axId val="22060392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60431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06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0603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(Respiratory) - ILI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(Resp.)'!$G$174:$G$190</c:f>
              <c:numCache>
                <c:formatCode>General</c:formatCode>
                <c:ptCount val="1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0-4212-9F40-31E64EC7CB26}"/>
            </c:ext>
          </c:extLst>
        </c:ser>
        <c:ser>
          <c:idx val="0"/>
          <c:order val="1"/>
          <c:tx>
            <c:strRef>
              <c:f>'ASP Cases (Resp.)'!$D$89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(Resp.)'!$G$191:$G$207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-2</c:v>
                </c:pt>
                <c:pt idx="11">
                  <c:v>-3</c:v>
                </c:pt>
                <c:pt idx="12">
                  <c:v>0</c:v>
                </c:pt>
                <c:pt idx="13">
                  <c:v>0</c:v>
                </c:pt>
                <c:pt idx="14">
                  <c:v>-2</c:v>
                </c:pt>
                <c:pt idx="15">
                  <c:v>-3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70-4212-9F40-31E64EC7C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1450080"/>
        <c:axId val="22145047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70-4212-9F40-31E64EC7CB2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70-4212-9F40-31E64EC7C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451256"/>
        <c:axId val="221450864"/>
      </c:lineChart>
      <c:catAx>
        <c:axId val="22145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450472"/>
        <c:crosses val="autoZero"/>
        <c:auto val="1"/>
        <c:lblAlgn val="ctr"/>
        <c:lblOffset val="100"/>
        <c:noMultiLvlLbl val="0"/>
      </c:catAx>
      <c:valAx>
        <c:axId val="221450472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450080"/>
        <c:crosses val="autoZero"/>
        <c:crossBetween val="between"/>
      </c:valAx>
      <c:valAx>
        <c:axId val="22145086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45125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1451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4508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IM D quintile ILI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n Table 3'!$A$5</c:f>
              <c:strCache>
                <c:ptCount val="1"/>
                <c:pt idx="0">
                  <c:v>1 (most deprived)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3'!$B$4:$F$4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3'!$B$5:$F$5</c:f>
              <c:numCache>
                <c:formatCode>0.00%</c:formatCode>
                <c:ptCount val="5"/>
                <c:pt idx="0">
                  <c:v>1.5883604942977799E-4</c:v>
                </c:pt>
                <c:pt idx="1">
                  <c:v>9.1304744803238197E-4</c:v>
                </c:pt>
                <c:pt idx="2">
                  <c:v>6.2960305723530998E-4</c:v>
                </c:pt>
                <c:pt idx="3">
                  <c:v>5.67303464805911E-4</c:v>
                </c:pt>
                <c:pt idx="4">
                  <c:v>1.05235464351486E-3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E6-4947-B7B9-CF9D905A11F0}"/>
            </c:ext>
          </c:extLst>
        </c:ser>
        <c:ser>
          <c:idx val="1"/>
          <c:order val="1"/>
          <c:tx>
            <c:strRef>
              <c:f>'Fig n Table 3'!$A$6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3'!$B$4:$F$4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3'!$B$6:$F$6</c:f>
              <c:numCache>
                <c:formatCode>0.00%</c:formatCode>
                <c:ptCount val="5"/>
                <c:pt idx="0">
                  <c:v>4.13588522205425E-4</c:v>
                </c:pt>
                <c:pt idx="1">
                  <c:v>8.3158382637620303E-4</c:v>
                </c:pt>
                <c:pt idx="2">
                  <c:v>7.5081997444577603E-4</c:v>
                </c:pt>
                <c:pt idx="3">
                  <c:v>2.43411865687894E-4</c:v>
                </c:pt>
                <c:pt idx="4">
                  <c:v>1.20917476938419E-3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6-4947-B7B9-CF9D905A11F0}"/>
            </c:ext>
          </c:extLst>
        </c:ser>
        <c:ser>
          <c:idx val="2"/>
          <c:order val="2"/>
          <c:tx>
            <c:strRef>
              <c:f>'Fig n Table 3'!$A$7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3'!$B$4:$F$4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3'!$B$7:$F$7</c:f>
              <c:numCache>
                <c:formatCode>0.00%</c:formatCode>
                <c:ptCount val="5"/>
                <c:pt idx="0">
                  <c:v>2.6435635236298502E-4</c:v>
                </c:pt>
                <c:pt idx="1">
                  <c:v>6.1411538416972699E-4</c:v>
                </c:pt>
                <c:pt idx="2">
                  <c:v>5.7681867535287702E-4</c:v>
                </c:pt>
                <c:pt idx="3">
                  <c:v>3.7611451580787101E-4</c:v>
                </c:pt>
                <c:pt idx="4">
                  <c:v>1.2290758002588601E-3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E6-4947-B7B9-CF9D905A11F0}"/>
            </c:ext>
          </c:extLst>
        </c:ser>
        <c:ser>
          <c:idx val="3"/>
          <c:order val="3"/>
          <c:tx>
            <c:strRef>
              <c:f>'Fig n Table 3'!$A$8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3'!$B$4:$F$4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3'!$B$8:$F$8</c:f>
              <c:numCache>
                <c:formatCode>0.00%</c:formatCode>
                <c:ptCount val="5"/>
                <c:pt idx="0">
                  <c:v>1.7339871106958099E-4</c:v>
                </c:pt>
                <c:pt idx="1">
                  <c:v>5.2162897276351503E-4</c:v>
                </c:pt>
                <c:pt idx="2">
                  <c:v>5.1829018794838898E-4</c:v>
                </c:pt>
                <c:pt idx="3">
                  <c:v>3.48043371558609E-4</c:v>
                </c:pt>
                <c:pt idx="4">
                  <c:v>8.9520014744473E-4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E6-4947-B7B9-CF9D905A11F0}"/>
            </c:ext>
          </c:extLst>
        </c:ser>
        <c:ser>
          <c:idx val="4"/>
          <c:order val="4"/>
          <c:tx>
            <c:strRef>
              <c:f>'Fig n Table 3'!$A$9</c:f>
              <c:strCache>
                <c:ptCount val="1"/>
                <c:pt idx="0">
                  <c:v>5 (least deprived)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3'!$B$4:$F$4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3'!$B$9:$F$9</c:f>
              <c:numCache>
                <c:formatCode>0.00%</c:formatCode>
                <c:ptCount val="5"/>
                <c:pt idx="0">
                  <c:v>1.7773169918909899E-4</c:v>
                </c:pt>
                <c:pt idx="1">
                  <c:v>6.3931729532867301E-4</c:v>
                </c:pt>
                <c:pt idx="2">
                  <c:v>5.0550083197011897E-4</c:v>
                </c:pt>
                <c:pt idx="3">
                  <c:v>4.2862377202745899E-4</c:v>
                </c:pt>
                <c:pt idx="4">
                  <c:v>7.7031098749778403E-4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E6-4947-B7B9-CF9D905A1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177160"/>
        <c:axId val="161177552"/>
      </c:lineChart>
      <c:catAx>
        <c:axId val="161177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177552"/>
        <c:crosses val="autoZero"/>
        <c:auto val="1"/>
        <c:lblAlgn val="ctr"/>
        <c:lblOffset val="100"/>
        <c:noMultiLvlLbl val="0"/>
      </c:catAx>
      <c:valAx>
        <c:axId val="16117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177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(Respiratory) - LRTI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(Resp.)'!$H$174:$H$190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5</c:v>
                </c:pt>
                <c:pt idx="9">
                  <c:v>15</c:v>
                </c:pt>
                <c:pt idx="10">
                  <c:v>19</c:v>
                </c:pt>
                <c:pt idx="11">
                  <c:v>29</c:v>
                </c:pt>
                <c:pt idx="12">
                  <c:v>39</c:v>
                </c:pt>
                <c:pt idx="13">
                  <c:v>56</c:v>
                </c:pt>
                <c:pt idx="14">
                  <c:v>64</c:v>
                </c:pt>
                <c:pt idx="15">
                  <c:v>68</c:v>
                </c:pt>
                <c:pt idx="16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9-47A1-822A-60A87765F351}"/>
            </c:ext>
          </c:extLst>
        </c:ser>
        <c:ser>
          <c:idx val="0"/>
          <c:order val="1"/>
          <c:tx>
            <c:strRef>
              <c:f>'ASP Cases (Resp.)'!$D$89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(Resp.)'!$H$191:$H$207</c:f>
              <c:numCache>
                <c:formatCode>General</c:formatCode>
                <c:ptCount val="17"/>
                <c:pt idx="0">
                  <c:v>-4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-2</c:v>
                </c:pt>
                <c:pt idx="8">
                  <c:v>-2</c:v>
                </c:pt>
                <c:pt idx="9">
                  <c:v>-7</c:v>
                </c:pt>
                <c:pt idx="10">
                  <c:v>-12</c:v>
                </c:pt>
                <c:pt idx="11">
                  <c:v>-26</c:v>
                </c:pt>
                <c:pt idx="12">
                  <c:v>-30</c:v>
                </c:pt>
                <c:pt idx="13">
                  <c:v>-57</c:v>
                </c:pt>
                <c:pt idx="14">
                  <c:v>-81</c:v>
                </c:pt>
                <c:pt idx="15">
                  <c:v>-90</c:v>
                </c:pt>
                <c:pt idx="16">
                  <c:v>-173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9-47A1-822A-60A87765F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1452040"/>
        <c:axId val="22145243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9-47A1-822A-60A87765F35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9-47A1-822A-60A87765F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453216"/>
        <c:axId val="221452824"/>
      </c:lineChart>
      <c:catAx>
        <c:axId val="22145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452432"/>
        <c:crosses val="autoZero"/>
        <c:auto val="1"/>
        <c:lblAlgn val="ctr"/>
        <c:lblOffset val="100"/>
        <c:noMultiLvlLbl val="0"/>
      </c:catAx>
      <c:valAx>
        <c:axId val="221452432"/>
        <c:scaling>
          <c:orientation val="minMax"/>
          <c:max val="200"/>
          <c:min val="-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452040"/>
        <c:crosses val="autoZero"/>
        <c:crossBetween val="between"/>
      </c:valAx>
      <c:valAx>
        <c:axId val="22145282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45321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1453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452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(Respiratory) - URTI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(Resp.)'!$I$174:$I$190</c:f>
              <c:numCache>
                <c:formatCode>General</c:formatCode>
                <c:ptCount val="17"/>
                <c:pt idx="0">
                  <c:v>10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5</c:v>
                </c:pt>
                <c:pt idx="5">
                  <c:v>0</c:v>
                </c:pt>
                <c:pt idx="6">
                  <c:v>9</c:v>
                </c:pt>
                <c:pt idx="7">
                  <c:v>5</c:v>
                </c:pt>
                <c:pt idx="8">
                  <c:v>15</c:v>
                </c:pt>
                <c:pt idx="9">
                  <c:v>6</c:v>
                </c:pt>
                <c:pt idx="10">
                  <c:v>15</c:v>
                </c:pt>
                <c:pt idx="11">
                  <c:v>10</c:v>
                </c:pt>
                <c:pt idx="12">
                  <c:v>21</c:v>
                </c:pt>
                <c:pt idx="13">
                  <c:v>14</c:v>
                </c:pt>
                <c:pt idx="14">
                  <c:v>16</c:v>
                </c:pt>
                <c:pt idx="15">
                  <c:v>14</c:v>
                </c:pt>
                <c:pt idx="1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3-42FD-9FE4-BEC6F1D14772}"/>
            </c:ext>
          </c:extLst>
        </c:ser>
        <c:ser>
          <c:idx val="0"/>
          <c:order val="1"/>
          <c:tx>
            <c:strRef>
              <c:f>'ASP Cases (Resp.)'!$D$89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(Resp.)'!$I$191:$I$207</c:f>
              <c:numCache>
                <c:formatCode>General</c:formatCode>
                <c:ptCount val="17"/>
                <c:pt idx="0">
                  <c:v>-19</c:v>
                </c:pt>
                <c:pt idx="1">
                  <c:v>-8</c:v>
                </c:pt>
                <c:pt idx="2">
                  <c:v>-6</c:v>
                </c:pt>
                <c:pt idx="3">
                  <c:v>-2</c:v>
                </c:pt>
                <c:pt idx="4">
                  <c:v>-2</c:v>
                </c:pt>
                <c:pt idx="5">
                  <c:v>-5</c:v>
                </c:pt>
                <c:pt idx="6">
                  <c:v>-3</c:v>
                </c:pt>
                <c:pt idx="7">
                  <c:v>-3</c:v>
                </c:pt>
                <c:pt idx="8">
                  <c:v>-7</c:v>
                </c:pt>
                <c:pt idx="9">
                  <c:v>-19</c:v>
                </c:pt>
                <c:pt idx="10">
                  <c:v>-9</c:v>
                </c:pt>
                <c:pt idx="11">
                  <c:v>-9</c:v>
                </c:pt>
                <c:pt idx="12">
                  <c:v>-14</c:v>
                </c:pt>
                <c:pt idx="13">
                  <c:v>-21</c:v>
                </c:pt>
                <c:pt idx="14">
                  <c:v>-20</c:v>
                </c:pt>
                <c:pt idx="15">
                  <c:v>-14</c:v>
                </c:pt>
                <c:pt idx="16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B3-42FD-9FE4-BEC6F1D14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1454000"/>
        <c:axId val="22145439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B3-42FD-9FE4-BEC6F1D1477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(Resp.)'!$E$4:$E$20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(Resp.)'!$F$191:$F$207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B3-42FD-9FE4-BEC6F1D14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455176"/>
        <c:axId val="221454784"/>
      </c:lineChart>
      <c:catAx>
        <c:axId val="22145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454392"/>
        <c:crosses val="autoZero"/>
        <c:auto val="1"/>
        <c:lblAlgn val="ctr"/>
        <c:lblOffset val="100"/>
        <c:noMultiLvlLbl val="0"/>
      </c:catAx>
      <c:valAx>
        <c:axId val="221454392"/>
        <c:scaling>
          <c:orientation val="minMax"/>
          <c:max val="25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454000"/>
        <c:crosses val="autoZero"/>
        <c:crossBetween val="between"/>
      </c:valAx>
      <c:valAx>
        <c:axId val="22145478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45517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1455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4547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(CHD) - ILI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(CHD)'!$G$174:$G$190</c:f>
              <c:numCache>
                <c:formatCode>General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5</c:v>
                </c:pt>
                <c:pt idx="15">
                  <c:v>6</c:v>
                </c:pt>
                <c:pt idx="1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3-4466-BF14-C69640507809}"/>
            </c:ext>
          </c:extLst>
        </c:ser>
        <c:ser>
          <c:idx val="0"/>
          <c:order val="1"/>
          <c:tx>
            <c:strRef>
              <c:f>'ASP Cases (CHD)'!$D$89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(CHD)'!$G$191:$G$207</c:f>
              <c:numCache>
                <c:formatCode>General</c:formatCode>
                <c:ptCount val="17"/>
                <c:pt idx="0">
                  <c:v>-2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-6</c:v>
                </c:pt>
                <c:pt idx="11">
                  <c:v>-3</c:v>
                </c:pt>
                <c:pt idx="12">
                  <c:v>-3</c:v>
                </c:pt>
                <c:pt idx="13">
                  <c:v>-7</c:v>
                </c:pt>
                <c:pt idx="14">
                  <c:v>-2</c:v>
                </c:pt>
                <c:pt idx="15">
                  <c:v>-9</c:v>
                </c:pt>
                <c:pt idx="16">
                  <c:v>-18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33-4466-BF14-C69640507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1455960"/>
        <c:axId val="22145635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33-4466-BF14-C69640507809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33-4466-BF14-C69640507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457136"/>
        <c:axId val="221456744"/>
      </c:lineChart>
      <c:catAx>
        <c:axId val="221455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456352"/>
        <c:crosses val="autoZero"/>
        <c:auto val="1"/>
        <c:lblAlgn val="ctr"/>
        <c:lblOffset val="100"/>
        <c:noMultiLvlLbl val="0"/>
      </c:catAx>
      <c:valAx>
        <c:axId val="221456352"/>
        <c:scaling>
          <c:orientation val="minMax"/>
          <c:max val="2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455960"/>
        <c:crosses val="autoZero"/>
        <c:crossBetween val="between"/>
      </c:valAx>
      <c:valAx>
        <c:axId val="22145674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45713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145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4567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(CHD) - LRTI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(CHD)'!$H$174:$H$190</c:f>
              <c:numCache>
                <c:formatCode>General</c:formatCode>
                <c:ptCount val="17"/>
                <c:pt idx="0">
                  <c:v>8</c:v>
                </c:pt>
                <c:pt idx="1">
                  <c:v>10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2</c:v>
                </c:pt>
                <c:pt idx="6">
                  <c:v>6</c:v>
                </c:pt>
                <c:pt idx="7">
                  <c:v>11</c:v>
                </c:pt>
                <c:pt idx="8">
                  <c:v>8</c:v>
                </c:pt>
                <c:pt idx="9">
                  <c:v>8</c:v>
                </c:pt>
                <c:pt idx="10">
                  <c:v>9</c:v>
                </c:pt>
                <c:pt idx="11">
                  <c:v>29</c:v>
                </c:pt>
                <c:pt idx="12">
                  <c:v>34</c:v>
                </c:pt>
                <c:pt idx="13">
                  <c:v>56</c:v>
                </c:pt>
                <c:pt idx="14">
                  <c:v>92</c:v>
                </c:pt>
                <c:pt idx="15">
                  <c:v>130</c:v>
                </c:pt>
                <c:pt idx="16">
                  <c:v>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CA-48CE-AB4A-888C580D533F}"/>
            </c:ext>
          </c:extLst>
        </c:ser>
        <c:ser>
          <c:idx val="0"/>
          <c:order val="1"/>
          <c:tx>
            <c:strRef>
              <c:f>'ASP Cases (CHD)'!$D$89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(CHD)'!$H$191:$H$207</c:f>
              <c:numCache>
                <c:formatCode>General</c:formatCode>
                <c:ptCount val="17"/>
                <c:pt idx="0">
                  <c:v>-16</c:v>
                </c:pt>
                <c:pt idx="1">
                  <c:v>-3</c:v>
                </c:pt>
                <c:pt idx="2">
                  <c:v>-3</c:v>
                </c:pt>
                <c:pt idx="3">
                  <c:v>-2</c:v>
                </c:pt>
                <c:pt idx="4">
                  <c:v>-4</c:v>
                </c:pt>
                <c:pt idx="5">
                  <c:v>-1</c:v>
                </c:pt>
                <c:pt idx="6">
                  <c:v>-4</c:v>
                </c:pt>
                <c:pt idx="7">
                  <c:v>-3</c:v>
                </c:pt>
                <c:pt idx="8">
                  <c:v>-6</c:v>
                </c:pt>
                <c:pt idx="9">
                  <c:v>-4</c:v>
                </c:pt>
                <c:pt idx="10">
                  <c:v>-17</c:v>
                </c:pt>
                <c:pt idx="11">
                  <c:v>-26</c:v>
                </c:pt>
                <c:pt idx="12">
                  <c:v>-64</c:v>
                </c:pt>
                <c:pt idx="13">
                  <c:v>-112</c:v>
                </c:pt>
                <c:pt idx="14">
                  <c:v>-137</c:v>
                </c:pt>
                <c:pt idx="15">
                  <c:v>-209</c:v>
                </c:pt>
                <c:pt idx="16">
                  <c:v>-483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CA-48CE-AB4A-888C580D5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1511520"/>
        <c:axId val="22151191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A-48CE-AB4A-888C580D533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CA-48CE-AB4A-888C580D5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512696"/>
        <c:axId val="221512304"/>
      </c:lineChart>
      <c:catAx>
        <c:axId val="22151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511912"/>
        <c:crosses val="autoZero"/>
        <c:auto val="1"/>
        <c:lblAlgn val="ctr"/>
        <c:lblOffset val="100"/>
        <c:noMultiLvlLbl val="0"/>
      </c:catAx>
      <c:valAx>
        <c:axId val="221511912"/>
        <c:scaling>
          <c:orientation val="minMax"/>
          <c:max val="600"/>
          <c:min val="-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511520"/>
        <c:crosses val="autoZero"/>
        <c:crossBetween val="between"/>
      </c:valAx>
      <c:valAx>
        <c:axId val="22151230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51269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1512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5123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(CHD) - URTI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(CHD)'!$I$174:$I$190</c:f>
              <c:numCache>
                <c:formatCode>General</c:formatCode>
                <c:ptCount val="17"/>
                <c:pt idx="0">
                  <c:v>161</c:v>
                </c:pt>
                <c:pt idx="1">
                  <c:v>65</c:v>
                </c:pt>
                <c:pt idx="2">
                  <c:v>19</c:v>
                </c:pt>
                <c:pt idx="3">
                  <c:v>10</c:v>
                </c:pt>
                <c:pt idx="4">
                  <c:v>15</c:v>
                </c:pt>
                <c:pt idx="5">
                  <c:v>36</c:v>
                </c:pt>
                <c:pt idx="6">
                  <c:v>27</c:v>
                </c:pt>
                <c:pt idx="7">
                  <c:v>36</c:v>
                </c:pt>
                <c:pt idx="8">
                  <c:v>19</c:v>
                </c:pt>
                <c:pt idx="9">
                  <c:v>23</c:v>
                </c:pt>
                <c:pt idx="10">
                  <c:v>11</c:v>
                </c:pt>
                <c:pt idx="11">
                  <c:v>26</c:v>
                </c:pt>
                <c:pt idx="12">
                  <c:v>48</c:v>
                </c:pt>
                <c:pt idx="13">
                  <c:v>46</c:v>
                </c:pt>
                <c:pt idx="14">
                  <c:v>44</c:v>
                </c:pt>
                <c:pt idx="15">
                  <c:v>44</c:v>
                </c:pt>
                <c:pt idx="16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0-427B-9B47-7E0585384BE6}"/>
            </c:ext>
          </c:extLst>
        </c:ser>
        <c:ser>
          <c:idx val="0"/>
          <c:order val="1"/>
          <c:tx>
            <c:strRef>
              <c:f>'ASP Cases (CHD)'!$D$89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(CHD)'!$I$191:$I$207</c:f>
              <c:numCache>
                <c:formatCode>General</c:formatCode>
                <c:ptCount val="17"/>
                <c:pt idx="0">
                  <c:v>-131</c:v>
                </c:pt>
                <c:pt idx="1">
                  <c:v>-71</c:v>
                </c:pt>
                <c:pt idx="2">
                  <c:v>-35</c:v>
                </c:pt>
                <c:pt idx="3">
                  <c:v>-16</c:v>
                </c:pt>
                <c:pt idx="4">
                  <c:v>-6</c:v>
                </c:pt>
                <c:pt idx="5">
                  <c:v>-4</c:v>
                </c:pt>
                <c:pt idx="6">
                  <c:v>-17</c:v>
                </c:pt>
                <c:pt idx="7">
                  <c:v>-17</c:v>
                </c:pt>
                <c:pt idx="8">
                  <c:v>-24</c:v>
                </c:pt>
                <c:pt idx="9">
                  <c:v>-20</c:v>
                </c:pt>
                <c:pt idx="10">
                  <c:v>-17</c:v>
                </c:pt>
                <c:pt idx="11">
                  <c:v>-29</c:v>
                </c:pt>
                <c:pt idx="12">
                  <c:v>-46</c:v>
                </c:pt>
                <c:pt idx="13">
                  <c:v>-59</c:v>
                </c:pt>
                <c:pt idx="14">
                  <c:v>-64</c:v>
                </c:pt>
                <c:pt idx="15">
                  <c:v>-62</c:v>
                </c:pt>
                <c:pt idx="16">
                  <c:v>-82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0-427B-9B47-7E0585384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1513480"/>
        <c:axId val="22151387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D0-427B-9B47-7E0585384BE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(CHD)'!$E$4:$E$20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(CHD)'!$F$191:$F$207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D0-427B-9B47-7E0585384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514656"/>
        <c:axId val="221514264"/>
      </c:lineChart>
      <c:catAx>
        <c:axId val="221513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513872"/>
        <c:crosses val="autoZero"/>
        <c:auto val="1"/>
        <c:lblAlgn val="ctr"/>
        <c:lblOffset val="100"/>
        <c:noMultiLvlLbl val="0"/>
      </c:catAx>
      <c:valAx>
        <c:axId val="221513872"/>
        <c:scaling>
          <c:orientation val="minMax"/>
          <c:max val="200"/>
          <c:min val="-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513480"/>
        <c:crosses val="autoZero"/>
        <c:crossBetween val="between"/>
      </c:valAx>
      <c:valAx>
        <c:axId val="22151426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51465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1514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514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(Immuno) - ILI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(Immuno)'!$G$174:$G$190</c:f>
              <c:numCache>
                <c:formatCode>General</c:formatCode>
                <c:ptCount val="1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4</c:v>
                </c:pt>
                <c:pt idx="11">
                  <c:v>0</c:v>
                </c:pt>
                <c:pt idx="12">
                  <c:v>0</c:v>
                </c:pt>
                <c:pt idx="13">
                  <c:v>5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EF-47D0-92E8-0AA94B43DD43}"/>
            </c:ext>
          </c:extLst>
        </c:ser>
        <c:ser>
          <c:idx val="0"/>
          <c:order val="1"/>
          <c:tx>
            <c:strRef>
              <c:f>'ASP Cases (Immuno)'!$D$89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(Immuno)'!$G$191:$G$207</c:f>
              <c:numCache>
                <c:formatCode>General</c:formatCode>
                <c:ptCount val="17"/>
                <c:pt idx="0">
                  <c:v>-1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-2</c:v>
                </c:pt>
                <c:pt idx="8">
                  <c:v>-1</c:v>
                </c:pt>
                <c:pt idx="9">
                  <c:v>-1</c:v>
                </c:pt>
                <c:pt idx="10">
                  <c:v>-2</c:v>
                </c:pt>
                <c:pt idx="11">
                  <c:v>-3</c:v>
                </c:pt>
                <c:pt idx="12">
                  <c:v>-2</c:v>
                </c:pt>
                <c:pt idx="13">
                  <c:v>-1</c:v>
                </c:pt>
                <c:pt idx="14">
                  <c:v>0</c:v>
                </c:pt>
                <c:pt idx="15">
                  <c:v>-1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EF-47D0-92E8-0AA94B43D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1515440"/>
        <c:axId val="22151583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EF-47D0-92E8-0AA94B43DD43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EF-47D0-92E8-0AA94B43D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516616"/>
        <c:axId val="221516224"/>
      </c:lineChart>
      <c:catAx>
        <c:axId val="22151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515832"/>
        <c:crosses val="autoZero"/>
        <c:auto val="1"/>
        <c:lblAlgn val="ctr"/>
        <c:lblOffset val="100"/>
        <c:noMultiLvlLbl val="0"/>
      </c:catAx>
      <c:valAx>
        <c:axId val="221515832"/>
        <c:scaling>
          <c:orientation val="minMax"/>
          <c:max val="9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515440"/>
        <c:crosses val="autoZero"/>
        <c:crossBetween val="between"/>
      </c:valAx>
      <c:valAx>
        <c:axId val="22151622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51661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1516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5162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(Immuno) - LRTI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(Immuno)'!$H$174:$H$190</c:f>
              <c:numCache>
                <c:formatCode>General</c:formatCode>
                <c:ptCount val="17"/>
                <c:pt idx="0">
                  <c:v>20</c:v>
                </c:pt>
                <c:pt idx="1">
                  <c:v>6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12</c:v>
                </c:pt>
                <c:pt idx="7">
                  <c:v>13</c:v>
                </c:pt>
                <c:pt idx="8">
                  <c:v>9</c:v>
                </c:pt>
                <c:pt idx="9">
                  <c:v>13</c:v>
                </c:pt>
                <c:pt idx="10">
                  <c:v>16</c:v>
                </c:pt>
                <c:pt idx="11">
                  <c:v>20</c:v>
                </c:pt>
                <c:pt idx="12">
                  <c:v>22</c:v>
                </c:pt>
                <c:pt idx="13">
                  <c:v>33</c:v>
                </c:pt>
                <c:pt idx="14">
                  <c:v>33</c:v>
                </c:pt>
                <c:pt idx="15">
                  <c:v>26</c:v>
                </c:pt>
                <c:pt idx="16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AD-47DC-BDF4-76A2B694AFD0}"/>
            </c:ext>
          </c:extLst>
        </c:ser>
        <c:ser>
          <c:idx val="0"/>
          <c:order val="1"/>
          <c:tx>
            <c:strRef>
              <c:f>'ASP Cases (Immuno)'!$D$89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(Immuno)'!$H$191:$H$207</c:f>
              <c:numCache>
                <c:formatCode>General</c:formatCode>
                <c:ptCount val="17"/>
                <c:pt idx="0">
                  <c:v>-31</c:v>
                </c:pt>
                <c:pt idx="1">
                  <c:v>-7</c:v>
                </c:pt>
                <c:pt idx="2">
                  <c:v>-5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-3</c:v>
                </c:pt>
                <c:pt idx="7">
                  <c:v>0</c:v>
                </c:pt>
                <c:pt idx="8">
                  <c:v>-6</c:v>
                </c:pt>
                <c:pt idx="9">
                  <c:v>-11</c:v>
                </c:pt>
                <c:pt idx="10">
                  <c:v>-11</c:v>
                </c:pt>
                <c:pt idx="11">
                  <c:v>-10</c:v>
                </c:pt>
                <c:pt idx="12">
                  <c:v>-18</c:v>
                </c:pt>
                <c:pt idx="13">
                  <c:v>-21</c:v>
                </c:pt>
                <c:pt idx="14">
                  <c:v>-33</c:v>
                </c:pt>
                <c:pt idx="15">
                  <c:v>-19</c:v>
                </c:pt>
                <c:pt idx="16">
                  <c:v>-58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AD-47DC-BDF4-76A2B694A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1517400"/>
        <c:axId val="221517792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AD-47DC-BDF4-76A2B694AFD0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AD-47DC-BDF4-76A2B694A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518576"/>
        <c:axId val="221518184"/>
      </c:lineChart>
      <c:catAx>
        <c:axId val="22151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517792"/>
        <c:crosses val="autoZero"/>
        <c:auto val="1"/>
        <c:lblAlgn val="ctr"/>
        <c:lblOffset val="100"/>
        <c:noMultiLvlLbl val="0"/>
      </c:catAx>
      <c:valAx>
        <c:axId val="221517792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517400"/>
        <c:crosses val="autoZero"/>
        <c:crossBetween val="between"/>
      </c:valAx>
      <c:valAx>
        <c:axId val="221518184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518576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1518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518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(Immuno) - URTI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(Immuno)'!$I$174:$I$190</c:f>
              <c:numCache>
                <c:formatCode>General</c:formatCode>
                <c:ptCount val="17"/>
                <c:pt idx="0">
                  <c:v>119</c:v>
                </c:pt>
                <c:pt idx="1">
                  <c:v>33</c:v>
                </c:pt>
                <c:pt idx="2">
                  <c:v>13</c:v>
                </c:pt>
                <c:pt idx="3">
                  <c:v>10</c:v>
                </c:pt>
                <c:pt idx="4">
                  <c:v>25</c:v>
                </c:pt>
                <c:pt idx="5">
                  <c:v>33</c:v>
                </c:pt>
                <c:pt idx="6">
                  <c:v>62</c:v>
                </c:pt>
                <c:pt idx="7">
                  <c:v>39</c:v>
                </c:pt>
                <c:pt idx="8">
                  <c:v>20</c:v>
                </c:pt>
                <c:pt idx="9">
                  <c:v>22</c:v>
                </c:pt>
                <c:pt idx="10">
                  <c:v>15</c:v>
                </c:pt>
                <c:pt idx="11">
                  <c:v>21</c:v>
                </c:pt>
                <c:pt idx="12">
                  <c:v>25</c:v>
                </c:pt>
                <c:pt idx="13">
                  <c:v>20</c:v>
                </c:pt>
                <c:pt idx="14">
                  <c:v>9</c:v>
                </c:pt>
                <c:pt idx="15">
                  <c:v>11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A4-44CA-86A8-811F80481089}"/>
            </c:ext>
          </c:extLst>
        </c:ser>
        <c:ser>
          <c:idx val="0"/>
          <c:order val="1"/>
          <c:tx>
            <c:strRef>
              <c:f>'ASP Cases (Immuno)'!$D$89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(Immuno)'!$I$191:$I$207</c:f>
              <c:numCache>
                <c:formatCode>General</c:formatCode>
                <c:ptCount val="17"/>
                <c:pt idx="0">
                  <c:v>-128</c:v>
                </c:pt>
                <c:pt idx="1">
                  <c:v>-31</c:v>
                </c:pt>
                <c:pt idx="2">
                  <c:v>-10</c:v>
                </c:pt>
                <c:pt idx="3">
                  <c:v>-7</c:v>
                </c:pt>
                <c:pt idx="4">
                  <c:v>-8</c:v>
                </c:pt>
                <c:pt idx="5">
                  <c:v>-4</c:v>
                </c:pt>
                <c:pt idx="6">
                  <c:v>-14</c:v>
                </c:pt>
                <c:pt idx="7">
                  <c:v>-12</c:v>
                </c:pt>
                <c:pt idx="8">
                  <c:v>-8</c:v>
                </c:pt>
                <c:pt idx="9">
                  <c:v>-14</c:v>
                </c:pt>
                <c:pt idx="10">
                  <c:v>-8</c:v>
                </c:pt>
                <c:pt idx="11">
                  <c:v>-7</c:v>
                </c:pt>
                <c:pt idx="12">
                  <c:v>-14</c:v>
                </c:pt>
                <c:pt idx="13">
                  <c:v>-14</c:v>
                </c:pt>
                <c:pt idx="14">
                  <c:v>-11</c:v>
                </c:pt>
                <c:pt idx="15">
                  <c:v>-6</c:v>
                </c:pt>
                <c:pt idx="16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A4-44CA-86A8-811F80481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1941616"/>
        <c:axId val="22194200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A4-44CA-86A8-811F80481089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(Immuno)'!$E$4:$E$20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(Immuno)'!$F$191:$F$207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A4-44CA-86A8-811F80481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942792"/>
        <c:axId val="221942400"/>
      </c:lineChart>
      <c:catAx>
        <c:axId val="22194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42008"/>
        <c:crosses val="autoZero"/>
        <c:auto val="1"/>
        <c:lblAlgn val="ctr"/>
        <c:lblOffset val="100"/>
        <c:noMultiLvlLbl val="0"/>
      </c:catAx>
      <c:valAx>
        <c:axId val="221942008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41616"/>
        <c:crosses val="autoZero"/>
        <c:crossBetween val="between"/>
      </c:valAx>
      <c:valAx>
        <c:axId val="22194240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4279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1942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9424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(CKD) - ILI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(CKD)'!$G$174:$G$190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4</c:v>
                </c:pt>
                <c:pt idx="16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7E-4DBA-B1C8-69BE0B4DBF61}"/>
            </c:ext>
          </c:extLst>
        </c:ser>
        <c:ser>
          <c:idx val="0"/>
          <c:order val="1"/>
          <c:tx>
            <c:strRef>
              <c:f>'ASP Cases (CKD)'!$D$89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(CKD)'!$G$191:$G$207</c:f>
              <c:numCache>
                <c:formatCode>General</c:formatCode>
                <c:ptCount val="17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-3</c:v>
                </c:pt>
                <c:pt idx="11">
                  <c:v>0</c:v>
                </c:pt>
                <c:pt idx="12">
                  <c:v>0</c:v>
                </c:pt>
                <c:pt idx="13">
                  <c:v>-3</c:v>
                </c:pt>
                <c:pt idx="14">
                  <c:v>-2</c:v>
                </c:pt>
                <c:pt idx="15">
                  <c:v>-2</c:v>
                </c:pt>
                <c:pt idx="16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7E-4DBA-B1C8-69BE0B4DB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1943576"/>
        <c:axId val="22194396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7E-4DBA-B1C8-69BE0B4DBF61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7E-4DBA-B1C8-69BE0B4DB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944752"/>
        <c:axId val="221944360"/>
      </c:lineChart>
      <c:catAx>
        <c:axId val="221943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43968"/>
        <c:crosses val="autoZero"/>
        <c:auto val="1"/>
        <c:lblAlgn val="ctr"/>
        <c:lblOffset val="100"/>
        <c:noMultiLvlLbl val="0"/>
      </c:catAx>
      <c:valAx>
        <c:axId val="221943968"/>
        <c:scaling>
          <c:orientation val="minMax"/>
          <c:max val="2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43576"/>
        <c:crosses val="autoZero"/>
        <c:crossBetween val="between"/>
      </c:valAx>
      <c:valAx>
        <c:axId val="22194436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4475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194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944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(CKD) - LRTI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(CKD)'!$H$174:$H$190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7</c:v>
                </c:pt>
                <c:pt idx="10">
                  <c:v>6</c:v>
                </c:pt>
                <c:pt idx="11">
                  <c:v>10</c:v>
                </c:pt>
                <c:pt idx="12">
                  <c:v>25</c:v>
                </c:pt>
                <c:pt idx="13">
                  <c:v>42</c:v>
                </c:pt>
                <c:pt idx="14">
                  <c:v>64</c:v>
                </c:pt>
                <c:pt idx="15">
                  <c:v>128</c:v>
                </c:pt>
                <c:pt idx="16">
                  <c:v>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0-4795-AE9F-C65C27EB24B5}"/>
            </c:ext>
          </c:extLst>
        </c:ser>
        <c:ser>
          <c:idx val="0"/>
          <c:order val="1"/>
          <c:tx>
            <c:strRef>
              <c:f>'ASP Cases (CKD)'!$D$89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(CKD)'!$H$191:$H$207</c:f>
              <c:numCache>
                <c:formatCode>General</c:formatCode>
                <c:ptCount val="17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-3</c:v>
                </c:pt>
                <c:pt idx="8">
                  <c:v>-2</c:v>
                </c:pt>
                <c:pt idx="9">
                  <c:v>-4</c:v>
                </c:pt>
                <c:pt idx="10">
                  <c:v>-4</c:v>
                </c:pt>
                <c:pt idx="11">
                  <c:v>-16</c:v>
                </c:pt>
                <c:pt idx="12">
                  <c:v>-22</c:v>
                </c:pt>
                <c:pt idx="13">
                  <c:v>-35</c:v>
                </c:pt>
                <c:pt idx="14">
                  <c:v>-60</c:v>
                </c:pt>
                <c:pt idx="15">
                  <c:v>-108</c:v>
                </c:pt>
                <c:pt idx="16">
                  <c:v>-317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0-4795-AE9F-C65C27EB2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1945536"/>
        <c:axId val="22194592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00-4795-AE9F-C65C27EB24B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00-4795-AE9F-C65C27EB2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946712"/>
        <c:axId val="221946320"/>
      </c:lineChart>
      <c:catAx>
        <c:axId val="22194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45928"/>
        <c:crosses val="autoZero"/>
        <c:auto val="1"/>
        <c:lblAlgn val="ctr"/>
        <c:lblOffset val="100"/>
        <c:noMultiLvlLbl val="0"/>
      </c:catAx>
      <c:valAx>
        <c:axId val="221945928"/>
        <c:scaling>
          <c:orientation val="minMax"/>
          <c:max val="500"/>
          <c:min val="-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45536"/>
        <c:crosses val="autoZero"/>
        <c:crossBetween val="between"/>
      </c:valAx>
      <c:valAx>
        <c:axId val="22194632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4671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1946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9463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IMD quintile</a:t>
            </a:r>
            <a:r>
              <a:rPr lang="en-GB" baseline="0"/>
              <a:t> LRTI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n Table 3'!$A$11</c:f>
              <c:strCache>
                <c:ptCount val="1"/>
                <c:pt idx="0">
                  <c:v>1 (most deprived)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3'!$B$10:$F$10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3'!$B$11:$F$11</c:f>
              <c:numCache>
                <c:formatCode>0.00%</c:formatCode>
                <c:ptCount val="5"/>
                <c:pt idx="0">
                  <c:v>6.2581403475332701E-3</c:v>
                </c:pt>
                <c:pt idx="1">
                  <c:v>7.3195970417262602E-3</c:v>
                </c:pt>
                <c:pt idx="2">
                  <c:v>5.2271695682094303E-3</c:v>
                </c:pt>
                <c:pt idx="3">
                  <c:v>5.3893829156561497E-3</c:v>
                </c:pt>
                <c:pt idx="4">
                  <c:v>6.2864343178387896E-3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4-4D34-B075-8892DB01118C}"/>
            </c:ext>
          </c:extLst>
        </c:ser>
        <c:ser>
          <c:idx val="1"/>
          <c:order val="1"/>
          <c:tx>
            <c:strRef>
              <c:f>'Fig n Table 3'!$A$12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3'!$B$10:$F$10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3'!$B$12:$F$12</c:f>
              <c:numCache>
                <c:formatCode>0.00%</c:formatCode>
                <c:ptCount val="5"/>
                <c:pt idx="0">
                  <c:v>5.2055107105165501E-3</c:v>
                </c:pt>
                <c:pt idx="1">
                  <c:v>5.5348038280121003E-3</c:v>
                </c:pt>
                <c:pt idx="2">
                  <c:v>4.6761594899693004E-3</c:v>
                </c:pt>
                <c:pt idx="3">
                  <c:v>5.3422498943080004E-3</c:v>
                </c:pt>
                <c:pt idx="4">
                  <c:v>4.7868362004487601E-3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04-4D34-B075-8892DB01118C}"/>
            </c:ext>
          </c:extLst>
        </c:ser>
        <c:ser>
          <c:idx val="2"/>
          <c:order val="2"/>
          <c:tx>
            <c:strRef>
              <c:f>'Fig n Table 3'!$A$13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3'!$B$10:$F$10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3'!$B$13:$F$13</c:f>
              <c:numCache>
                <c:formatCode>0.00%</c:formatCode>
                <c:ptCount val="5"/>
                <c:pt idx="0">
                  <c:v>4.3138150226505302E-3</c:v>
                </c:pt>
                <c:pt idx="1">
                  <c:v>5.4922772093669902E-3</c:v>
                </c:pt>
                <c:pt idx="2">
                  <c:v>4.2413137893593904E-3</c:v>
                </c:pt>
                <c:pt idx="3">
                  <c:v>4.5797473395429097E-3</c:v>
                </c:pt>
                <c:pt idx="4">
                  <c:v>5.2643600648255903E-3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04-4D34-B075-8892DB01118C}"/>
            </c:ext>
          </c:extLst>
        </c:ser>
        <c:ser>
          <c:idx val="3"/>
          <c:order val="3"/>
          <c:tx>
            <c:strRef>
              <c:f>'Fig n Table 3'!$A$14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3'!$B$10:$F$10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3'!$B$14:$F$14</c:f>
              <c:numCache>
                <c:formatCode>0.00%</c:formatCode>
                <c:ptCount val="5"/>
                <c:pt idx="0">
                  <c:v>4.3831340853699597E-3</c:v>
                </c:pt>
                <c:pt idx="1">
                  <c:v>5.9707887775252398E-3</c:v>
                </c:pt>
                <c:pt idx="2">
                  <c:v>4.9646744319266703E-3</c:v>
                </c:pt>
                <c:pt idx="3">
                  <c:v>4.8369104457632404E-3</c:v>
                </c:pt>
                <c:pt idx="4">
                  <c:v>5.3009891083982E-3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04-4D34-B075-8892DB01118C}"/>
            </c:ext>
          </c:extLst>
        </c:ser>
        <c:ser>
          <c:idx val="4"/>
          <c:order val="4"/>
          <c:tx>
            <c:strRef>
              <c:f>'Fig n Table 3'!$A$15</c:f>
              <c:strCache>
                <c:ptCount val="1"/>
                <c:pt idx="0">
                  <c:v>5 (least deprived)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3'!$B$10:$F$10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3'!$B$15:$F$15</c:f>
              <c:numCache>
                <c:formatCode>0.00%</c:formatCode>
                <c:ptCount val="5"/>
                <c:pt idx="0">
                  <c:v>5.0505424519568997E-3</c:v>
                </c:pt>
                <c:pt idx="1">
                  <c:v>5.4234219996982897E-3</c:v>
                </c:pt>
                <c:pt idx="2">
                  <c:v>4.8443829730469698E-3</c:v>
                </c:pt>
                <c:pt idx="3">
                  <c:v>4.8462139385685296E-3</c:v>
                </c:pt>
                <c:pt idx="4">
                  <c:v>4.1651328616030599E-3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04-4D34-B075-8892DB011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614104"/>
        <c:axId val="216614496"/>
      </c:lineChart>
      <c:catAx>
        <c:axId val="216614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614496"/>
        <c:crosses val="autoZero"/>
        <c:auto val="1"/>
        <c:lblAlgn val="ctr"/>
        <c:lblOffset val="100"/>
        <c:noMultiLvlLbl val="0"/>
      </c:catAx>
      <c:valAx>
        <c:axId val="21661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614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(CKD) - URTI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(CKD)'!$I$174:$I$190</c:f>
              <c:numCache>
                <c:formatCode>General</c:formatCode>
                <c:ptCount val="17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7</c:v>
                </c:pt>
                <c:pt idx="8">
                  <c:v>8</c:v>
                </c:pt>
                <c:pt idx="9">
                  <c:v>13</c:v>
                </c:pt>
                <c:pt idx="10">
                  <c:v>14</c:v>
                </c:pt>
                <c:pt idx="11">
                  <c:v>13</c:v>
                </c:pt>
                <c:pt idx="12">
                  <c:v>23</c:v>
                </c:pt>
                <c:pt idx="13">
                  <c:v>28</c:v>
                </c:pt>
                <c:pt idx="14">
                  <c:v>38</c:v>
                </c:pt>
                <c:pt idx="15">
                  <c:v>27</c:v>
                </c:pt>
                <c:pt idx="16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8-4E7A-829B-E2396AA90092}"/>
            </c:ext>
          </c:extLst>
        </c:ser>
        <c:ser>
          <c:idx val="0"/>
          <c:order val="1"/>
          <c:tx>
            <c:strRef>
              <c:f>'ASP Cases (CKD)'!$D$89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(CKD)'!$I$191:$I$207</c:f>
              <c:numCache>
                <c:formatCode>General</c:formatCode>
                <c:ptCount val="17"/>
                <c:pt idx="0">
                  <c:v>-7</c:v>
                </c:pt>
                <c:pt idx="1">
                  <c:v>-1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-3</c:v>
                </c:pt>
                <c:pt idx="7">
                  <c:v>-5</c:v>
                </c:pt>
                <c:pt idx="8">
                  <c:v>-2</c:v>
                </c:pt>
                <c:pt idx="9">
                  <c:v>-4</c:v>
                </c:pt>
                <c:pt idx="10">
                  <c:v>-1</c:v>
                </c:pt>
                <c:pt idx="11">
                  <c:v>-12</c:v>
                </c:pt>
                <c:pt idx="12">
                  <c:v>-21</c:v>
                </c:pt>
                <c:pt idx="13">
                  <c:v>-23</c:v>
                </c:pt>
                <c:pt idx="14">
                  <c:v>-19</c:v>
                </c:pt>
                <c:pt idx="15">
                  <c:v>-30</c:v>
                </c:pt>
                <c:pt idx="16">
                  <c:v>-57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78-4E7A-829B-E2396AA90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1947496"/>
        <c:axId val="221947888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78-4E7A-829B-E2396AA9009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(CKD)'!$E$4:$E$20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(CKD)'!$F$191:$F$207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78-4E7A-829B-E2396AA90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948672"/>
        <c:axId val="221948280"/>
      </c:lineChart>
      <c:catAx>
        <c:axId val="221947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47888"/>
        <c:crosses val="autoZero"/>
        <c:auto val="1"/>
        <c:lblAlgn val="ctr"/>
        <c:lblOffset val="100"/>
        <c:noMultiLvlLbl val="0"/>
      </c:catAx>
      <c:valAx>
        <c:axId val="221947888"/>
        <c:scaling>
          <c:orientation val="minMax"/>
          <c:max val="70"/>
          <c:min val="-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47496"/>
        <c:crosses val="autoZero"/>
        <c:crossBetween val="between"/>
      </c:valAx>
      <c:valAx>
        <c:axId val="221948280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48672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194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948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(Diabetes) - ILI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(Diabetes)'!$G$174:$G$190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8</c:v>
                </c:pt>
                <c:pt idx="10">
                  <c:v>3</c:v>
                </c:pt>
                <c:pt idx="11">
                  <c:v>1</c:v>
                </c:pt>
                <c:pt idx="12">
                  <c:v>8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40-4234-B50B-7E3AE5FDC2A4}"/>
            </c:ext>
          </c:extLst>
        </c:ser>
        <c:ser>
          <c:idx val="0"/>
          <c:order val="1"/>
          <c:tx>
            <c:strRef>
              <c:f>'ASP Cases (Diabetes)'!$D$89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(Diabetes)'!$G$191:$G$207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-3</c:v>
                </c:pt>
                <c:pt idx="8">
                  <c:v>-3</c:v>
                </c:pt>
                <c:pt idx="9">
                  <c:v>-2</c:v>
                </c:pt>
                <c:pt idx="10">
                  <c:v>-4</c:v>
                </c:pt>
                <c:pt idx="11">
                  <c:v>-6</c:v>
                </c:pt>
                <c:pt idx="12">
                  <c:v>-6</c:v>
                </c:pt>
                <c:pt idx="13">
                  <c:v>-5</c:v>
                </c:pt>
                <c:pt idx="14">
                  <c:v>-4</c:v>
                </c:pt>
                <c:pt idx="15">
                  <c:v>-9</c:v>
                </c:pt>
                <c:pt idx="16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40-4234-B50B-7E3AE5FDC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2247808"/>
        <c:axId val="22224820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0-4234-B50B-7E3AE5FDC2A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0-4234-B50B-7E3AE5FDC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248984"/>
        <c:axId val="222248592"/>
      </c:lineChart>
      <c:catAx>
        <c:axId val="22224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248200"/>
        <c:crosses val="autoZero"/>
        <c:auto val="1"/>
        <c:lblAlgn val="ctr"/>
        <c:lblOffset val="100"/>
        <c:noMultiLvlLbl val="0"/>
      </c:catAx>
      <c:valAx>
        <c:axId val="222248200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247808"/>
        <c:crosses val="autoZero"/>
        <c:crossBetween val="between"/>
      </c:valAx>
      <c:valAx>
        <c:axId val="22224859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24898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2248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248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(Diabetes) - LRTI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(Diabetes)'!$H$174:$H$190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5</c:v>
                </c:pt>
                <c:pt idx="6">
                  <c:v>8</c:v>
                </c:pt>
                <c:pt idx="7">
                  <c:v>8</c:v>
                </c:pt>
                <c:pt idx="8">
                  <c:v>16</c:v>
                </c:pt>
                <c:pt idx="9">
                  <c:v>22</c:v>
                </c:pt>
                <c:pt idx="10">
                  <c:v>42</c:v>
                </c:pt>
                <c:pt idx="11">
                  <c:v>40</c:v>
                </c:pt>
                <c:pt idx="12">
                  <c:v>56</c:v>
                </c:pt>
                <c:pt idx="13">
                  <c:v>91</c:v>
                </c:pt>
                <c:pt idx="14">
                  <c:v>93</c:v>
                </c:pt>
                <c:pt idx="15">
                  <c:v>102</c:v>
                </c:pt>
                <c:pt idx="16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94-4072-9A8C-AF3BA34ABCD9}"/>
            </c:ext>
          </c:extLst>
        </c:ser>
        <c:ser>
          <c:idx val="0"/>
          <c:order val="1"/>
          <c:tx>
            <c:strRef>
              <c:f>'ASP Cases (Diabetes)'!$D$89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(Diabetes)'!$H$191:$H$207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</c:v>
                </c:pt>
                <c:pt idx="4">
                  <c:v>-1</c:v>
                </c:pt>
                <c:pt idx="5">
                  <c:v>-2</c:v>
                </c:pt>
                <c:pt idx="6">
                  <c:v>-1</c:v>
                </c:pt>
                <c:pt idx="7">
                  <c:v>-8</c:v>
                </c:pt>
                <c:pt idx="8">
                  <c:v>-15</c:v>
                </c:pt>
                <c:pt idx="9">
                  <c:v>-27</c:v>
                </c:pt>
                <c:pt idx="10">
                  <c:v>-37</c:v>
                </c:pt>
                <c:pt idx="11">
                  <c:v>-54</c:v>
                </c:pt>
                <c:pt idx="12">
                  <c:v>-76</c:v>
                </c:pt>
                <c:pt idx="13">
                  <c:v>-99</c:v>
                </c:pt>
                <c:pt idx="14">
                  <c:v>-114</c:v>
                </c:pt>
                <c:pt idx="15">
                  <c:v>-123</c:v>
                </c:pt>
                <c:pt idx="16">
                  <c:v>-227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94-4072-9A8C-AF3BA34AB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2249768"/>
        <c:axId val="22225016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94-4072-9A8C-AF3BA34ABCD9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94-4072-9A8C-AF3BA34AB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250944"/>
        <c:axId val="222250552"/>
      </c:lineChart>
      <c:catAx>
        <c:axId val="222249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250160"/>
        <c:crosses val="autoZero"/>
        <c:auto val="1"/>
        <c:lblAlgn val="ctr"/>
        <c:lblOffset val="100"/>
        <c:noMultiLvlLbl val="0"/>
      </c:catAx>
      <c:valAx>
        <c:axId val="222250160"/>
        <c:scaling>
          <c:orientation val="minMax"/>
          <c:max val="300"/>
          <c:min val="-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249768"/>
        <c:crosses val="autoZero"/>
        <c:crossBetween val="between"/>
      </c:valAx>
      <c:valAx>
        <c:axId val="22225055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25094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2250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2505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(Diabetes) - LRTI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(Diabetes)'!$I$174:$I$190</c:f>
              <c:numCache>
                <c:formatCode>General</c:formatCode>
                <c:ptCount val="17"/>
                <c:pt idx="0">
                  <c:v>4</c:v>
                </c:pt>
                <c:pt idx="1">
                  <c:v>10</c:v>
                </c:pt>
                <c:pt idx="2">
                  <c:v>9</c:v>
                </c:pt>
                <c:pt idx="3">
                  <c:v>8</c:v>
                </c:pt>
                <c:pt idx="4">
                  <c:v>17</c:v>
                </c:pt>
                <c:pt idx="5">
                  <c:v>47</c:v>
                </c:pt>
                <c:pt idx="6">
                  <c:v>70</c:v>
                </c:pt>
                <c:pt idx="7">
                  <c:v>96</c:v>
                </c:pt>
                <c:pt idx="8">
                  <c:v>102</c:v>
                </c:pt>
                <c:pt idx="9">
                  <c:v>85</c:v>
                </c:pt>
                <c:pt idx="10">
                  <c:v>68</c:v>
                </c:pt>
                <c:pt idx="11">
                  <c:v>78</c:v>
                </c:pt>
                <c:pt idx="12">
                  <c:v>82</c:v>
                </c:pt>
                <c:pt idx="13">
                  <c:v>56</c:v>
                </c:pt>
                <c:pt idx="14">
                  <c:v>37</c:v>
                </c:pt>
                <c:pt idx="15">
                  <c:v>36</c:v>
                </c:pt>
                <c:pt idx="16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9C-43D4-B4CF-210279920498}"/>
            </c:ext>
          </c:extLst>
        </c:ser>
        <c:ser>
          <c:idx val="0"/>
          <c:order val="1"/>
          <c:tx>
            <c:strRef>
              <c:f>'ASP Cases (Diabetes)'!$D$89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(Diabetes)'!$I$191:$I$207</c:f>
              <c:numCache>
                <c:formatCode>General</c:formatCode>
                <c:ptCount val="17"/>
                <c:pt idx="0">
                  <c:v>-7</c:v>
                </c:pt>
                <c:pt idx="1">
                  <c:v>-9</c:v>
                </c:pt>
                <c:pt idx="2">
                  <c:v>-8</c:v>
                </c:pt>
                <c:pt idx="3">
                  <c:v>-12</c:v>
                </c:pt>
                <c:pt idx="4">
                  <c:v>-5</c:v>
                </c:pt>
                <c:pt idx="5">
                  <c:v>-8</c:v>
                </c:pt>
                <c:pt idx="6">
                  <c:v>-25</c:v>
                </c:pt>
                <c:pt idx="7">
                  <c:v>-46</c:v>
                </c:pt>
                <c:pt idx="8">
                  <c:v>-52</c:v>
                </c:pt>
                <c:pt idx="9">
                  <c:v>-69</c:v>
                </c:pt>
                <c:pt idx="10">
                  <c:v>-56</c:v>
                </c:pt>
                <c:pt idx="11">
                  <c:v>-59</c:v>
                </c:pt>
                <c:pt idx="12">
                  <c:v>-58</c:v>
                </c:pt>
                <c:pt idx="13">
                  <c:v>-64</c:v>
                </c:pt>
                <c:pt idx="14">
                  <c:v>-57</c:v>
                </c:pt>
                <c:pt idx="15">
                  <c:v>-42</c:v>
                </c:pt>
                <c:pt idx="16">
                  <c:v>-48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9C-43D4-B4CF-210279920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2251728"/>
        <c:axId val="22225212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9C-43D4-B4CF-210279920498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(Diabetes)'!$E$4:$E$20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(Diabetes)'!$F$191:$F$207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9C-43D4-B4CF-210279920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252904"/>
        <c:axId val="222252512"/>
      </c:lineChart>
      <c:catAx>
        <c:axId val="22225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252120"/>
        <c:crosses val="autoZero"/>
        <c:auto val="1"/>
        <c:lblAlgn val="ctr"/>
        <c:lblOffset val="100"/>
        <c:noMultiLvlLbl val="0"/>
      </c:catAx>
      <c:valAx>
        <c:axId val="222252120"/>
        <c:scaling>
          <c:orientation val="minMax"/>
          <c:max val="15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251728"/>
        <c:crosses val="autoZero"/>
        <c:crossBetween val="between"/>
      </c:valAx>
      <c:valAx>
        <c:axId val="22225251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25290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2252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2525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(Liver) - ILI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(Liver)'!$G$174:$G$190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9-4D7E-8842-477BAC4C1520}"/>
            </c:ext>
          </c:extLst>
        </c:ser>
        <c:ser>
          <c:idx val="0"/>
          <c:order val="1"/>
          <c:tx>
            <c:strRef>
              <c:f>'ASP Cases (Liver)'!$D$89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(Liver)'!$G$191:$G$207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E9-4D7E-8842-477BAC4C1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2253688"/>
        <c:axId val="22225408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9-4D7E-8842-477BAC4C1520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E9-4D7E-8842-477BAC4C1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254864"/>
        <c:axId val="222254472"/>
      </c:lineChart>
      <c:catAx>
        <c:axId val="222253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254080"/>
        <c:crosses val="autoZero"/>
        <c:auto val="1"/>
        <c:lblAlgn val="ctr"/>
        <c:lblOffset val="100"/>
        <c:noMultiLvlLbl val="0"/>
      </c:catAx>
      <c:valAx>
        <c:axId val="222254080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253688"/>
        <c:crosses val="autoZero"/>
        <c:crossBetween val="between"/>
      </c:valAx>
      <c:valAx>
        <c:axId val="22225447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25486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2254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2544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(Liver) - LRTI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(Liver)'!$H$174:$H$190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6</c:v>
                </c:pt>
                <c:pt idx="10">
                  <c:v>2</c:v>
                </c:pt>
                <c:pt idx="11">
                  <c:v>5</c:v>
                </c:pt>
                <c:pt idx="12">
                  <c:v>7</c:v>
                </c:pt>
                <c:pt idx="13">
                  <c:v>5</c:v>
                </c:pt>
                <c:pt idx="14">
                  <c:v>7</c:v>
                </c:pt>
                <c:pt idx="15">
                  <c:v>5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8-4ADD-8E36-096BF6F45DB2}"/>
            </c:ext>
          </c:extLst>
        </c:ser>
        <c:ser>
          <c:idx val="0"/>
          <c:order val="1"/>
          <c:tx>
            <c:strRef>
              <c:f>'ASP Cases (Liver)'!$D$89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(Liver)'!$H$191:$H$207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</c:v>
                </c:pt>
                <c:pt idx="9">
                  <c:v>-4</c:v>
                </c:pt>
                <c:pt idx="10">
                  <c:v>-1</c:v>
                </c:pt>
                <c:pt idx="11">
                  <c:v>-5</c:v>
                </c:pt>
                <c:pt idx="12">
                  <c:v>-5</c:v>
                </c:pt>
                <c:pt idx="13">
                  <c:v>-7</c:v>
                </c:pt>
                <c:pt idx="14">
                  <c:v>-3</c:v>
                </c:pt>
                <c:pt idx="15">
                  <c:v>-10</c:v>
                </c:pt>
                <c:pt idx="16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C8-4ADD-8E36-096BF6F45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2572408"/>
        <c:axId val="22257280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C8-4ADD-8E36-096BF6F45DB2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C8-4ADD-8E36-096BF6F45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73584"/>
        <c:axId val="222573192"/>
      </c:lineChart>
      <c:catAx>
        <c:axId val="222572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72800"/>
        <c:crosses val="autoZero"/>
        <c:auto val="1"/>
        <c:lblAlgn val="ctr"/>
        <c:lblOffset val="100"/>
        <c:noMultiLvlLbl val="0"/>
      </c:catAx>
      <c:valAx>
        <c:axId val="222572800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72408"/>
        <c:crosses val="autoZero"/>
        <c:crossBetween val="between"/>
      </c:valAx>
      <c:valAx>
        <c:axId val="22257319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7358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257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5731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(Liver) - URTI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(Liver)'!$I$174:$I$190</c:f>
              <c:numCache>
                <c:formatCode>General</c:formatCode>
                <c:ptCount val="17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9</c:v>
                </c:pt>
                <c:pt idx="7">
                  <c:v>9</c:v>
                </c:pt>
                <c:pt idx="8">
                  <c:v>8</c:v>
                </c:pt>
                <c:pt idx="9">
                  <c:v>5</c:v>
                </c:pt>
                <c:pt idx="10">
                  <c:v>2</c:v>
                </c:pt>
                <c:pt idx="11">
                  <c:v>9</c:v>
                </c:pt>
                <c:pt idx="12">
                  <c:v>10</c:v>
                </c:pt>
                <c:pt idx="13">
                  <c:v>6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D-4FCC-BF89-AC44BB963A64}"/>
            </c:ext>
          </c:extLst>
        </c:ser>
        <c:ser>
          <c:idx val="0"/>
          <c:order val="1"/>
          <c:tx>
            <c:strRef>
              <c:f>'ASP Cases (Liver)'!$D$89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(Liver)'!$I$191:$I$207</c:f>
              <c:numCache>
                <c:formatCode>General</c:formatCode>
                <c:ptCount val="17"/>
                <c:pt idx="0">
                  <c:v>-7</c:v>
                </c:pt>
                <c:pt idx="1">
                  <c:v>0</c:v>
                </c:pt>
                <c:pt idx="2">
                  <c:v>-2</c:v>
                </c:pt>
                <c:pt idx="3">
                  <c:v>-3</c:v>
                </c:pt>
                <c:pt idx="4">
                  <c:v>-2</c:v>
                </c:pt>
                <c:pt idx="5">
                  <c:v>-4</c:v>
                </c:pt>
                <c:pt idx="6">
                  <c:v>-3</c:v>
                </c:pt>
                <c:pt idx="7">
                  <c:v>-5</c:v>
                </c:pt>
                <c:pt idx="8">
                  <c:v>-8</c:v>
                </c:pt>
                <c:pt idx="9">
                  <c:v>-7</c:v>
                </c:pt>
                <c:pt idx="10">
                  <c:v>-2</c:v>
                </c:pt>
                <c:pt idx="11">
                  <c:v>-7</c:v>
                </c:pt>
                <c:pt idx="12">
                  <c:v>-4</c:v>
                </c:pt>
                <c:pt idx="13">
                  <c:v>-1</c:v>
                </c:pt>
                <c:pt idx="14">
                  <c:v>-5</c:v>
                </c:pt>
                <c:pt idx="15">
                  <c:v>-1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D-4FCC-BF89-AC44BB963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2574368"/>
        <c:axId val="22257476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8D-4FCC-BF89-AC44BB963A6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(Liver)'!$E$4:$E$20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(Liver)'!$F$191:$F$207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8D-4FCC-BF89-AC44BB963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75544"/>
        <c:axId val="222575152"/>
      </c:lineChart>
      <c:catAx>
        <c:axId val="22257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74760"/>
        <c:crosses val="autoZero"/>
        <c:auto val="1"/>
        <c:lblAlgn val="ctr"/>
        <c:lblOffset val="100"/>
        <c:noMultiLvlLbl val="0"/>
      </c:catAx>
      <c:valAx>
        <c:axId val="222574760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74368"/>
        <c:crosses val="autoZero"/>
        <c:crossBetween val="between"/>
      </c:valAx>
      <c:valAx>
        <c:axId val="22257515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7554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2575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575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(Asplenia) - ILI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(Asplenia)'!$G$174:$G$190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2F-4A14-9C6C-C91C9B6CBF0D}"/>
            </c:ext>
          </c:extLst>
        </c:ser>
        <c:ser>
          <c:idx val="0"/>
          <c:order val="1"/>
          <c:tx>
            <c:strRef>
              <c:f>'ASP Cases (Asplenia)'!$D$89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(Asplenia)'!$G$191:$G$207</c:f>
              <c:numCache>
                <c:formatCode>General</c:formatCode>
                <c:ptCount val="17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  <c:pt idx="13">
                  <c:v>-1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2F-4A14-9C6C-C91C9B6CB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2576328"/>
        <c:axId val="22257672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2F-4A14-9C6C-C91C9B6CBF0D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2F-4A14-9C6C-C91C9B6CB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77504"/>
        <c:axId val="222577112"/>
      </c:lineChart>
      <c:catAx>
        <c:axId val="222576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76720"/>
        <c:crosses val="autoZero"/>
        <c:auto val="1"/>
        <c:lblAlgn val="ctr"/>
        <c:lblOffset val="100"/>
        <c:noMultiLvlLbl val="0"/>
      </c:catAx>
      <c:valAx>
        <c:axId val="222576720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76328"/>
        <c:crosses val="autoZero"/>
        <c:crossBetween val="between"/>
      </c:valAx>
      <c:valAx>
        <c:axId val="22257711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7750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2577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5771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(Asplenia) - LRTI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(Asplenia)'!$H$174:$H$190</c:f>
              <c:numCache>
                <c:formatCode>General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3</c:v>
                </c:pt>
                <c:pt idx="12">
                  <c:v>6</c:v>
                </c:pt>
                <c:pt idx="13">
                  <c:v>3</c:v>
                </c:pt>
                <c:pt idx="14">
                  <c:v>4</c:v>
                </c:pt>
                <c:pt idx="15">
                  <c:v>6</c:v>
                </c:pt>
                <c:pt idx="1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30-41EA-A604-9BD37039064E}"/>
            </c:ext>
          </c:extLst>
        </c:ser>
        <c:ser>
          <c:idx val="0"/>
          <c:order val="1"/>
          <c:tx>
            <c:strRef>
              <c:f>'ASP Cases (Asplenia)'!$D$89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(Asplenia)'!$H$191:$H$207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-2</c:v>
                </c:pt>
                <c:pt idx="5">
                  <c:v>0</c:v>
                </c:pt>
                <c:pt idx="6">
                  <c:v>-1</c:v>
                </c:pt>
                <c:pt idx="7">
                  <c:v>-2</c:v>
                </c:pt>
                <c:pt idx="8">
                  <c:v>0</c:v>
                </c:pt>
                <c:pt idx="9">
                  <c:v>-1</c:v>
                </c:pt>
                <c:pt idx="10">
                  <c:v>-1</c:v>
                </c:pt>
                <c:pt idx="11">
                  <c:v>0</c:v>
                </c:pt>
                <c:pt idx="12">
                  <c:v>-3</c:v>
                </c:pt>
                <c:pt idx="13">
                  <c:v>-4</c:v>
                </c:pt>
                <c:pt idx="14">
                  <c:v>-4</c:v>
                </c:pt>
                <c:pt idx="15">
                  <c:v>-4</c:v>
                </c:pt>
                <c:pt idx="16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30-41EA-A604-9BD370390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2578288"/>
        <c:axId val="22257868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30-41EA-A604-9BD37039064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30-41EA-A604-9BD370390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79464"/>
        <c:axId val="222579072"/>
      </c:lineChart>
      <c:catAx>
        <c:axId val="22257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78680"/>
        <c:crosses val="autoZero"/>
        <c:auto val="1"/>
        <c:lblAlgn val="ctr"/>
        <c:lblOffset val="100"/>
        <c:noMultiLvlLbl val="0"/>
      </c:catAx>
      <c:valAx>
        <c:axId val="222578680"/>
        <c:scaling>
          <c:orientation val="minMax"/>
          <c:max val="15"/>
          <c:min val="-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78288"/>
        <c:crosses val="autoZero"/>
        <c:crossBetween val="between"/>
      </c:valAx>
      <c:valAx>
        <c:axId val="22257907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7946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2579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579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(Asplenia) - URTI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(Asplenia)'!$I$174:$I$190</c:f>
              <c:numCache>
                <c:formatCode>General</c:formatCode>
                <c:ptCount val="17"/>
                <c:pt idx="0">
                  <c:v>16</c:v>
                </c:pt>
                <c:pt idx="1">
                  <c:v>15</c:v>
                </c:pt>
                <c:pt idx="2">
                  <c:v>14</c:v>
                </c:pt>
                <c:pt idx="3">
                  <c:v>4</c:v>
                </c:pt>
                <c:pt idx="4">
                  <c:v>6</c:v>
                </c:pt>
                <c:pt idx="5">
                  <c:v>19</c:v>
                </c:pt>
                <c:pt idx="6">
                  <c:v>24</c:v>
                </c:pt>
                <c:pt idx="7">
                  <c:v>34</c:v>
                </c:pt>
                <c:pt idx="8">
                  <c:v>13</c:v>
                </c:pt>
                <c:pt idx="9">
                  <c:v>13</c:v>
                </c:pt>
                <c:pt idx="10">
                  <c:v>10</c:v>
                </c:pt>
                <c:pt idx="11">
                  <c:v>5</c:v>
                </c:pt>
                <c:pt idx="12">
                  <c:v>5</c:v>
                </c:pt>
                <c:pt idx="13">
                  <c:v>10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BF-4A34-9CE4-A47A207CA3DF}"/>
            </c:ext>
          </c:extLst>
        </c:ser>
        <c:ser>
          <c:idx val="0"/>
          <c:order val="1"/>
          <c:tx>
            <c:strRef>
              <c:f>'ASP Cases (Asplenia)'!$D$89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(Asplenia)'!$I$191:$I$207</c:f>
              <c:numCache>
                <c:formatCode>General</c:formatCode>
                <c:ptCount val="17"/>
                <c:pt idx="0">
                  <c:v>-17</c:v>
                </c:pt>
                <c:pt idx="1">
                  <c:v>-12</c:v>
                </c:pt>
                <c:pt idx="2">
                  <c:v>-4</c:v>
                </c:pt>
                <c:pt idx="3">
                  <c:v>-5</c:v>
                </c:pt>
                <c:pt idx="4">
                  <c:v>-2</c:v>
                </c:pt>
                <c:pt idx="5">
                  <c:v>-2</c:v>
                </c:pt>
                <c:pt idx="6">
                  <c:v>-6</c:v>
                </c:pt>
                <c:pt idx="7">
                  <c:v>-6</c:v>
                </c:pt>
                <c:pt idx="8">
                  <c:v>-8</c:v>
                </c:pt>
                <c:pt idx="9">
                  <c:v>-6</c:v>
                </c:pt>
                <c:pt idx="10">
                  <c:v>-2</c:v>
                </c:pt>
                <c:pt idx="11">
                  <c:v>-2</c:v>
                </c:pt>
                <c:pt idx="12">
                  <c:v>-3</c:v>
                </c:pt>
                <c:pt idx="13">
                  <c:v>-2</c:v>
                </c:pt>
                <c:pt idx="14">
                  <c:v>-1</c:v>
                </c:pt>
                <c:pt idx="15">
                  <c:v>-2</c:v>
                </c:pt>
                <c:pt idx="1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BF-4A34-9CE4-A47A207CA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2580248"/>
        <c:axId val="22258064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BF-4A34-9CE4-A47A207CA3D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(Asplenia)'!$E$4:$E$20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(Asplenia)'!$F$191:$F$207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BF-4A34-9CE4-A47A207CA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81424"/>
        <c:axId val="222581032"/>
      </c:lineChart>
      <c:catAx>
        <c:axId val="222580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80640"/>
        <c:crosses val="autoZero"/>
        <c:auto val="1"/>
        <c:lblAlgn val="ctr"/>
        <c:lblOffset val="100"/>
        <c:noMultiLvlLbl val="0"/>
      </c:catAx>
      <c:valAx>
        <c:axId val="222580640"/>
        <c:scaling>
          <c:orientation val="minMax"/>
          <c:max val="4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80248"/>
        <c:crosses val="autoZero"/>
        <c:crossBetween val="between"/>
      </c:valAx>
      <c:valAx>
        <c:axId val="22258103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8142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258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581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IMD quintile URTI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n Table 3'!$A$17</c:f>
              <c:strCache>
                <c:ptCount val="1"/>
                <c:pt idx="0">
                  <c:v>1 (most deprived)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3'!$B$16:$F$16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3'!$B$17:$F$17</c:f>
              <c:numCache>
                <c:formatCode>0.0%</c:formatCode>
                <c:ptCount val="5"/>
                <c:pt idx="0">
                  <c:v>4.8953270434257699E-2</c:v>
                </c:pt>
                <c:pt idx="1">
                  <c:v>5.4204583498189102E-2</c:v>
                </c:pt>
                <c:pt idx="2">
                  <c:v>4.8874767559336403E-2</c:v>
                </c:pt>
                <c:pt idx="3">
                  <c:v>4.0817484292785297E-2</c:v>
                </c:pt>
                <c:pt idx="4">
                  <c:v>4.1512621332336297E-2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1-46A9-90C6-FEF425DD45B0}"/>
            </c:ext>
          </c:extLst>
        </c:ser>
        <c:ser>
          <c:idx val="1"/>
          <c:order val="1"/>
          <c:tx>
            <c:strRef>
              <c:f>'Fig n Table 3'!$A$18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3'!$B$16:$F$16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3'!$B$18:$F$18</c:f>
              <c:numCache>
                <c:formatCode>0.0%</c:formatCode>
                <c:ptCount val="5"/>
                <c:pt idx="0">
                  <c:v>3.9091246185002398E-2</c:v>
                </c:pt>
                <c:pt idx="1">
                  <c:v>4.4128472884914199E-2</c:v>
                </c:pt>
                <c:pt idx="2">
                  <c:v>3.8002028531158999E-2</c:v>
                </c:pt>
                <c:pt idx="3">
                  <c:v>2.95681361056663E-2</c:v>
                </c:pt>
                <c:pt idx="4">
                  <c:v>2.77860882572924E-2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61-46A9-90C6-FEF425DD45B0}"/>
            </c:ext>
          </c:extLst>
        </c:ser>
        <c:ser>
          <c:idx val="2"/>
          <c:order val="2"/>
          <c:tx>
            <c:strRef>
              <c:f>'Fig n Table 3'!$A$19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3'!$B$16:$F$16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3'!$B$19:$F$19</c:f>
              <c:numCache>
                <c:formatCode>0.0%</c:formatCode>
                <c:ptCount val="5"/>
                <c:pt idx="0">
                  <c:v>2.8826858605400001E-2</c:v>
                </c:pt>
                <c:pt idx="1">
                  <c:v>3.3869042791096399E-2</c:v>
                </c:pt>
                <c:pt idx="2">
                  <c:v>2.8071842200506601E-2</c:v>
                </c:pt>
                <c:pt idx="3">
                  <c:v>2.28876745060731E-2</c:v>
                </c:pt>
                <c:pt idx="4">
                  <c:v>2.3341563427925E-2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61-46A9-90C6-FEF425DD45B0}"/>
            </c:ext>
          </c:extLst>
        </c:ser>
        <c:ser>
          <c:idx val="3"/>
          <c:order val="3"/>
          <c:tx>
            <c:strRef>
              <c:f>'Fig n Table 3'!$A$20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3'!$B$16:$F$16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3'!$B$20:$F$20</c:f>
              <c:numCache>
                <c:formatCode>0.0%</c:formatCode>
                <c:ptCount val="5"/>
                <c:pt idx="0">
                  <c:v>2.62410049418632E-2</c:v>
                </c:pt>
                <c:pt idx="1">
                  <c:v>2.6752114460300298E-2</c:v>
                </c:pt>
                <c:pt idx="2">
                  <c:v>2.1695445411313199E-2</c:v>
                </c:pt>
                <c:pt idx="3">
                  <c:v>1.8098255321047599E-2</c:v>
                </c:pt>
                <c:pt idx="4">
                  <c:v>1.9703179715817799E-2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61-46A9-90C6-FEF425DD45B0}"/>
            </c:ext>
          </c:extLst>
        </c:ser>
        <c:ser>
          <c:idx val="4"/>
          <c:order val="4"/>
          <c:tx>
            <c:strRef>
              <c:f>'Fig n Table 3'!$A$21</c:f>
              <c:strCache>
                <c:ptCount val="1"/>
                <c:pt idx="0">
                  <c:v>5 (least deprived)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'Fig n Table 3'!$B$16:$F$16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n Table 3'!$B$21:$F$21</c:f>
              <c:numCache>
                <c:formatCode>0.0%</c:formatCode>
                <c:ptCount val="5"/>
                <c:pt idx="0">
                  <c:v>2.31569593068463E-2</c:v>
                </c:pt>
                <c:pt idx="1">
                  <c:v>2.4150390414550499E-2</c:v>
                </c:pt>
                <c:pt idx="2">
                  <c:v>2.1125722269417901E-2</c:v>
                </c:pt>
                <c:pt idx="3">
                  <c:v>1.6916812421793399E-2</c:v>
                </c:pt>
                <c:pt idx="4">
                  <c:v>1.7908026231474999E-2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61-46A9-90C6-FEF425DD4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617240"/>
        <c:axId val="216744208"/>
      </c:lineChart>
      <c:catAx>
        <c:axId val="216617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744208"/>
        <c:crosses val="autoZero"/>
        <c:auto val="1"/>
        <c:lblAlgn val="ctr"/>
        <c:lblOffset val="100"/>
        <c:noMultiLvlLbl val="0"/>
      </c:catAx>
      <c:valAx>
        <c:axId val="21674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617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(Neuro) - ILI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(Neuro)'!$G$174:$G$190</c:f>
              <c:numCache>
                <c:formatCode>General</c:formatCode>
                <c:ptCount val="1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4</c:v>
                </c:pt>
                <c:pt idx="14">
                  <c:v>3</c:v>
                </c:pt>
                <c:pt idx="15">
                  <c:v>1</c:v>
                </c:pt>
                <c:pt idx="16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3-46D4-811F-9244EC2F7F15}"/>
            </c:ext>
          </c:extLst>
        </c:ser>
        <c:ser>
          <c:idx val="0"/>
          <c:order val="1"/>
          <c:tx>
            <c:strRef>
              <c:f>'ASP Cases (Neuro)'!$D$89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(Neuro)'!$G$191:$G$207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-2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-2</c:v>
                </c:pt>
                <c:pt idx="14">
                  <c:v>-2</c:v>
                </c:pt>
                <c:pt idx="15">
                  <c:v>-5</c:v>
                </c:pt>
                <c:pt idx="16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3-46D4-811F-9244EC2F7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2582208"/>
        <c:axId val="22258260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C3-46D4-811F-9244EC2F7F15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C3-46D4-811F-9244EC2F7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83384"/>
        <c:axId val="222582992"/>
      </c:lineChart>
      <c:catAx>
        <c:axId val="22258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82600"/>
        <c:crosses val="autoZero"/>
        <c:auto val="1"/>
        <c:lblAlgn val="ctr"/>
        <c:lblOffset val="100"/>
        <c:noMultiLvlLbl val="0"/>
      </c:catAx>
      <c:valAx>
        <c:axId val="222582600"/>
        <c:scaling>
          <c:orientation val="minMax"/>
          <c:max val="2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82208"/>
        <c:crosses val="autoZero"/>
        <c:crossBetween val="between"/>
      </c:valAx>
      <c:valAx>
        <c:axId val="22258299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8338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2583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582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(Neuro) - LRTI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(Neuro)'!$H$174:$H$190</c:f>
              <c:numCache>
                <c:formatCode>General</c:formatCode>
                <c:ptCount val="17"/>
                <c:pt idx="0">
                  <c:v>5</c:v>
                </c:pt>
                <c:pt idx="1">
                  <c:v>6</c:v>
                </c:pt>
                <c:pt idx="2">
                  <c:v>1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6</c:v>
                </c:pt>
                <c:pt idx="8">
                  <c:v>4</c:v>
                </c:pt>
                <c:pt idx="9">
                  <c:v>6</c:v>
                </c:pt>
                <c:pt idx="10">
                  <c:v>13</c:v>
                </c:pt>
                <c:pt idx="11">
                  <c:v>24</c:v>
                </c:pt>
                <c:pt idx="12">
                  <c:v>16</c:v>
                </c:pt>
                <c:pt idx="13">
                  <c:v>31</c:v>
                </c:pt>
                <c:pt idx="14">
                  <c:v>56</c:v>
                </c:pt>
                <c:pt idx="15">
                  <c:v>87</c:v>
                </c:pt>
                <c:pt idx="16">
                  <c:v>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0-4F64-B193-D8D0A1810B0F}"/>
            </c:ext>
          </c:extLst>
        </c:ser>
        <c:ser>
          <c:idx val="0"/>
          <c:order val="1"/>
          <c:tx>
            <c:strRef>
              <c:f>'ASP Cases (Neuro)'!$D$89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(Neuro)'!$H$191:$H$207</c:f>
              <c:numCache>
                <c:formatCode>General</c:formatCode>
                <c:ptCount val="17"/>
                <c:pt idx="0">
                  <c:v>-5</c:v>
                </c:pt>
                <c:pt idx="1">
                  <c:v>-2</c:v>
                </c:pt>
                <c:pt idx="2">
                  <c:v>-6</c:v>
                </c:pt>
                <c:pt idx="3">
                  <c:v>-4</c:v>
                </c:pt>
                <c:pt idx="4">
                  <c:v>-3</c:v>
                </c:pt>
                <c:pt idx="5">
                  <c:v>-1</c:v>
                </c:pt>
                <c:pt idx="6">
                  <c:v>-3</c:v>
                </c:pt>
                <c:pt idx="7">
                  <c:v>-4</c:v>
                </c:pt>
                <c:pt idx="8">
                  <c:v>-4</c:v>
                </c:pt>
                <c:pt idx="9">
                  <c:v>-14</c:v>
                </c:pt>
                <c:pt idx="10">
                  <c:v>-14</c:v>
                </c:pt>
                <c:pt idx="11">
                  <c:v>-12</c:v>
                </c:pt>
                <c:pt idx="12">
                  <c:v>-33</c:v>
                </c:pt>
                <c:pt idx="13">
                  <c:v>-56</c:v>
                </c:pt>
                <c:pt idx="14">
                  <c:v>-63</c:v>
                </c:pt>
                <c:pt idx="15">
                  <c:v>-109</c:v>
                </c:pt>
                <c:pt idx="16">
                  <c:v>-328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0-4F64-B193-D8D0A1810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2584168"/>
        <c:axId val="22258456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0-4F64-B193-D8D0A1810B0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B0-4F64-B193-D8D0A1810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85344"/>
        <c:axId val="222584952"/>
      </c:lineChart>
      <c:catAx>
        <c:axId val="222584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84560"/>
        <c:crosses val="autoZero"/>
        <c:auto val="1"/>
        <c:lblAlgn val="ctr"/>
        <c:lblOffset val="100"/>
        <c:noMultiLvlLbl val="0"/>
      </c:catAx>
      <c:valAx>
        <c:axId val="222584560"/>
        <c:scaling>
          <c:orientation val="minMax"/>
          <c:max val="600"/>
          <c:min val="-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84168"/>
        <c:crosses val="autoZero"/>
        <c:crossBetween val="between"/>
      </c:valAx>
      <c:valAx>
        <c:axId val="22258495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8534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2585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584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(Neuro) - URTI Transmitted</a:t>
            </a:r>
            <a:r>
              <a:rPr lang="en-GB" b="1" baseline="0"/>
              <a:t> in the Household - </a:t>
            </a:r>
            <a:r>
              <a:rPr lang="en-GB" b="1"/>
              <a:t>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(Neuro)'!$I$174:$I$190</c:f>
              <c:numCache>
                <c:formatCode>General</c:formatCode>
                <c:ptCount val="17"/>
                <c:pt idx="0">
                  <c:v>39</c:v>
                </c:pt>
                <c:pt idx="1">
                  <c:v>29</c:v>
                </c:pt>
                <c:pt idx="2">
                  <c:v>13</c:v>
                </c:pt>
                <c:pt idx="3">
                  <c:v>13</c:v>
                </c:pt>
                <c:pt idx="4">
                  <c:v>9</c:v>
                </c:pt>
                <c:pt idx="5">
                  <c:v>14</c:v>
                </c:pt>
                <c:pt idx="6">
                  <c:v>29</c:v>
                </c:pt>
                <c:pt idx="7">
                  <c:v>27</c:v>
                </c:pt>
                <c:pt idx="8">
                  <c:v>14</c:v>
                </c:pt>
                <c:pt idx="9">
                  <c:v>14</c:v>
                </c:pt>
                <c:pt idx="10">
                  <c:v>20</c:v>
                </c:pt>
                <c:pt idx="11">
                  <c:v>23</c:v>
                </c:pt>
                <c:pt idx="12">
                  <c:v>26</c:v>
                </c:pt>
                <c:pt idx="13">
                  <c:v>20</c:v>
                </c:pt>
                <c:pt idx="14">
                  <c:v>22</c:v>
                </c:pt>
                <c:pt idx="15">
                  <c:v>37</c:v>
                </c:pt>
                <c:pt idx="16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4-4526-B622-DD8BA32FC514}"/>
            </c:ext>
          </c:extLst>
        </c:ser>
        <c:ser>
          <c:idx val="0"/>
          <c:order val="1"/>
          <c:tx>
            <c:strRef>
              <c:f>'ASP Cases (Neuro)'!$D$89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(Neuro)'!$I$191:$I$207</c:f>
              <c:numCache>
                <c:formatCode>General</c:formatCode>
                <c:ptCount val="17"/>
                <c:pt idx="0">
                  <c:v>-45</c:v>
                </c:pt>
                <c:pt idx="1">
                  <c:v>-30</c:v>
                </c:pt>
                <c:pt idx="2">
                  <c:v>-27</c:v>
                </c:pt>
                <c:pt idx="3">
                  <c:v>-13</c:v>
                </c:pt>
                <c:pt idx="4">
                  <c:v>-11</c:v>
                </c:pt>
                <c:pt idx="5">
                  <c:v>-7</c:v>
                </c:pt>
                <c:pt idx="6">
                  <c:v>-5</c:v>
                </c:pt>
                <c:pt idx="7">
                  <c:v>-14</c:v>
                </c:pt>
                <c:pt idx="8">
                  <c:v>-4</c:v>
                </c:pt>
                <c:pt idx="9">
                  <c:v>-15</c:v>
                </c:pt>
                <c:pt idx="10">
                  <c:v>-12</c:v>
                </c:pt>
                <c:pt idx="11">
                  <c:v>-10</c:v>
                </c:pt>
                <c:pt idx="12">
                  <c:v>-19</c:v>
                </c:pt>
                <c:pt idx="13">
                  <c:v>-15</c:v>
                </c:pt>
                <c:pt idx="14">
                  <c:v>-18</c:v>
                </c:pt>
                <c:pt idx="15">
                  <c:v>-24</c:v>
                </c:pt>
                <c:pt idx="16">
                  <c:v>-51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44-4526-B622-DD8BA32FC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2586128"/>
        <c:axId val="222586520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4-4526-B622-DD8BA32FC514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Cases (Neuro)'!$E$4:$E$20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(Neuro)'!$F$191:$F$207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44-4526-B622-DD8BA32FC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87304"/>
        <c:axId val="222586912"/>
      </c:lineChart>
      <c:catAx>
        <c:axId val="22258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86520"/>
        <c:crosses val="autoZero"/>
        <c:auto val="1"/>
        <c:lblAlgn val="ctr"/>
        <c:lblOffset val="100"/>
        <c:noMultiLvlLbl val="0"/>
      </c:catAx>
      <c:valAx>
        <c:axId val="222586520"/>
        <c:scaling>
          <c:orientation val="minMax"/>
          <c:max val="60"/>
          <c:min val="-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86128"/>
        <c:crosses val="autoZero"/>
        <c:crossBetween val="between"/>
      </c:valAx>
      <c:valAx>
        <c:axId val="222586912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87304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258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586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ILI In Households</a:t>
            </a:r>
            <a:r>
              <a:rPr lang="en-GB" baseline="0"/>
              <a:t> </a:t>
            </a:r>
            <a:r>
              <a:rPr lang="en-GB"/>
              <a:t>Rates 00-04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rates'!$I$4:$I$8</c:f>
              <c:numCache>
                <c:formatCode>General</c:formatCode>
                <c:ptCount val="5"/>
                <c:pt idx="0">
                  <c:v>16.480573523958601</c:v>
                </c:pt>
                <c:pt idx="1">
                  <c:v>45.557184169868798</c:v>
                </c:pt>
                <c:pt idx="2">
                  <c:v>42.720935200108698</c:v>
                </c:pt>
                <c:pt idx="3">
                  <c:v>27.202953463518799</c:v>
                </c:pt>
                <c:pt idx="4">
                  <c:v>34.9582443192852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6-4605-B133-B91068715EB9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rates'!$I$9:$I$13</c:f>
              <c:numCache>
                <c:formatCode>General</c:formatCode>
                <c:ptCount val="5"/>
                <c:pt idx="0">
                  <c:v>17.6001251564455</c:v>
                </c:pt>
                <c:pt idx="1">
                  <c:v>32.148260211800299</c:v>
                </c:pt>
                <c:pt idx="2">
                  <c:v>40.873200185787198</c:v>
                </c:pt>
                <c:pt idx="3">
                  <c:v>24.111133779698399</c:v>
                </c:pt>
                <c:pt idx="4">
                  <c:v>35.439165873948397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6-4605-B133-B91068715EB9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rates'!$I$14:$I$18</c:f>
              <c:numCache>
                <c:formatCode>General</c:formatCode>
                <c:ptCount val="5"/>
                <c:pt idx="0">
                  <c:v>17.054916832199599</c:v>
                </c:pt>
                <c:pt idx="1">
                  <c:v>38.697444033821498</c:v>
                </c:pt>
                <c:pt idx="2">
                  <c:v>41.776646854408298</c:v>
                </c:pt>
                <c:pt idx="3">
                  <c:v>25.621073807671099</c:v>
                </c:pt>
                <c:pt idx="4">
                  <c:v>35.2035622199176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66-4605-B133-B91068715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588088"/>
        <c:axId val="220243112"/>
      </c:lineChart>
      <c:catAx>
        <c:axId val="222588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43112"/>
        <c:crosses val="autoZero"/>
        <c:auto val="1"/>
        <c:lblAlgn val="ctr"/>
        <c:lblOffset val="100"/>
        <c:noMultiLvlLbl val="0"/>
      </c:catAx>
      <c:valAx>
        <c:axId val="220243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2588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LRTI In Households</a:t>
            </a:r>
            <a:r>
              <a:rPr lang="en-GB" baseline="0"/>
              <a:t> </a:t>
            </a:r>
            <a:r>
              <a:rPr lang="en-GB"/>
              <a:t>Rates 00-04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rates'!$J$4:$J$8</c:f>
              <c:numCache>
                <c:formatCode>General</c:formatCode>
                <c:ptCount val="5"/>
                <c:pt idx="0">
                  <c:v>451.15570021836697</c:v>
                </c:pt>
                <c:pt idx="1">
                  <c:v>447.64885314740701</c:v>
                </c:pt>
                <c:pt idx="2">
                  <c:v>388.372138182806</c:v>
                </c:pt>
                <c:pt idx="3">
                  <c:v>326.435441562226</c:v>
                </c:pt>
                <c:pt idx="4">
                  <c:v>374.83006409011398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C-4509-AD90-1537F307A200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rates'!$J$9:$J$13</c:f>
              <c:numCache>
                <c:formatCode>General</c:formatCode>
                <c:ptCount val="5"/>
                <c:pt idx="0">
                  <c:v>440.00312891113799</c:v>
                </c:pt>
                <c:pt idx="1">
                  <c:v>461.42208774583901</c:v>
                </c:pt>
                <c:pt idx="2">
                  <c:v>460.75243845796501</c:v>
                </c:pt>
                <c:pt idx="3">
                  <c:v>419.16278724706399</c:v>
                </c:pt>
                <c:pt idx="4">
                  <c:v>384.23516684386198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C-4509-AD90-1537F307A200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rates'!$J$14:$J$18</c:f>
              <c:numCache>
                <c:formatCode>General</c:formatCode>
                <c:ptCount val="5"/>
                <c:pt idx="0">
                  <c:v>445.43429844097898</c:v>
                </c:pt>
                <c:pt idx="1">
                  <c:v>454.69496739740299</c:v>
                </c:pt>
                <c:pt idx="2">
                  <c:v>425.362222517612</c:v>
                </c:pt>
                <c:pt idx="3">
                  <c:v>373.87789186008899</c:v>
                </c:pt>
                <c:pt idx="4">
                  <c:v>379.62760339856999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C-4509-AD90-1537F307A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43896"/>
        <c:axId val="220244288"/>
      </c:lineChart>
      <c:catAx>
        <c:axId val="22024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44288"/>
        <c:crosses val="autoZero"/>
        <c:auto val="1"/>
        <c:lblAlgn val="ctr"/>
        <c:lblOffset val="100"/>
        <c:noMultiLvlLbl val="0"/>
      </c:catAx>
      <c:valAx>
        <c:axId val="22024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43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URTI In Households</a:t>
            </a:r>
            <a:r>
              <a:rPr lang="en-GB" baseline="0"/>
              <a:t> </a:t>
            </a:r>
            <a:r>
              <a:rPr lang="en-GB"/>
              <a:t>Rates 00-04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rates'!$K$4:$K$8</c:f>
              <c:numCache>
                <c:formatCode>General</c:formatCode>
                <c:ptCount val="5"/>
                <c:pt idx="0">
                  <c:v>6198.75571669894</c:v>
                </c:pt>
                <c:pt idx="1">
                  <c:v>6304.7181396822798</c:v>
                </c:pt>
                <c:pt idx="2">
                  <c:v>5668.2913567780597</c:v>
                </c:pt>
                <c:pt idx="3">
                  <c:v>4461.2843680170899</c:v>
                </c:pt>
                <c:pt idx="4">
                  <c:v>4608.6618760924403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65-4A04-9EB2-2A423EA96EE1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rates'!$K$9:$K$13</c:f>
              <c:numCache>
                <c:formatCode>General</c:formatCode>
                <c:ptCount val="5"/>
                <c:pt idx="0">
                  <c:v>6396.6677096370404</c:v>
                </c:pt>
                <c:pt idx="1">
                  <c:v>6624.4326777609604</c:v>
                </c:pt>
                <c:pt idx="2">
                  <c:v>5906.1774268462596</c:v>
                </c:pt>
                <c:pt idx="3">
                  <c:v>4653.4488194817905</c:v>
                </c:pt>
                <c:pt idx="4">
                  <c:v>4556.7306436871604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65-4A04-9EB2-2A423EA96EE1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rates'!$K$14:$K$18</c:f>
              <c:numCache>
                <c:formatCode>General</c:formatCode>
                <c:ptCount val="5"/>
                <c:pt idx="0">
                  <c:v>6300.2869238949397</c:v>
                </c:pt>
                <c:pt idx="1">
                  <c:v>6468.2777702532703</c:v>
                </c:pt>
                <c:pt idx="2">
                  <c:v>5789.8634663223202</c:v>
                </c:pt>
                <c:pt idx="3">
                  <c:v>4559.6022091059103</c:v>
                </c:pt>
                <c:pt idx="4">
                  <c:v>4582.1717743546797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65-4A04-9EB2-2A423EA96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45072"/>
        <c:axId val="220245464"/>
      </c:lineChart>
      <c:catAx>
        <c:axId val="22024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45464"/>
        <c:crosses val="autoZero"/>
        <c:auto val="1"/>
        <c:lblAlgn val="ctr"/>
        <c:lblOffset val="100"/>
        <c:noMultiLvlLbl val="0"/>
      </c:catAx>
      <c:valAx>
        <c:axId val="220245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45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ILI In Households</a:t>
            </a:r>
            <a:r>
              <a:rPr lang="en-GB" baseline="0"/>
              <a:t> </a:t>
            </a:r>
            <a:r>
              <a:rPr lang="en-GB"/>
              <a:t>Rates 05-17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rates'!$I$19:$I$23</c:f>
              <c:numCache>
                <c:formatCode>General</c:formatCode>
                <c:ptCount val="5"/>
                <c:pt idx="0">
                  <c:v>6.6839334948617202</c:v>
                </c:pt>
                <c:pt idx="1">
                  <c:v>28.7342560222211</c:v>
                </c:pt>
                <c:pt idx="2">
                  <c:v>16.215715344699699</c:v>
                </c:pt>
                <c:pt idx="3">
                  <c:v>18.743720853513999</c:v>
                </c:pt>
                <c:pt idx="4">
                  <c:v>29.226093055880199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E-4D19-B561-B25BB1D522B0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rates'!$I$24:$I$28</c:f>
              <c:numCache>
                <c:formatCode>General</c:formatCode>
                <c:ptCount val="5"/>
                <c:pt idx="0">
                  <c:v>6.3328214302677202</c:v>
                </c:pt>
                <c:pt idx="1">
                  <c:v>25.1114797510158</c:v>
                </c:pt>
                <c:pt idx="2">
                  <c:v>28.772732302925199</c:v>
                </c:pt>
                <c:pt idx="3">
                  <c:v>13.629157789781001</c:v>
                </c:pt>
                <c:pt idx="4">
                  <c:v>36.350672137908802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E-4D19-B561-B25BB1D522B0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rates'!$I$29:$I$33</c:f>
              <c:numCache>
                <c:formatCode>General</c:formatCode>
                <c:ptCount val="5"/>
                <c:pt idx="0">
                  <c:v>6.5036420395421404</c:v>
                </c:pt>
                <c:pt idx="1">
                  <c:v>26.879626022594401</c:v>
                </c:pt>
                <c:pt idx="2">
                  <c:v>22.6373236646808</c:v>
                </c:pt>
                <c:pt idx="3">
                  <c:v>16.129919167109598</c:v>
                </c:pt>
                <c:pt idx="4">
                  <c:v>32.8671203758283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BE-4D19-B561-B25BB1D52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46248"/>
        <c:axId val="220246640"/>
      </c:lineChart>
      <c:catAx>
        <c:axId val="220246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46640"/>
        <c:crosses val="autoZero"/>
        <c:auto val="1"/>
        <c:lblAlgn val="ctr"/>
        <c:lblOffset val="100"/>
        <c:noMultiLvlLbl val="0"/>
      </c:catAx>
      <c:valAx>
        <c:axId val="22024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46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LRTI In Households</a:t>
            </a:r>
            <a:r>
              <a:rPr lang="en-GB" baseline="0"/>
              <a:t> </a:t>
            </a:r>
            <a:r>
              <a:rPr lang="en-GB"/>
              <a:t>Rates 05-17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rates'!$J$19:$J$23</c:f>
              <c:numCache>
                <c:formatCode>General</c:formatCode>
                <c:ptCount val="5"/>
                <c:pt idx="0">
                  <c:v>77.700726877767494</c:v>
                </c:pt>
                <c:pt idx="1">
                  <c:v>90.193636958638606</c:v>
                </c:pt>
                <c:pt idx="2">
                  <c:v>77.217692117617901</c:v>
                </c:pt>
                <c:pt idx="3">
                  <c:v>63.728650901947802</c:v>
                </c:pt>
                <c:pt idx="4">
                  <c:v>72.334580313303704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6-4381-BD18-41F0CF1DD156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rates'!$J$24:$J$28</c:f>
              <c:numCache>
                <c:formatCode>General</c:formatCode>
                <c:ptCount val="5"/>
                <c:pt idx="0">
                  <c:v>81.535075914696804</c:v>
                </c:pt>
                <c:pt idx="1">
                  <c:v>95.880195412969599</c:v>
                </c:pt>
                <c:pt idx="2">
                  <c:v>76.727286141133902</c:v>
                </c:pt>
                <c:pt idx="3">
                  <c:v>64.559168477910006</c:v>
                </c:pt>
                <c:pt idx="4">
                  <c:v>67.108933177677798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6-4381-BD18-41F0CF1DD156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rates'!$J$29:$J$33</c:f>
              <c:numCache>
                <c:formatCode>General</c:formatCode>
                <c:ptCount val="5"/>
                <c:pt idx="0">
                  <c:v>79.669614984391202</c:v>
                </c:pt>
                <c:pt idx="1">
                  <c:v>93.104791585508295</c:v>
                </c:pt>
                <c:pt idx="2">
                  <c:v>76.966900459914896</c:v>
                </c:pt>
                <c:pt idx="3">
                  <c:v>64.153087596458704</c:v>
                </c:pt>
                <c:pt idx="4">
                  <c:v>69.664005144418795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6-4381-BD18-41F0CF1DD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47424"/>
        <c:axId val="220247816"/>
      </c:lineChart>
      <c:catAx>
        <c:axId val="22024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47816"/>
        <c:crosses val="autoZero"/>
        <c:auto val="1"/>
        <c:lblAlgn val="ctr"/>
        <c:lblOffset val="100"/>
        <c:noMultiLvlLbl val="0"/>
      </c:catAx>
      <c:valAx>
        <c:axId val="220247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47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URTI In Households</a:t>
            </a:r>
            <a:r>
              <a:rPr lang="en-GB" baseline="0"/>
              <a:t> </a:t>
            </a:r>
            <a:r>
              <a:rPr lang="en-GB"/>
              <a:t>Rates 05-17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rates'!$K$19:$K$23</c:f>
              <c:numCache>
                <c:formatCode>General</c:formatCode>
                <c:ptCount val="5"/>
                <c:pt idx="0">
                  <c:v>1309.2154733060399</c:v>
                </c:pt>
                <c:pt idx="1">
                  <c:v>1567.61330076784</c:v>
                </c:pt>
                <c:pt idx="2">
                  <c:v>1332.7773659500799</c:v>
                </c:pt>
                <c:pt idx="3">
                  <c:v>1095.3830466793599</c:v>
                </c:pt>
                <c:pt idx="4">
                  <c:v>1202.65372924947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D-4DC3-BC8B-91B3A2D1F1B9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rates'!$K$24:$K$28</c:f>
              <c:numCache>
                <c:formatCode>General</c:formatCode>
                <c:ptCount val="5"/>
                <c:pt idx="0">
                  <c:v>1142.2826654845401</c:v>
                </c:pt>
                <c:pt idx="1">
                  <c:v>1383.4142481014101</c:v>
                </c:pt>
                <c:pt idx="2">
                  <c:v>1189.2729351875701</c:v>
                </c:pt>
                <c:pt idx="3">
                  <c:v>957.62766575566502</c:v>
                </c:pt>
                <c:pt idx="4">
                  <c:v>1082.13154749005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D-4DC3-BC8B-91B3A2D1F1B9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rates'!$K$29:$K$33</c:f>
              <c:numCache>
                <c:formatCode>General</c:formatCode>
                <c:ptCount val="5"/>
                <c:pt idx="0">
                  <c:v>1223.4976586888599</c:v>
                </c:pt>
                <c:pt idx="1">
                  <c:v>1473.3151538761099</c:v>
                </c:pt>
                <c:pt idx="2">
                  <c:v>1259.38977321174</c:v>
                </c:pt>
                <c:pt idx="3">
                  <c:v>1024.9830452554199</c:v>
                </c:pt>
                <c:pt idx="4">
                  <c:v>1141.06067913473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D-4DC3-BC8B-91B3A2D1F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48600"/>
        <c:axId val="220248992"/>
      </c:lineChart>
      <c:catAx>
        <c:axId val="220248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48992"/>
        <c:crosses val="autoZero"/>
        <c:auto val="1"/>
        <c:lblAlgn val="ctr"/>
        <c:lblOffset val="100"/>
        <c:noMultiLvlLbl val="0"/>
      </c:catAx>
      <c:valAx>
        <c:axId val="22024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48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ILI In Households</a:t>
            </a:r>
            <a:r>
              <a:rPr lang="en-GB" baseline="0"/>
              <a:t> </a:t>
            </a:r>
            <a:r>
              <a:rPr lang="en-GB"/>
              <a:t>Rates 18-64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rates'!$I$34:$I$38</c:f>
              <c:numCache>
                <c:formatCode>General</c:formatCode>
                <c:ptCount val="5"/>
                <c:pt idx="0">
                  <c:v>9.3765090319223194</c:v>
                </c:pt>
                <c:pt idx="1">
                  <c:v>19.5954331379045</c:v>
                </c:pt>
                <c:pt idx="2">
                  <c:v>19.143169151653002</c:v>
                </c:pt>
                <c:pt idx="3">
                  <c:v>13.1435851884514</c:v>
                </c:pt>
                <c:pt idx="4">
                  <c:v>32.464108550053602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D-4052-9748-93C3156536AC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rates'!$I$39:$I$43</c:f>
              <c:numCache>
                <c:formatCode>General</c:formatCode>
                <c:ptCount val="5"/>
                <c:pt idx="0">
                  <c:v>5.6710531403456699</c:v>
                </c:pt>
                <c:pt idx="1">
                  <c:v>15.0934806061145</c:v>
                </c:pt>
                <c:pt idx="2">
                  <c:v>16.266580549475499</c:v>
                </c:pt>
                <c:pt idx="3">
                  <c:v>8.1588885262716193</c:v>
                </c:pt>
                <c:pt idx="4">
                  <c:v>26.984861266066101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D-4052-9748-93C3156536AC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rates'!$I$44:$I$48</c:f>
              <c:numCache>
                <c:formatCode>General</c:formatCode>
                <c:ptCount val="5"/>
                <c:pt idx="0">
                  <c:v>7.6117235274691097</c:v>
                </c:pt>
                <c:pt idx="1">
                  <c:v>17.450175621868802</c:v>
                </c:pt>
                <c:pt idx="2">
                  <c:v>17.773139545349402</c:v>
                </c:pt>
                <c:pt idx="3">
                  <c:v>10.7694852741167</c:v>
                </c:pt>
                <c:pt idx="4">
                  <c:v>29.8507785537297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8D-4052-9748-93C315653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49776"/>
        <c:axId val="220250168"/>
      </c:lineChart>
      <c:catAx>
        <c:axId val="22024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0168"/>
        <c:crosses val="autoZero"/>
        <c:auto val="1"/>
        <c:lblAlgn val="ctr"/>
        <c:lblOffset val="100"/>
        <c:noMultiLvlLbl val="0"/>
      </c:catAx>
      <c:valAx>
        <c:axId val="220250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49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Under 5 ILI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and table 4'!$A$4</c:f>
              <c:strCache>
                <c:ptCount val="1"/>
                <c:pt idx="0">
                  <c:v>Under 5 Households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 and table 4'!$B$3:$F$3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and table 4'!$B$4:$F$4</c:f>
              <c:numCache>
                <c:formatCode>0.000%</c:formatCode>
                <c:ptCount val="5"/>
                <c:pt idx="0">
                  <c:v>6.2346471813159998E-4</c:v>
                </c:pt>
                <c:pt idx="1">
                  <c:v>1.16401862429798E-3</c:v>
                </c:pt>
                <c:pt idx="2">
                  <c:v>1.4107854548019601E-3</c:v>
                </c:pt>
                <c:pt idx="3">
                  <c:v>7.3772219489917699E-4</c:v>
                </c:pt>
                <c:pt idx="4">
                  <c:v>1.5388229766239801E-3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36-4814-B380-C0EDCBD61044}"/>
            </c:ext>
          </c:extLst>
        </c:ser>
        <c:ser>
          <c:idx val="1"/>
          <c:order val="1"/>
          <c:tx>
            <c:strRef>
              <c:f>'Fig and table 4'!$A$5</c:f>
              <c:strCache>
                <c:ptCount val="1"/>
                <c:pt idx="0">
                  <c:v>No Under 5 Households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 and table 4'!$B$3:$F$3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and table 4'!$B$5:$F$5</c:f>
              <c:numCache>
                <c:formatCode>0.000%</c:formatCode>
                <c:ptCount val="5"/>
                <c:pt idx="0">
                  <c:v>1.40819997502437E-4</c:v>
                </c:pt>
                <c:pt idx="1">
                  <c:v>5.7414109517413899E-4</c:v>
                </c:pt>
                <c:pt idx="2">
                  <c:v>3.98360745532135E-4</c:v>
                </c:pt>
                <c:pt idx="3">
                  <c:v>3.2759198054831601E-4</c:v>
                </c:pt>
                <c:pt idx="4">
                  <c:v>8.8557810017451E-4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36-4814-B380-C0EDCBD61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744992"/>
        <c:axId val="216745384"/>
      </c:lineChart>
      <c:catAx>
        <c:axId val="21674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745384"/>
        <c:crosses val="autoZero"/>
        <c:auto val="1"/>
        <c:lblAlgn val="ctr"/>
        <c:lblOffset val="100"/>
        <c:noMultiLvlLbl val="0"/>
      </c:catAx>
      <c:valAx>
        <c:axId val="216745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74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LRTI In Households</a:t>
            </a:r>
            <a:r>
              <a:rPr lang="en-GB" baseline="0"/>
              <a:t> </a:t>
            </a:r>
            <a:r>
              <a:rPr lang="en-GB"/>
              <a:t>Rates 18-64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rates'!$J$34:$J$38</c:f>
              <c:numCache>
                <c:formatCode>General</c:formatCode>
                <c:ptCount val="5"/>
                <c:pt idx="0">
                  <c:v>125.176395576163</c:v>
                </c:pt>
                <c:pt idx="1">
                  <c:v>135.36615305609899</c:v>
                </c:pt>
                <c:pt idx="2">
                  <c:v>115.729158962266</c:v>
                </c:pt>
                <c:pt idx="3">
                  <c:v>107.692601221505</c:v>
                </c:pt>
                <c:pt idx="4">
                  <c:v>110.419324622475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4-41DB-9BE6-CB04F71866C7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rates'!$J$39:$J$43</c:f>
              <c:numCache>
                <c:formatCode>General</c:formatCode>
                <c:ptCount val="5"/>
                <c:pt idx="0">
                  <c:v>87.901323675357901</c:v>
                </c:pt>
                <c:pt idx="1">
                  <c:v>102.190286726644</c:v>
                </c:pt>
                <c:pt idx="2">
                  <c:v>84.921119045056003</c:v>
                </c:pt>
                <c:pt idx="3">
                  <c:v>81.122663061214894</c:v>
                </c:pt>
                <c:pt idx="4">
                  <c:v>80.954583798198499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4-41DB-9BE6-CB04F71866C7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rates'!$J$44:$J$48</c:f>
              <c:numCache>
                <c:formatCode>General</c:formatCode>
                <c:ptCount val="5"/>
                <c:pt idx="0">
                  <c:v>107.423517524765</c:v>
                </c:pt>
                <c:pt idx="1">
                  <c:v>119.55728432820899</c:v>
                </c:pt>
                <c:pt idx="2">
                  <c:v>101.056248568749</c:v>
                </c:pt>
                <c:pt idx="3">
                  <c:v>95.037931903545299</c:v>
                </c:pt>
                <c:pt idx="4">
                  <c:v>96.366100331062398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64-41DB-9BE6-CB04F7186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50952"/>
        <c:axId val="220251344"/>
      </c:lineChart>
      <c:catAx>
        <c:axId val="220250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1344"/>
        <c:crosses val="autoZero"/>
        <c:auto val="1"/>
        <c:lblAlgn val="ctr"/>
        <c:lblOffset val="100"/>
        <c:noMultiLvlLbl val="0"/>
      </c:catAx>
      <c:valAx>
        <c:axId val="22025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0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URTI In Households</a:t>
            </a:r>
            <a:r>
              <a:rPr lang="en-GB" baseline="0"/>
              <a:t> </a:t>
            </a:r>
            <a:r>
              <a:rPr lang="en-GB"/>
              <a:t>Rates 18-64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rates'!$K$34:$K$38</c:f>
              <c:numCache>
                <c:formatCode>General</c:formatCode>
                <c:ptCount val="5"/>
                <c:pt idx="0">
                  <c:v>773.32758240779299</c:v>
                </c:pt>
                <c:pt idx="1">
                  <c:v>842.15315520258696</c:v>
                </c:pt>
                <c:pt idx="2">
                  <c:v>703.29393031016195</c:v>
                </c:pt>
                <c:pt idx="3">
                  <c:v>587.64545390947399</c:v>
                </c:pt>
                <c:pt idx="4">
                  <c:v>585.80139823122295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9-4AEC-AD96-880047460757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rates'!$K$39:$K$43</c:f>
              <c:numCache>
                <c:formatCode>General</c:formatCode>
                <c:ptCount val="5"/>
                <c:pt idx="0">
                  <c:v>325.31223014164698</c:v>
                </c:pt>
                <c:pt idx="1">
                  <c:v>354.82051129784099</c:v>
                </c:pt>
                <c:pt idx="2">
                  <c:v>299.25723922638002</c:v>
                </c:pt>
                <c:pt idx="3">
                  <c:v>253.85798871742199</c:v>
                </c:pt>
                <c:pt idx="4">
                  <c:v>270.52890328081401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9-4AEC-AD96-880047460757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rates'!$K$44:$K$48</c:f>
              <c:numCache>
                <c:formatCode>General</c:formatCode>
                <c:ptCount val="5"/>
                <c:pt idx="0">
                  <c:v>559.95275820623499</c:v>
                </c:pt>
                <c:pt idx="1">
                  <c:v>609.93080062113097</c:v>
                </c:pt>
                <c:pt idx="2">
                  <c:v>510.86383154709398</c:v>
                </c:pt>
                <c:pt idx="3">
                  <c:v>428.66992415839798</c:v>
                </c:pt>
                <c:pt idx="4">
                  <c:v>435.432008903319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9-4AEC-AD96-880047460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52128"/>
        <c:axId val="220252520"/>
      </c:lineChart>
      <c:catAx>
        <c:axId val="22025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2520"/>
        <c:crosses val="autoZero"/>
        <c:auto val="1"/>
        <c:lblAlgn val="ctr"/>
        <c:lblOffset val="100"/>
        <c:noMultiLvlLbl val="0"/>
      </c:catAx>
      <c:valAx>
        <c:axId val="220252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ILI In Households</a:t>
            </a:r>
            <a:r>
              <a:rPr lang="en-GB" baseline="0"/>
              <a:t> </a:t>
            </a:r>
            <a:r>
              <a:rPr lang="en-GB"/>
              <a:t>Rates 65+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rates'!$I$49:$I$53</c:f>
              <c:numCache>
                <c:formatCode>General</c:formatCode>
                <c:ptCount val="5"/>
                <c:pt idx="0">
                  <c:v>3.3115141346461598</c:v>
                </c:pt>
                <c:pt idx="1">
                  <c:v>38.698071371794299</c:v>
                </c:pt>
                <c:pt idx="2">
                  <c:v>8.0911876852123399</c:v>
                </c:pt>
                <c:pt idx="3">
                  <c:v>14.6909033926192</c:v>
                </c:pt>
                <c:pt idx="4">
                  <c:v>47.609525713904802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8-45E9-846E-FA9701F5259E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rates'!$I$54:$I$58</c:f>
              <c:numCache>
                <c:formatCode>General</c:formatCode>
                <c:ptCount val="5"/>
                <c:pt idx="0">
                  <c:v>5.3549243884676301</c:v>
                </c:pt>
                <c:pt idx="1">
                  <c:v>27.387811409559301</c:v>
                </c:pt>
                <c:pt idx="2">
                  <c:v>11.7409936794317</c:v>
                </c:pt>
                <c:pt idx="3">
                  <c:v>14.1993013943713</c:v>
                </c:pt>
                <c:pt idx="4">
                  <c:v>46.110573154424301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8-45E9-846E-FA9701F5259E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rates'!$I$59:$I$63</c:f>
              <c:numCache>
                <c:formatCode>General</c:formatCode>
                <c:ptCount val="5"/>
                <c:pt idx="0">
                  <c:v>4.3486532764384496</c:v>
                </c:pt>
                <c:pt idx="1">
                  <c:v>32.956394570433901</c:v>
                </c:pt>
                <c:pt idx="2">
                  <c:v>9.9463394984060898</c:v>
                </c:pt>
                <c:pt idx="3">
                  <c:v>14.4409197903178</c:v>
                </c:pt>
                <c:pt idx="4">
                  <c:v>46.848062364140603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A8-45E9-846E-FA9701F52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53304"/>
        <c:axId val="220253696"/>
      </c:lineChart>
      <c:catAx>
        <c:axId val="220253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3696"/>
        <c:crosses val="autoZero"/>
        <c:auto val="1"/>
        <c:lblAlgn val="ctr"/>
        <c:lblOffset val="100"/>
        <c:noMultiLvlLbl val="0"/>
      </c:catAx>
      <c:valAx>
        <c:axId val="22025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3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LRTI In Households</a:t>
            </a:r>
            <a:r>
              <a:rPr lang="en-GB" baseline="0"/>
              <a:t> </a:t>
            </a:r>
            <a:r>
              <a:rPr lang="en-GB"/>
              <a:t>Rates 65+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rates'!$J$49:$J$53</c:f>
              <c:numCache>
                <c:formatCode>General</c:formatCode>
                <c:ptCount val="5"/>
                <c:pt idx="0">
                  <c:v>449.262084266996</c:v>
                </c:pt>
                <c:pt idx="1">
                  <c:v>605.57252227753804</c:v>
                </c:pt>
                <c:pt idx="2">
                  <c:v>414.67336886713201</c:v>
                </c:pt>
                <c:pt idx="3">
                  <c:v>544.54281908642099</c:v>
                </c:pt>
                <c:pt idx="4">
                  <c:v>569.40992753830096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AD-4A5A-937E-B23EA88AF4DB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rates'!$J$54:$J$58</c:f>
              <c:numCache>
                <c:formatCode>General</c:formatCode>
                <c:ptCount val="5"/>
                <c:pt idx="0">
                  <c:v>369.48978280426599</c:v>
                </c:pt>
                <c:pt idx="1">
                  <c:v>473.70770104682299</c:v>
                </c:pt>
                <c:pt idx="2">
                  <c:v>375.71179774181502</c:v>
                </c:pt>
                <c:pt idx="3">
                  <c:v>451.53778434101002</c:v>
                </c:pt>
                <c:pt idx="4">
                  <c:v>428.828330336146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AD-4A5A-937E-B23EA88AF4DB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rates'!$J$59:$J$63</c:f>
              <c:numCache>
                <c:formatCode>General</c:formatCode>
                <c:ptCount val="5"/>
                <c:pt idx="0">
                  <c:v>408.77340798521402</c:v>
                </c:pt>
                <c:pt idx="1">
                  <c:v>538.63107376052994</c:v>
                </c:pt>
                <c:pt idx="2">
                  <c:v>394.86967808672199</c:v>
                </c:pt>
                <c:pt idx="3">
                  <c:v>497.24900477994402</c:v>
                </c:pt>
                <c:pt idx="4">
                  <c:v>497.99490293081402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AD-4A5A-937E-B23EA88AF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54480"/>
        <c:axId val="220254872"/>
      </c:lineChart>
      <c:catAx>
        <c:axId val="22025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4872"/>
        <c:crosses val="autoZero"/>
        <c:auto val="1"/>
        <c:lblAlgn val="ctr"/>
        <c:lblOffset val="100"/>
        <c:noMultiLvlLbl val="0"/>
      </c:catAx>
      <c:valAx>
        <c:axId val="22025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URTI In Households</a:t>
            </a:r>
            <a:r>
              <a:rPr lang="en-GB" baseline="0"/>
              <a:t> </a:t>
            </a:r>
            <a:r>
              <a:rPr lang="en-GB"/>
              <a:t>Rates 65+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rates'!$K$49:$K$53</c:f>
              <c:numCache>
                <c:formatCode>General</c:formatCode>
                <c:ptCount val="5"/>
                <c:pt idx="0">
                  <c:v>152.32965019372301</c:v>
                </c:pt>
                <c:pt idx="1">
                  <c:v>225.91306530560999</c:v>
                </c:pt>
                <c:pt idx="2">
                  <c:v>145.64137833382199</c:v>
                </c:pt>
                <c:pt idx="3">
                  <c:v>161.59993731881201</c:v>
                </c:pt>
                <c:pt idx="4">
                  <c:v>157.11143485588499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FD-46D6-AF30-9042862945DB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rates'!$K$54:$K$58</c:f>
              <c:numCache>
                <c:formatCode>General</c:formatCode>
                <c:ptCount val="5"/>
                <c:pt idx="0">
                  <c:v>158.505761898641</c:v>
                </c:pt>
                <c:pt idx="1">
                  <c:v>189.68595309583699</c:v>
                </c:pt>
                <c:pt idx="2">
                  <c:v>124.25884977398501</c:v>
                </c:pt>
                <c:pt idx="3">
                  <c:v>156.192315338085</c:v>
                </c:pt>
                <c:pt idx="4">
                  <c:v>127.265181906211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FD-46D6-AF30-9042862945DB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rates'!$K$59:$K$63</c:f>
              <c:numCache>
                <c:formatCode>General</c:formatCode>
                <c:ptCount val="5"/>
                <c:pt idx="0">
                  <c:v>155.464354632674</c:v>
                </c:pt>
                <c:pt idx="1">
                  <c:v>207.52229706070099</c:v>
                </c:pt>
                <c:pt idx="2">
                  <c:v>134.772900203402</c:v>
                </c:pt>
                <c:pt idx="3">
                  <c:v>158.850117693496</c:v>
                </c:pt>
                <c:pt idx="4">
                  <c:v>141.94962896334599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FD-46D6-AF30-90428629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55656"/>
        <c:axId val="220256048"/>
      </c:lineChart>
      <c:catAx>
        <c:axId val="220255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6048"/>
        <c:crosses val="autoZero"/>
        <c:auto val="1"/>
        <c:lblAlgn val="ctr"/>
        <c:lblOffset val="100"/>
        <c:noMultiLvlLbl val="0"/>
      </c:catAx>
      <c:valAx>
        <c:axId val="22025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5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ILI In Households</a:t>
            </a:r>
            <a:r>
              <a:rPr lang="en-GB" baseline="0"/>
              <a:t> </a:t>
            </a:r>
            <a:r>
              <a:rPr lang="en-GB"/>
              <a:t>Rates All Ages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rates'!$I$64:$I$68</c:f>
              <c:numCache>
                <c:formatCode>General</c:formatCode>
                <c:ptCount val="5"/>
                <c:pt idx="0">
                  <c:v>8.6078231982294096</c:v>
                </c:pt>
                <c:pt idx="1">
                  <c:v>25.5813465853095</c:v>
                </c:pt>
                <c:pt idx="2">
                  <c:v>18.794755857473501</c:v>
                </c:pt>
                <c:pt idx="3">
                  <c:v>15.290116784857499</c:v>
                </c:pt>
                <c:pt idx="4">
                  <c:v>34.106148630734602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15-48AA-9F2E-0FF7857FEEAD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rates'!$I$69:$I$73</c:f>
              <c:numCache>
                <c:formatCode>General</c:formatCode>
                <c:ptCount val="5"/>
                <c:pt idx="0">
                  <c:v>6.6791242453728001</c:v>
                </c:pt>
                <c:pt idx="1">
                  <c:v>20.086576053890202</c:v>
                </c:pt>
                <c:pt idx="2">
                  <c:v>19.870041473426902</c:v>
                </c:pt>
                <c:pt idx="3">
                  <c:v>11.2646182462088</c:v>
                </c:pt>
                <c:pt idx="4">
                  <c:v>32.167830293249899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15-48AA-9F2E-0FF7857FEEAD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rates'!$I$74:$I$78</c:f>
              <c:numCache>
                <c:formatCode>General</c:formatCode>
                <c:ptCount val="5"/>
                <c:pt idx="0">
                  <c:v>7.6625958196448103</c:v>
                </c:pt>
                <c:pt idx="1">
                  <c:v>22.8894794675664</c:v>
                </c:pt>
                <c:pt idx="2">
                  <c:v>19.3212846722178</c:v>
                </c:pt>
                <c:pt idx="3">
                  <c:v>13.318956036009601</c:v>
                </c:pt>
                <c:pt idx="4">
                  <c:v>33.156651060060803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15-48AA-9F2E-0FF7857FE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56832"/>
        <c:axId val="220257224"/>
      </c:lineChart>
      <c:catAx>
        <c:axId val="22025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7224"/>
        <c:crosses val="autoZero"/>
        <c:auto val="1"/>
        <c:lblAlgn val="ctr"/>
        <c:lblOffset val="100"/>
        <c:noMultiLvlLbl val="0"/>
      </c:catAx>
      <c:valAx>
        <c:axId val="220257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6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LRTI In Households</a:t>
            </a:r>
            <a:r>
              <a:rPr lang="en-GB" baseline="0"/>
              <a:t> </a:t>
            </a:r>
            <a:r>
              <a:rPr lang="en-GB"/>
              <a:t>Rates All Ages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rates'!$J$64:$J$68</c:f>
              <c:numCache>
                <c:formatCode>General</c:formatCode>
                <c:ptCount val="5"/>
                <c:pt idx="0">
                  <c:v>182.806821481041</c:v>
                </c:pt>
                <c:pt idx="1">
                  <c:v>212.33915553598499</c:v>
                </c:pt>
                <c:pt idx="2">
                  <c:v>167.93587607900801</c:v>
                </c:pt>
                <c:pt idx="3">
                  <c:v>173.59555004877001</c:v>
                </c:pt>
                <c:pt idx="4">
                  <c:v>183.272285472325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80-4002-94DA-DF786FA7C519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rates'!$J$69:$J$73</c:f>
              <c:numCache>
                <c:formatCode>General</c:formatCode>
                <c:ptCount val="5"/>
                <c:pt idx="0">
                  <c:v>153.92345420018199</c:v>
                </c:pt>
                <c:pt idx="1">
                  <c:v>181.94362367654199</c:v>
                </c:pt>
                <c:pt idx="2">
                  <c:v>153.74620742913999</c:v>
                </c:pt>
                <c:pt idx="3">
                  <c:v>156.74304169419801</c:v>
                </c:pt>
                <c:pt idx="4">
                  <c:v>150.65267187338699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80-4002-94DA-DF786FA7C519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rates'!$J$74:$J$78</c:f>
              <c:numCache>
                <c:formatCode>General</c:formatCode>
                <c:ptCount val="5"/>
                <c:pt idx="0">
                  <c:v>168.65150216635701</c:v>
                </c:pt>
                <c:pt idx="1">
                  <c:v>197.44850045386701</c:v>
                </c:pt>
                <c:pt idx="2">
                  <c:v>160.98770407244299</c:v>
                </c:pt>
                <c:pt idx="3">
                  <c:v>165.343403719755</c:v>
                </c:pt>
                <c:pt idx="4">
                  <c:v>167.293360200069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80-4002-94DA-DF786FA7C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258008"/>
        <c:axId val="220258400"/>
      </c:lineChart>
      <c:catAx>
        <c:axId val="220258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8400"/>
        <c:crosses val="autoZero"/>
        <c:auto val="1"/>
        <c:lblAlgn val="ctr"/>
        <c:lblOffset val="100"/>
        <c:noMultiLvlLbl val="0"/>
      </c:catAx>
      <c:valAx>
        <c:axId val="22025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0258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URTI In Households</a:t>
            </a:r>
            <a:r>
              <a:rPr lang="en-GB" baseline="0"/>
              <a:t> </a:t>
            </a:r>
            <a:r>
              <a:rPr lang="en-GB"/>
              <a:t>Rates All Ages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rates'!$K$64:$K$68</c:f>
              <c:numCache>
                <c:formatCode>General</c:formatCode>
                <c:ptCount val="5"/>
                <c:pt idx="0">
                  <c:v>1169.05910656631</c:v>
                </c:pt>
                <c:pt idx="1">
                  <c:v>1272.35746786605</c:v>
                </c:pt>
                <c:pt idx="2">
                  <c:v>1084.6872768967801</c:v>
                </c:pt>
                <c:pt idx="3">
                  <c:v>882.34518756755301</c:v>
                </c:pt>
                <c:pt idx="4">
                  <c:v>903.10507525232094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9-4C23-84B5-2BEE0FC782A9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rates'!$K$69:$K$73</c:f>
              <c:numCache>
                <c:formatCode>General</c:formatCode>
                <c:ptCount val="5"/>
                <c:pt idx="0">
                  <c:v>929.61265633325104</c:v>
                </c:pt>
                <c:pt idx="1">
                  <c:v>1010.44210845004</c:v>
                </c:pt>
                <c:pt idx="2">
                  <c:v>869.34954503241897</c:v>
                </c:pt>
                <c:pt idx="3">
                  <c:v>700.32955877039797</c:v>
                </c:pt>
                <c:pt idx="4">
                  <c:v>713.32163675281799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9-4C23-84B5-2BEE0FC782A9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rates'!$K$74:$K$78</c:f>
              <c:numCache>
                <c:formatCode>General</c:formatCode>
                <c:ptCount val="5"/>
                <c:pt idx="0">
                  <c:v>1051.70987477979</c:v>
                </c:pt>
                <c:pt idx="1">
                  <c:v>1144.04613264061</c:v>
                </c:pt>
                <c:pt idx="2">
                  <c:v>979.24410994086895</c:v>
                </c:pt>
                <c:pt idx="3">
                  <c:v>793.21782614457197</c:v>
                </c:pt>
                <c:pt idx="4">
                  <c:v>810.13845035661404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89-4C23-84B5-2BEE0FC78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08072"/>
        <c:axId val="225108464"/>
      </c:lineChart>
      <c:catAx>
        <c:axId val="225108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08464"/>
        <c:crosses val="autoZero"/>
        <c:auto val="1"/>
        <c:lblAlgn val="ctr"/>
        <c:lblOffset val="100"/>
        <c:noMultiLvlLbl val="0"/>
      </c:catAx>
      <c:valAx>
        <c:axId val="22510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08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ILI In Households</a:t>
            </a:r>
            <a:r>
              <a:rPr lang="en-GB" baseline="0"/>
              <a:t> </a:t>
            </a:r>
            <a:r>
              <a:rPr lang="en-GB"/>
              <a:t>Rates 00-04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rates'!$I$4:$I$8</c:f>
              <c:numCache>
                <c:formatCode>General</c:formatCode>
                <c:ptCount val="5"/>
                <c:pt idx="0">
                  <c:v>16.480573523958601</c:v>
                </c:pt>
                <c:pt idx="1">
                  <c:v>45.557184169868798</c:v>
                </c:pt>
                <c:pt idx="2">
                  <c:v>42.720935200108698</c:v>
                </c:pt>
                <c:pt idx="3">
                  <c:v>27.202953463518799</c:v>
                </c:pt>
                <c:pt idx="4">
                  <c:v>34.9582443192852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6-4605-B133-B91068715EB9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rates'!$I$9:$I$13</c:f>
              <c:numCache>
                <c:formatCode>General</c:formatCode>
                <c:ptCount val="5"/>
                <c:pt idx="0">
                  <c:v>17.6001251564455</c:v>
                </c:pt>
                <c:pt idx="1">
                  <c:v>32.148260211800299</c:v>
                </c:pt>
                <c:pt idx="2">
                  <c:v>40.873200185787198</c:v>
                </c:pt>
                <c:pt idx="3">
                  <c:v>24.111133779698399</c:v>
                </c:pt>
                <c:pt idx="4">
                  <c:v>35.439165873948397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6-4605-B133-B91068715EB9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rates'!$I$14:$I$18</c:f>
              <c:numCache>
                <c:formatCode>General</c:formatCode>
                <c:ptCount val="5"/>
                <c:pt idx="0">
                  <c:v>17.054916832199599</c:v>
                </c:pt>
                <c:pt idx="1">
                  <c:v>38.697444033821498</c:v>
                </c:pt>
                <c:pt idx="2">
                  <c:v>41.776646854408298</c:v>
                </c:pt>
                <c:pt idx="3">
                  <c:v>25.621073807671099</c:v>
                </c:pt>
                <c:pt idx="4">
                  <c:v>35.2035622199176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66-4605-B133-B91068715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09248"/>
        <c:axId val="225109640"/>
      </c:lineChart>
      <c:catAx>
        <c:axId val="22510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09640"/>
        <c:crosses val="autoZero"/>
        <c:auto val="1"/>
        <c:lblAlgn val="ctr"/>
        <c:lblOffset val="100"/>
        <c:noMultiLvlLbl val="0"/>
      </c:catAx>
      <c:valAx>
        <c:axId val="22510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0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LRTI In Households</a:t>
            </a:r>
            <a:r>
              <a:rPr lang="en-GB" baseline="0"/>
              <a:t> </a:t>
            </a:r>
            <a:r>
              <a:rPr lang="en-GB"/>
              <a:t>Rates 00-04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rates'!$J$4:$J$8</c:f>
              <c:numCache>
                <c:formatCode>General</c:formatCode>
                <c:ptCount val="5"/>
                <c:pt idx="0">
                  <c:v>451.15570021836697</c:v>
                </c:pt>
                <c:pt idx="1">
                  <c:v>447.64885314740701</c:v>
                </c:pt>
                <c:pt idx="2">
                  <c:v>388.372138182806</c:v>
                </c:pt>
                <c:pt idx="3">
                  <c:v>326.435441562226</c:v>
                </c:pt>
                <c:pt idx="4">
                  <c:v>374.83006409011398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C-4509-AD90-1537F307A200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rates'!$J$9:$J$13</c:f>
              <c:numCache>
                <c:formatCode>General</c:formatCode>
                <c:ptCount val="5"/>
                <c:pt idx="0">
                  <c:v>440.00312891113799</c:v>
                </c:pt>
                <c:pt idx="1">
                  <c:v>461.42208774583901</c:v>
                </c:pt>
                <c:pt idx="2">
                  <c:v>460.75243845796501</c:v>
                </c:pt>
                <c:pt idx="3">
                  <c:v>419.16278724706399</c:v>
                </c:pt>
                <c:pt idx="4">
                  <c:v>384.23516684386198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C-4509-AD90-1537F307A200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rates'!$J$14:$J$18</c:f>
              <c:numCache>
                <c:formatCode>General</c:formatCode>
                <c:ptCount val="5"/>
                <c:pt idx="0">
                  <c:v>445.43429844097898</c:v>
                </c:pt>
                <c:pt idx="1">
                  <c:v>454.69496739740299</c:v>
                </c:pt>
                <c:pt idx="2">
                  <c:v>425.362222517612</c:v>
                </c:pt>
                <c:pt idx="3">
                  <c:v>373.87789186008899</c:v>
                </c:pt>
                <c:pt idx="4">
                  <c:v>379.62760339856999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C-4509-AD90-1537F307A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10424"/>
        <c:axId val="225110816"/>
      </c:lineChart>
      <c:catAx>
        <c:axId val="225110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0816"/>
        <c:crosses val="autoZero"/>
        <c:auto val="1"/>
        <c:lblAlgn val="ctr"/>
        <c:lblOffset val="100"/>
        <c:noMultiLvlLbl val="0"/>
      </c:catAx>
      <c:valAx>
        <c:axId val="22511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0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Unde</a:t>
            </a:r>
            <a:r>
              <a:rPr lang="en-GB" baseline="0"/>
              <a:t>r 5 LRTI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and table 4'!$A$7</c:f>
              <c:strCache>
                <c:ptCount val="1"/>
                <c:pt idx="0">
                  <c:v>Under 5 Households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 and table 4'!$B$6:$F$6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and table 4'!$B$7:$F$7</c:f>
              <c:numCache>
                <c:formatCode>0.00%</c:formatCode>
                <c:ptCount val="5"/>
                <c:pt idx="0">
                  <c:v>1.01500056111824E-2</c:v>
                </c:pt>
                <c:pt idx="1">
                  <c:v>1.0896174338789401E-2</c:v>
                </c:pt>
                <c:pt idx="2">
                  <c:v>9.6050976381100092E-3</c:v>
                </c:pt>
                <c:pt idx="3">
                  <c:v>8.3608515421906802E-3</c:v>
                </c:pt>
                <c:pt idx="4">
                  <c:v>8.8335486902384498E-3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A-4F3B-AEBF-9057B2642F2F}"/>
            </c:ext>
          </c:extLst>
        </c:ser>
        <c:ser>
          <c:idx val="1"/>
          <c:order val="1"/>
          <c:tx>
            <c:strRef>
              <c:f>'Fig and table 4'!$A$8</c:f>
              <c:strCache>
                <c:ptCount val="1"/>
                <c:pt idx="0">
                  <c:v>No Under 5 Households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 and table 4'!$B$6:$F$6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and table 4'!$B$8:$F$8</c:f>
              <c:numCache>
                <c:formatCode>0.00%</c:formatCode>
                <c:ptCount val="5"/>
                <c:pt idx="0">
                  <c:v>3.8605935164347498E-3</c:v>
                </c:pt>
                <c:pt idx="1">
                  <c:v>4.7699847237458598E-3</c:v>
                </c:pt>
                <c:pt idx="2">
                  <c:v>3.7744680639169798E-3</c:v>
                </c:pt>
                <c:pt idx="3">
                  <c:v>4.2320030672315804E-3</c:v>
                </c:pt>
                <c:pt idx="4">
                  <c:v>4.2526691655439004E-3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BA-4F3B-AEBF-9057B2642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616848"/>
        <c:axId val="216746168"/>
      </c:lineChart>
      <c:catAx>
        <c:axId val="21661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746168"/>
        <c:crosses val="autoZero"/>
        <c:auto val="1"/>
        <c:lblAlgn val="ctr"/>
        <c:lblOffset val="100"/>
        <c:noMultiLvlLbl val="0"/>
      </c:catAx>
      <c:valAx>
        <c:axId val="216746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616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URTI In Households</a:t>
            </a:r>
            <a:r>
              <a:rPr lang="en-GB" baseline="0"/>
              <a:t> </a:t>
            </a:r>
            <a:r>
              <a:rPr lang="en-GB"/>
              <a:t>Rates 00-04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rates'!$K$4:$K$8</c:f>
              <c:numCache>
                <c:formatCode>General</c:formatCode>
                <c:ptCount val="5"/>
                <c:pt idx="0">
                  <c:v>6198.75571669894</c:v>
                </c:pt>
                <c:pt idx="1">
                  <c:v>6304.7181396822798</c:v>
                </c:pt>
                <c:pt idx="2">
                  <c:v>5668.2913567780597</c:v>
                </c:pt>
                <c:pt idx="3">
                  <c:v>4461.2843680170899</c:v>
                </c:pt>
                <c:pt idx="4">
                  <c:v>4608.6618760924403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65-4A04-9EB2-2A423EA96EE1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rates'!$K$9:$K$13</c:f>
              <c:numCache>
                <c:formatCode>General</c:formatCode>
                <c:ptCount val="5"/>
                <c:pt idx="0">
                  <c:v>6396.6677096370404</c:v>
                </c:pt>
                <c:pt idx="1">
                  <c:v>6624.4326777609604</c:v>
                </c:pt>
                <c:pt idx="2">
                  <c:v>5906.1774268462596</c:v>
                </c:pt>
                <c:pt idx="3">
                  <c:v>4653.4488194817905</c:v>
                </c:pt>
                <c:pt idx="4">
                  <c:v>4556.7306436871604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65-4A04-9EB2-2A423EA96EE1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rates'!$K$14:$K$18</c:f>
              <c:numCache>
                <c:formatCode>General</c:formatCode>
                <c:ptCount val="5"/>
                <c:pt idx="0">
                  <c:v>6300.2869238949397</c:v>
                </c:pt>
                <c:pt idx="1">
                  <c:v>6468.2777702532703</c:v>
                </c:pt>
                <c:pt idx="2">
                  <c:v>5789.8634663223202</c:v>
                </c:pt>
                <c:pt idx="3">
                  <c:v>4559.6022091059103</c:v>
                </c:pt>
                <c:pt idx="4">
                  <c:v>4582.1717743546797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65-4A04-9EB2-2A423EA96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11600"/>
        <c:axId val="225111992"/>
      </c:lineChart>
      <c:catAx>
        <c:axId val="2251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1992"/>
        <c:crosses val="autoZero"/>
        <c:auto val="1"/>
        <c:lblAlgn val="ctr"/>
        <c:lblOffset val="100"/>
        <c:noMultiLvlLbl val="0"/>
      </c:catAx>
      <c:valAx>
        <c:axId val="225111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1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ILI In Households</a:t>
            </a:r>
            <a:r>
              <a:rPr lang="en-GB" baseline="0"/>
              <a:t> </a:t>
            </a:r>
            <a:r>
              <a:rPr lang="en-GB"/>
              <a:t>Rates 05-17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rates'!$I$19:$I$23</c:f>
              <c:numCache>
                <c:formatCode>General</c:formatCode>
                <c:ptCount val="5"/>
                <c:pt idx="0">
                  <c:v>6.6839334948617202</c:v>
                </c:pt>
                <c:pt idx="1">
                  <c:v>28.7342560222211</c:v>
                </c:pt>
                <c:pt idx="2">
                  <c:v>16.215715344699699</c:v>
                </c:pt>
                <c:pt idx="3">
                  <c:v>18.743720853513999</c:v>
                </c:pt>
                <c:pt idx="4">
                  <c:v>29.226093055880199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E-4D19-B561-B25BB1D522B0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rates'!$I$24:$I$28</c:f>
              <c:numCache>
                <c:formatCode>General</c:formatCode>
                <c:ptCount val="5"/>
                <c:pt idx="0">
                  <c:v>6.3328214302677202</c:v>
                </c:pt>
                <c:pt idx="1">
                  <c:v>25.1114797510158</c:v>
                </c:pt>
                <c:pt idx="2">
                  <c:v>28.772732302925199</c:v>
                </c:pt>
                <c:pt idx="3">
                  <c:v>13.629157789781001</c:v>
                </c:pt>
                <c:pt idx="4">
                  <c:v>36.350672137908802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E-4D19-B561-B25BB1D522B0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rates'!$I$29:$I$33</c:f>
              <c:numCache>
                <c:formatCode>General</c:formatCode>
                <c:ptCount val="5"/>
                <c:pt idx="0">
                  <c:v>6.5036420395421404</c:v>
                </c:pt>
                <c:pt idx="1">
                  <c:v>26.879626022594401</c:v>
                </c:pt>
                <c:pt idx="2">
                  <c:v>22.6373236646808</c:v>
                </c:pt>
                <c:pt idx="3">
                  <c:v>16.129919167109598</c:v>
                </c:pt>
                <c:pt idx="4">
                  <c:v>32.8671203758283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BE-4D19-B561-B25BB1D52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12776"/>
        <c:axId val="225113168"/>
      </c:lineChart>
      <c:catAx>
        <c:axId val="22511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3168"/>
        <c:crosses val="autoZero"/>
        <c:auto val="1"/>
        <c:lblAlgn val="ctr"/>
        <c:lblOffset val="100"/>
        <c:noMultiLvlLbl val="0"/>
      </c:catAx>
      <c:valAx>
        <c:axId val="22511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2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LRTI In Households</a:t>
            </a:r>
            <a:r>
              <a:rPr lang="en-GB" baseline="0"/>
              <a:t> </a:t>
            </a:r>
            <a:r>
              <a:rPr lang="en-GB"/>
              <a:t>Rates 05-17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rates'!$J$19:$J$23</c:f>
              <c:numCache>
                <c:formatCode>General</c:formatCode>
                <c:ptCount val="5"/>
                <c:pt idx="0">
                  <c:v>77.700726877767494</c:v>
                </c:pt>
                <c:pt idx="1">
                  <c:v>90.193636958638606</c:v>
                </c:pt>
                <c:pt idx="2">
                  <c:v>77.217692117617901</c:v>
                </c:pt>
                <c:pt idx="3">
                  <c:v>63.728650901947802</c:v>
                </c:pt>
                <c:pt idx="4">
                  <c:v>72.334580313303704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6-4381-BD18-41F0CF1DD156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rates'!$J$24:$J$28</c:f>
              <c:numCache>
                <c:formatCode>General</c:formatCode>
                <c:ptCount val="5"/>
                <c:pt idx="0">
                  <c:v>81.535075914696804</c:v>
                </c:pt>
                <c:pt idx="1">
                  <c:v>95.880195412969599</c:v>
                </c:pt>
                <c:pt idx="2">
                  <c:v>76.727286141133902</c:v>
                </c:pt>
                <c:pt idx="3">
                  <c:v>64.559168477910006</c:v>
                </c:pt>
                <c:pt idx="4">
                  <c:v>67.108933177677798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6-4381-BD18-41F0CF1DD156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rates'!$J$29:$J$33</c:f>
              <c:numCache>
                <c:formatCode>General</c:formatCode>
                <c:ptCount val="5"/>
                <c:pt idx="0">
                  <c:v>79.669614984391202</c:v>
                </c:pt>
                <c:pt idx="1">
                  <c:v>93.104791585508295</c:v>
                </c:pt>
                <c:pt idx="2">
                  <c:v>76.966900459914896</c:v>
                </c:pt>
                <c:pt idx="3">
                  <c:v>64.153087596458704</c:v>
                </c:pt>
                <c:pt idx="4">
                  <c:v>69.664005144418795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6-4381-BD18-41F0CF1DD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14344"/>
        <c:axId val="225114736"/>
      </c:lineChart>
      <c:catAx>
        <c:axId val="225114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4736"/>
        <c:crosses val="autoZero"/>
        <c:auto val="1"/>
        <c:lblAlgn val="ctr"/>
        <c:lblOffset val="100"/>
        <c:noMultiLvlLbl val="0"/>
      </c:catAx>
      <c:valAx>
        <c:axId val="22511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4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URTI In Households</a:t>
            </a:r>
            <a:r>
              <a:rPr lang="en-GB" baseline="0"/>
              <a:t> </a:t>
            </a:r>
            <a:r>
              <a:rPr lang="en-GB"/>
              <a:t>Rates 05-17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rates'!$K$19:$K$23</c:f>
              <c:numCache>
                <c:formatCode>General</c:formatCode>
                <c:ptCount val="5"/>
                <c:pt idx="0">
                  <c:v>1309.2154733060399</c:v>
                </c:pt>
                <c:pt idx="1">
                  <c:v>1567.61330076784</c:v>
                </c:pt>
                <c:pt idx="2">
                  <c:v>1332.7773659500799</c:v>
                </c:pt>
                <c:pt idx="3">
                  <c:v>1095.3830466793599</c:v>
                </c:pt>
                <c:pt idx="4">
                  <c:v>1202.65372924947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D-4DC3-BC8B-91B3A2D1F1B9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rates'!$K$24:$K$28</c:f>
              <c:numCache>
                <c:formatCode>General</c:formatCode>
                <c:ptCount val="5"/>
                <c:pt idx="0">
                  <c:v>1142.2826654845401</c:v>
                </c:pt>
                <c:pt idx="1">
                  <c:v>1383.4142481014101</c:v>
                </c:pt>
                <c:pt idx="2">
                  <c:v>1189.2729351875701</c:v>
                </c:pt>
                <c:pt idx="3">
                  <c:v>957.62766575566502</c:v>
                </c:pt>
                <c:pt idx="4">
                  <c:v>1082.13154749005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D-4DC3-BC8B-91B3A2D1F1B9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rates'!$K$29:$K$33</c:f>
              <c:numCache>
                <c:formatCode>General</c:formatCode>
                <c:ptCount val="5"/>
                <c:pt idx="0">
                  <c:v>1223.4976586888599</c:v>
                </c:pt>
                <c:pt idx="1">
                  <c:v>1473.3151538761099</c:v>
                </c:pt>
                <c:pt idx="2">
                  <c:v>1259.38977321174</c:v>
                </c:pt>
                <c:pt idx="3">
                  <c:v>1024.9830452554199</c:v>
                </c:pt>
                <c:pt idx="4">
                  <c:v>1141.06067913473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D-4DC3-BC8B-91B3A2D1F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15128"/>
        <c:axId val="225115520"/>
      </c:lineChart>
      <c:catAx>
        <c:axId val="22511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5520"/>
        <c:crosses val="autoZero"/>
        <c:auto val="1"/>
        <c:lblAlgn val="ctr"/>
        <c:lblOffset val="100"/>
        <c:noMultiLvlLbl val="0"/>
      </c:catAx>
      <c:valAx>
        <c:axId val="22511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5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ILI In Households</a:t>
            </a:r>
            <a:r>
              <a:rPr lang="en-GB" baseline="0"/>
              <a:t> </a:t>
            </a:r>
            <a:r>
              <a:rPr lang="en-GB"/>
              <a:t>Rates 18-64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rates'!$I$34:$I$38</c:f>
              <c:numCache>
                <c:formatCode>General</c:formatCode>
                <c:ptCount val="5"/>
                <c:pt idx="0">
                  <c:v>9.3765090319223194</c:v>
                </c:pt>
                <c:pt idx="1">
                  <c:v>19.5954331379045</c:v>
                </c:pt>
                <c:pt idx="2">
                  <c:v>19.143169151653002</c:v>
                </c:pt>
                <c:pt idx="3">
                  <c:v>13.1435851884514</c:v>
                </c:pt>
                <c:pt idx="4">
                  <c:v>32.464108550053602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D-4052-9748-93C3156536AC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rates'!$I$39:$I$43</c:f>
              <c:numCache>
                <c:formatCode>General</c:formatCode>
                <c:ptCount val="5"/>
                <c:pt idx="0">
                  <c:v>5.6710531403456699</c:v>
                </c:pt>
                <c:pt idx="1">
                  <c:v>15.0934806061145</c:v>
                </c:pt>
                <c:pt idx="2">
                  <c:v>16.266580549475499</c:v>
                </c:pt>
                <c:pt idx="3">
                  <c:v>8.1588885262716193</c:v>
                </c:pt>
                <c:pt idx="4">
                  <c:v>26.984861266066101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D-4052-9748-93C3156536AC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rates'!$I$44:$I$48</c:f>
              <c:numCache>
                <c:formatCode>General</c:formatCode>
                <c:ptCount val="5"/>
                <c:pt idx="0">
                  <c:v>7.6117235274691097</c:v>
                </c:pt>
                <c:pt idx="1">
                  <c:v>17.450175621868802</c:v>
                </c:pt>
                <c:pt idx="2">
                  <c:v>17.773139545349402</c:v>
                </c:pt>
                <c:pt idx="3">
                  <c:v>10.7694852741167</c:v>
                </c:pt>
                <c:pt idx="4">
                  <c:v>29.8507785537297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8D-4052-9748-93C315653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16304"/>
        <c:axId val="225116696"/>
      </c:lineChart>
      <c:catAx>
        <c:axId val="22511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6696"/>
        <c:crosses val="autoZero"/>
        <c:auto val="1"/>
        <c:lblAlgn val="ctr"/>
        <c:lblOffset val="100"/>
        <c:noMultiLvlLbl val="0"/>
      </c:catAx>
      <c:valAx>
        <c:axId val="225116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LRTI In Households</a:t>
            </a:r>
            <a:r>
              <a:rPr lang="en-GB" baseline="0"/>
              <a:t> </a:t>
            </a:r>
            <a:r>
              <a:rPr lang="en-GB"/>
              <a:t>Rates 18-64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rates'!$J$34:$J$38</c:f>
              <c:numCache>
                <c:formatCode>General</c:formatCode>
                <c:ptCount val="5"/>
                <c:pt idx="0">
                  <c:v>125.176395576163</c:v>
                </c:pt>
                <c:pt idx="1">
                  <c:v>135.36615305609899</c:v>
                </c:pt>
                <c:pt idx="2">
                  <c:v>115.729158962266</c:v>
                </c:pt>
                <c:pt idx="3">
                  <c:v>107.692601221505</c:v>
                </c:pt>
                <c:pt idx="4">
                  <c:v>110.419324622475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4-41DB-9BE6-CB04F71866C7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rates'!$J$39:$J$43</c:f>
              <c:numCache>
                <c:formatCode>General</c:formatCode>
                <c:ptCount val="5"/>
                <c:pt idx="0">
                  <c:v>87.901323675357901</c:v>
                </c:pt>
                <c:pt idx="1">
                  <c:v>102.190286726644</c:v>
                </c:pt>
                <c:pt idx="2">
                  <c:v>84.921119045056003</c:v>
                </c:pt>
                <c:pt idx="3">
                  <c:v>81.122663061214894</c:v>
                </c:pt>
                <c:pt idx="4">
                  <c:v>80.954583798198499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4-41DB-9BE6-CB04F71866C7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rates'!$J$44:$J$48</c:f>
              <c:numCache>
                <c:formatCode>General</c:formatCode>
                <c:ptCount val="5"/>
                <c:pt idx="0">
                  <c:v>107.423517524765</c:v>
                </c:pt>
                <c:pt idx="1">
                  <c:v>119.55728432820899</c:v>
                </c:pt>
                <c:pt idx="2">
                  <c:v>101.056248568749</c:v>
                </c:pt>
                <c:pt idx="3">
                  <c:v>95.037931903545299</c:v>
                </c:pt>
                <c:pt idx="4">
                  <c:v>96.366100331062398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64-41DB-9BE6-CB04F7186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17480"/>
        <c:axId val="225117872"/>
      </c:lineChart>
      <c:catAx>
        <c:axId val="225117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7872"/>
        <c:crosses val="autoZero"/>
        <c:auto val="1"/>
        <c:lblAlgn val="ctr"/>
        <c:lblOffset val="100"/>
        <c:noMultiLvlLbl val="0"/>
      </c:catAx>
      <c:valAx>
        <c:axId val="22511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7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URTI In Households</a:t>
            </a:r>
            <a:r>
              <a:rPr lang="en-GB" baseline="0"/>
              <a:t> </a:t>
            </a:r>
            <a:r>
              <a:rPr lang="en-GB"/>
              <a:t>Rates 18-64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rates'!$K$34:$K$38</c:f>
              <c:numCache>
                <c:formatCode>General</c:formatCode>
                <c:ptCount val="5"/>
                <c:pt idx="0">
                  <c:v>773.32758240779299</c:v>
                </c:pt>
                <c:pt idx="1">
                  <c:v>842.15315520258696</c:v>
                </c:pt>
                <c:pt idx="2">
                  <c:v>703.29393031016195</c:v>
                </c:pt>
                <c:pt idx="3">
                  <c:v>587.64545390947399</c:v>
                </c:pt>
                <c:pt idx="4">
                  <c:v>585.80139823122295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9-4AEC-AD96-880047460757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rates'!$K$39:$K$43</c:f>
              <c:numCache>
                <c:formatCode>General</c:formatCode>
                <c:ptCount val="5"/>
                <c:pt idx="0">
                  <c:v>325.31223014164698</c:v>
                </c:pt>
                <c:pt idx="1">
                  <c:v>354.82051129784099</c:v>
                </c:pt>
                <c:pt idx="2">
                  <c:v>299.25723922638002</c:v>
                </c:pt>
                <c:pt idx="3">
                  <c:v>253.85798871742199</c:v>
                </c:pt>
                <c:pt idx="4">
                  <c:v>270.52890328081401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9-4AEC-AD96-880047460757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rates'!$K$44:$K$48</c:f>
              <c:numCache>
                <c:formatCode>General</c:formatCode>
                <c:ptCount val="5"/>
                <c:pt idx="0">
                  <c:v>559.95275820623499</c:v>
                </c:pt>
                <c:pt idx="1">
                  <c:v>609.93080062113097</c:v>
                </c:pt>
                <c:pt idx="2">
                  <c:v>510.86383154709398</c:v>
                </c:pt>
                <c:pt idx="3">
                  <c:v>428.66992415839798</c:v>
                </c:pt>
                <c:pt idx="4">
                  <c:v>435.432008903319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9-4AEC-AD96-880047460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18656"/>
        <c:axId val="225119048"/>
      </c:lineChart>
      <c:catAx>
        <c:axId val="22511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9048"/>
        <c:crosses val="autoZero"/>
        <c:auto val="1"/>
        <c:lblAlgn val="ctr"/>
        <c:lblOffset val="100"/>
        <c:noMultiLvlLbl val="0"/>
      </c:catAx>
      <c:valAx>
        <c:axId val="225119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ILI In Households</a:t>
            </a:r>
            <a:r>
              <a:rPr lang="en-GB" baseline="0"/>
              <a:t> </a:t>
            </a:r>
            <a:r>
              <a:rPr lang="en-GB"/>
              <a:t>Rates 65+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rates'!$I$49:$I$53</c:f>
              <c:numCache>
                <c:formatCode>General</c:formatCode>
                <c:ptCount val="5"/>
                <c:pt idx="0">
                  <c:v>3.3115141346461598</c:v>
                </c:pt>
                <c:pt idx="1">
                  <c:v>38.698071371794299</c:v>
                </c:pt>
                <c:pt idx="2">
                  <c:v>8.0911876852123399</c:v>
                </c:pt>
                <c:pt idx="3">
                  <c:v>14.6909033926192</c:v>
                </c:pt>
                <c:pt idx="4">
                  <c:v>47.609525713904802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8-45E9-846E-FA9701F5259E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rates'!$I$54:$I$58</c:f>
              <c:numCache>
                <c:formatCode>General</c:formatCode>
                <c:ptCount val="5"/>
                <c:pt idx="0">
                  <c:v>5.3549243884676301</c:v>
                </c:pt>
                <c:pt idx="1">
                  <c:v>27.387811409559301</c:v>
                </c:pt>
                <c:pt idx="2">
                  <c:v>11.7409936794317</c:v>
                </c:pt>
                <c:pt idx="3">
                  <c:v>14.1993013943713</c:v>
                </c:pt>
                <c:pt idx="4">
                  <c:v>46.110573154424301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8-45E9-846E-FA9701F5259E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rates'!$I$59:$I$63</c:f>
              <c:numCache>
                <c:formatCode>General</c:formatCode>
                <c:ptCount val="5"/>
                <c:pt idx="0">
                  <c:v>4.3486532764384496</c:v>
                </c:pt>
                <c:pt idx="1">
                  <c:v>32.956394570433901</c:v>
                </c:pt>
                <c:pt idx="2">
                  <c:v>9.9463394984060898</c:v>
                </c:pt>
                <c:pt idx="3">
                  <c:v>14.4409197903178</c:v>
                </c:pt>
                <c:pt idx="4">
                  <c:v>46.848062364140603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A8-45E9-846E-FA9701F52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19832"/>
        <c:axId val="225120224"/>
      </c:lineChart>
      <c:catAx>
        <c:axId val="225119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20224"/>
        <c:crosses val="autoZero"/>
        <c:auto val="1"/>
        <c:lblAlgn val="ctr"/>
        <c:lblOffset val="100"/>
        <c:noMultiLvlLbl val="0"/>
      </c:catAx>
      <c:valAx>
        <c:axId val="22512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19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LRTI In Households</a:t>
            </a:r>
            <a:r>
              <a:rPr lang="en-GB" baseline="0"/>
              <a:t> </a:t>
            </a:r>
            <a:r>
              <a:rPr lang="en-GB"/>
              <a:t>Rates 65+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rates'!$J$49:$J$53</c:f>
              <c:numCache>
                <c:formatCode>General</c:formatCode>
                <c:ptCount val="5"/>
                <c:pt idx="0">
                  <c:v>449.262084266996</c:v>
                </c:pt>
                <c:pt idx="1">
                  <c:v>605.57252227753804</c:v>
                </c:pt>
                <c:pt idx="2">
                  <c:v>414.67336886713201</c:v>
                </c:pt>
                <c:pt idx="3">
                  <c:v>544.54281908642099</c:v>
                </c:pt>
                <c:pt idx="4">
                  <c:v>569.40992753830096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AD-4A5A-937E-B23EA88AF4DB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rates'!$J$54:$J$58</c:f>
              <c:numCache>
                <c:formatCode>General</c:formatCode>
                <c:ptCount val="5"/>
                <c:pt idx="0">
                  <c:v>369.48978280426599</c:v>
                </c:pt>
                <c:pt idx="1">
                  <c:v>473.70770104682299</c:v>
                </c:pt>
                <c:pt idx="2">
                  <c:v>375.71179774181502</c:v>
                </c:pt>
                <c:pt idx="3">
                  <c:v>451.53778434101002</c:v>
                </c:pt>
                <c:pt idx="4">
                  <c:v>428.828330336146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AD-4A5A-937E-B23EA88AF4DB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rates'!$J$59:$J$63</c:f>
              <c:numCache>
                <c:formatCode>General</c:formatCode>
                <c:ptCount val="5"/>
                <c:pt idx="0">
                  <c:v>408.77340798521402</c:v>
                </c:pt>
                <c:pt idx="1">
                  <c:v>538.63107376052994</c:v>
                </c:pt>
                <c:pt idx="2">
                  <c:v>394.86967808672199</c:v>
                </c:pt>
                <c:pt idx="3">
                  <c:v>497.24900477994402</c:v>
                </c:pt>
                <c:pt idx="4">
                  <c:v>497.99490293081402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AD-4A5A-937E-B23EA88AF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21008"/>
        <c:axId val="225121400"/>
      </c:lineChart>
      <c:catAx>
        <c:axId val="22512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21400"/>
        <c:crosses val="autoZero"/>
        <c:auto val="1"/>
        <c:lblAlgn val="ctr"/>
        <c:lblOffset val="100"/>
        <c:noMultiLvlLbl val="0"/>
      </c:catAx>
      <c:valAx>
        <c:axId val="225121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2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URTI In Households</a:t>
            </a:r>
            <a:r>
              <a:rPr lang="en-GB" baseline="0"/>
              <a:t> </a:t>
            </a:r>
            <a:r>
              <a:rPr lang="en-GB"/>
              <a:t>Rates 65+ Age Band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rates'!$C$4</c:f>
              <c:strCache>
                <c:ptCount val="1"/>
                <c:pt idx="0">
                  <c:v>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rates'!$K$49:$K$53</c:f>
              <c:numCache>
                <c:formatCode>General</c:formatCode>
                <c:ptCount val="5"/>
                <c:pt idx="0">
                  <c:v>152.32965019372301</c:v>
                </c:pt>
                <c:pt idx="1">
                  <c:v>225.91306530560999</c:v>
                </c:pt>
                <c:pt idx="2">
                  <c:v>145.64137833382199</c:v>
                </c:pt>
                <c:pt idx="3">
                  <c:v>161.59993731881201</c:v>
                </c:pt>
                <c:pt idx="4">
                  <c:v>157.11143485588499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FD-46D6-AF30-9042862945DB}"/>
            </c:ext>
          </c:extLst>
        </c:ser>
        <c:ser>
          <c:idx val="1"/>
          <c:order val="1"/>
          <c:tx>
            <c:strRef>
              <c:f>'Age rates'!$C$9</c:f>
              <c:strCache>
                <c:ptCount val="1"/>
                <c:pt idx="0">
                  <c:v>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rates'!$K$54:$K$58</c:f>
              <c:numCache>
                <c:formatCode>General</c:formatCode>
                <c:ptCount val="5"/>
                <c:pt idx="0">
                  <c:v>158.505761898641</c:v>
                </c:pt>
                <c:pt idx="1">
                  <c:v>189.68595309583699</c:v>
                </c:pt>
                <c:pt idx="2">
                  <c:v>124.25884977398501</c:v>
                </c:pt>
                <c:pt idx="3">
                  <c:v>156.192315338085</c:v>
                </c:pt>
                <c:pt idx="4">
                  <c:v>127.265181906211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FD-46D6-AF30-9042862945DB}"/>
            </c:ext>
          </c:extLst>
        </c:ser>
        <c:ser>
          <c:idx val="2"/>
          <c:order val="2"/>
          <c:tx>
            <c:strRef>
              <c:f>'Age rates'!$C$14</c:f>
              <c:strCache>
                <c:ptCount val="1"/>
                <c:pt idx="0">
                  <c:v>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'Age rates'!$B$4:$B$8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rates'!$K$59:$K$63</c:f>
              <c:numCache>
                <c:formatCode>General</c:formatCode>
                <c:ptCount val="5"/>
                <c:pt idx="0">
                  <c:v>155.464354632674</c:v>
                </c:pt>
                <c:pt idx="1">
                  <c:v>207.52229706070099</c:v>
                </c:pt>
                <c:pt idx="2">
                  <c:v>134.772900203402</c:v>
                </c:pt>
                <c:pt idx="3">
                  <c:v>158.850117693496</c:v>
                </c:pt>
                <c:pt idx="4">
                  <c:v>141.94962896334599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FD-46D6-AF30-90428629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22184"/>
        <c:axId val="225122576"/>
      </c:lineChart>
      <c:catAx>
        <c:axId val="22512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22576"/>
        <c:crosses val="autoZero"/>
        <c:auto val="1"/>
        <c:lblAlgn val="ctr"/>
        <c:lblOffset val="100"/>
        <c:noMultiLvlLbl val="0"/>
      </c:catAx>
      <c:valAx>
        <c:axId val="22512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2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Under 5 URTI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 and table 4'!$A$10</c:f>
              <c:strCache>
                <c:ptCount val="1"/>
                <c:pt idx="0">
                  <c:v>Under 5 Households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 and table 4'!$B$9:$F$9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and table 4'!$B$10:$F$10</c:f>
              <c:numCache>
                <c:formatCode>0.0%</c:formatCode>
                <c:ptCount val="5"/>
                <c:pt idx="0">
                  <c:v>0.13313465590982199</c:v>
                </c:pt>
                <c:pt idx="1">
                  <c:v>0.139514232227715</c:v>
                </c:pt>
                <c:pt idx="2">
                  <c:v>0.123196839840581</c:v>
                </c:pt>
                <c:pt idx="3">
                  <c:v>9.9147521019227594E-2</c:v>
                </c:pt>
                <c:pt idx="4">
                  <c:v>0.102032186068366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EB-4737-801B-C0A0CF811D07}"/>
            </c:ext>
          </c:extLst>
        </c:ser>
        <c:ser>
          <c:idx val="1"/>
          <c:order val="1"/>
          <c:tx>
            <c:strRef>
              <c:f>'Fig and table 4'!$A$11</c:f>
              <c:strCache>
                <c:ptCount val="1"/>
                <c:pt idx="0">
                  <c:v>No Under 5 Households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 and table 4'!$B$9:$F$9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'Fig and table 4'!$B$11:$F$11</c:f>
              <c:numCache>
                <c:formatCode>0.0%</c:formatCode>
                <c:ptCount val="5"/>
                <c:pt idx="0">
                  <c:v>9.1931545539327298E-3</c:v>
                </c:pt>
                <c:pt idx="1">
                  <c:v>1.13239078503542E-2</c:v>
                </c:pt>
                <c:pt idx="2">
                  <c:v>9.2419692963455306E-3</c:v>
                </c:pt>
                <c:pt idx="3">
                  <c:v>8.0684691505418602E-3</c:v>
                </c:pt>
                <c:pt idx="4">
                  <c:v>8.6497775399398003E-3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EB-4737-801B-C0A0CF811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616456"/>
        <c:axId val="216616064"/>
      </c:lineChart>
      <c:catAx>
        <c:axId val="216616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616064"/>
        <c:crosses val="autoZero"/>
        <c:auto val="1"/>
        <c:lblAlgn val="ctr"/>
        <c:lblOffset val="100"/>
        <c:noMultiLvlLbl val="0"/>
      </c:catAx>
      <c:valAx>
        <c:axId val="21661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6616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AgeSexStandardised - ILI</a:t>
            </a:r>
            <a:r>
              <a:rPr lang="en-US" baseline="0"/>
              <a:t> in Households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Sex Standardised Rate'!$P$54</c:f>
              <c:strCache>
                <c:ptCount val="1"/>
                <c:pt idx="0">
                  <c:v>AgeSexStandardised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Sex Standardised Rate'!$Q$19:$U$19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Sex Standardised Rate'!$Q$54:$U$54</c:f>
              <c:numCache>
                <c:formatCode>General</c:formatCode>
                <c:ptCount val="5"/>
                <c:pt idx="0">
                  <c:v>9.2915220915871792</c:v>
                </c:pt>
                <c:pt idx="1">
                  <c:v>28.828021613582134</c:v>
                </c:pt>
                <c:pt idx="2">
                  <c:v>22.402882401195178</c:v>
                </c:pt>
                <c:pt idx="3">
                  <c:v>16.175351836002474</c:v>
                </c:pt>
                <c:pt idx="4">
                  <c:v>41.750942696999303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6-432B-BD77-D2BC2313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23360"/>
        <c:axId val="225123752"/>
      </c:lineChart>
      <c:catAx>
        <c:axId val="22512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23752"/>
        <c:crosses val="autoZero"/>
        <c:auto val="1"/>
        <c:lblAlgn val="ctr"/>
        <c:lblOffset val="100"/>
        <c:noMultiLvlLbl val="0"/>
      </c:catAx>
      <c:valAx>
        <c:axId val="225123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512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AgeSexStandardised - LRTI</a:t>
            </a:r>
            <a:r>
              <a:rPr lang="en-US" baseline="0"/>
              <a:t> in Households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Sex Standardised Rate'!$P$54</c:f>
              <c:strCache>
                <c:ptCount val="1"/>
                <c:pt idx="0">
                  <c:v>AgeSexStandardised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Sex Standardised Rate'!$Q$19:$U$19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Sex Standardised Rate'!$Q$90:$U$90</c:f>
              <c:numCache>
                <c:formatCode>General</c:formatCode>
                <c:ptCount val="5"/>
                <c:pt idx="0">
                  <c:v>225.15877917289495</c:v>
                </c:pt>
                <c:pt idx="1">
                  <c:v>272.19835755763035</c:v>
                </c:pt>
                <c:pt idx="2">
                  <c:v>214.32811022699599</c:v>
                </c:pt>
                <c:pt idx="3">
                  <c:v>230.74407632501905</c:v>
                </c:pt>
                <c:pt idx="4">
                  <c:v>236.03520494742722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F-4688-BD22-C733E38E3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509760"/>
        <c:axId val="223510152"/>
      </c:lineChart>
      <c:catAx>
        <c:axId val="22350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0152"/>
        <c:crosses val="autoZero"/>
        <c:auto val="1"/>
        <c:lblAlgn val="ctr"/>
        <c:lblOffset val="100"/>
        <c:noMultiLvlLbl val="0"/>
      </c:catAx>
      <c:valAx>
        <c:axId val="223510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0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AgeSexStandardised - URTI</a:t>
            </a:r>
            <a:r>
              <a:rPr lang="en-US" baseline="0"/>
              <a:t> in Households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'Age Sex Standardised Rate'!$P$54</c:f>
              <c:strCache>
                <c:ptCount val="1"/>
                <c:pt idx="0">
                  <c:v>AgeSexStandardised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'Age Sex Standardised Rate'!$Q$19:$U$19</c:f>
              <c:strCache>
                <c:ptCount val="5"/>
                <c:pt idx="0">
                  <c:v>2013-14</c:v>
                </c:pt>
                <c:pt idx="1">
                  <c:v>2014-15</c:v>
                </c:pt>
                <c:pt idx="2">
                  <c:v>2015-16</c:v>
                </c:pt>
                <c:pt idx="3">
                  <c:v>2016-17</c:v>
                </c:pt>
                <c:pt idx="4">
                  <c:v>2017-18</c:v>
                </c:pt>
              </c:strCache>
            </c:strRef>
          </c:cat>
          <c:val>
            <c:numRef>
              <c:f>'Age Sex Standardised Rate'!$Q$126:$U$126</c:f>
              <c:numCache>
                <c:formatCode>General</c:formatCode>
                <c:ptCount val="5"/>
                <c:pt idx="0">
                  <c:v>1148.7372298281191</c:v>
                </c:pt>
                <c:pt idx="1">
                  <c:v>1253.5284600882155</c:v>
                </c:pt>
                <c:pt idx="2">
                  <c:v>1073.6233562807995</c:v>
                </c:pt>
                <c:pt idx="3">
                  <c:v>881.55650349573023</c:v>
                </c:pt>
                <c:pt idx="4">
                  <c:v>905.24544183384398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4-42B1-9F9E-0C5996644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510936"/>
        <c:axId val="223511328"/>
      </c:lineChart>
      <c:catAx>
        <c:axId val="223510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1328"/>
        <c:crosses val="autoZero"/>
        <c:auto val="1"/>
        <c:lblAlgn val="ctr"/>
        <c:lblOffset val="100"/>
        <c:noMultiLvlLbl val="0"/>
      </c:catAx>
      <c:valAx>
        <c:axId val="22351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Rate</a:t>
                </a:r>
                <a:r>
                  <a:rPr lang="en-GB" baseline="0"/>
                  <a:t> Per 100,000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0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Active</a:t>
            </a:r>
            <a:r>
              <a:rPr lang="en-GB" b="1" baseline="0"/>
              <a:t> Asthma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(Asthma)'!$G$4:$G$20</c:f>
              <c:numCache>
                <c:formatCode>General</c:formatCode>
                <c:ptCount val="17"/>
                <c:pt idx="0">
                  <c:v>716</c:v>
                </c:pt>
                <c:pt idx="1">
                  <c:v>2460</c:v>
                </c:pt>
                <c:pt idx="2">
                  <c:v>3113</c:v>
                </c:pt>
                <c:pt idx="3">
                  <c:v>2914</c:v>
                </c:pt>
                <c:pt idx="4">
                  <c:v>2639</c:v>
                </c:pt>
                <c:pt idx="5">
                  <c:v>2790</c:v>
                </c:pt>
                <c:pt idx="6">
                  <c:v>3335</c:v>
                </c:pt>
                <c:pt idx="7">
                  <c:v>3699</c:v>
                </c:pt>
                <c:pt idx="8">
                  <c:v>4457</c:v>
                </c:pt>
                <c:pt idx="9">
                  <c:v>4597</c:v>
                </c:pt>
                <c:pt idx="10">
                  <c:v>4109</c:v>
                </c:pt>
                <c:pt idx="11">
                  <c:v>3571</c:v>
                </c:pt>
                <c:pt idx="12">
                  <c:v>3431</c:v>
                </c:pt>
                <c:pt idx="13">
                  <c:v>3495</c:v>
                </c:pt>
                <c:pt idx="14">
                  <c:v>2530</c:v>
                </c:pt>
                <c:pt idx="15">
                  <c:v>1851</c:v>
                </c:pt>
                <c:pt idx="16">
                  <c:v>1723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A8-4CD0-A3D7-E07177CC57AE}"/>
            </c:ext>
          </c:extLst>
        </c:ser>
        <c:ser>
          <c:idx val="0"/>
          <c:order val="1"/>
          <c:tx>
            <c:strRef>
              <c:f>'ASP Tables (Asthma)'!$D$21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(Asthma)'!$G$21:$G$37</c:f>
              <c:numCache>
                <c:formatCode>General</c:formatCode>
                <c:ptCount val="17"/>
                <c:pt idx="0">
                  <c:v>-1141</c:v>
                </c:pt>
                <c:pt idx="1">
                  <c:v>-3914</c:v>
                </c:pt>
                <c:pt idx="2">
                  <c:v>-4670</c:v>
                </c:pt>
                <c:pt idx="3">
                  <c:v>-3594</c:v>
                </c:pt>
                <c:pt idx="4">
                  <c:v>-2251</c:v>
                </c:pt>
                <c:pt idx="5">
                  <c:v>-1910</c:v>
                </c:pt>
                <c:pt idx="6">
                  <c:v>-2262</c:v>
                </c:pt>
                <c:pt idx="7">
                  <c:v>-2456</c:v>
                </c:pt>
                <c:pt idx="8">
                  <c:v>-2903</c:v>
                </c:pt>
                <c:pt idx="9">
                  <c:v>-3026</c:v>
                </c:pt>
                <c:pt idx="10">
                  <c:v>-2838</c:v>
                </c:pt>
                <c:pt idx="11">
                  <c:v>-2378</c:v>
                </c:pt>
                <c:pt idx="12">
                  <c:v>-2474</c:v>
                </c:pt>
                <c:pt idx="13">
                  <c:v>-2642</c:v>
                </c:pt>
                <c:pt idx="14">
                  <c:v>-2040</c:v>
                </c:pt>
                <c:pt idx="15">
                  <c:v>-1674</c:v>
                </c:pt>
                <c:pt idx="16">
                  <c:v>-1666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A8-4CD0-A3D7-E07177CC5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512112"/>
        <c:axId val="22351250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(Asthma)'!$F$4:$F$20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A8-4CD0-A3D7-E07177CC57AE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(Asthma)'!$F$21:$F$37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A8-4CD0-A3D7-E07177CC5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513288"/>
        <c:axId val="223512896"/>
      </c:lineChart>
      <c:catAx>
        <c:axId val="22351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2504"/>
        <c:crosses val="autoZero"/>
        <c:auto val="1"/>
        <c:lblAlgn val="ctr"/>
        <c:lblOffset val="100"/>
        <c:noMultiLvlLbl val="0"/>
      </c:catAx>
      <c:valAx>
        <c:axId val="223512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2112"/>
        <c:crosses val="autoZero"/>
        <c:crossBetween val="between"/>
      </c:valAx>
      <c:valAx>
        <c:axId val="22351289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3288"/>
        <c:crosses val="max"/>
        <c:crossBetween val="between"/>
      </c:valAx>
      <c:catAx>
        <c:axId val="223513288"/>
        <c:scaling>
          <c:orientation val="minMax"/>
        </c:scaling>
        <c:delete val="1"/>
        <c:axPos val="b"/>
        <c:majorTickMark val="out"/>
        <c:minorTickMark val="none"/>
        <c:tickLblPos val="nextTo"/>
        <c:crossAx val="223512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Active Asthma - 2014-15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(Asthma)'!$G$38:$G$54</c:f>
              <c:numCache>
                <c:formatCode>General</c:formatCode>
                <c:ptCount val="17"/>
                <c:pt idx="0">
                  <c:v>634</c:v>
                </c:pt>
                <c:pt idx="1">
                  <c:v>2565</c:v>
                </c:pt>
                <c:pt idx="2">
                  <c:v>3125</c:v>
                </c:pt>
                <c:pt idx="3">
                  <c:v>3013</c:v>
                </c:pt>
                <c:pt idx="4">
                  <c:v>2848</c:v>
                </c:pt>
                <c:pt idx="5">
                  <c:v>2989</c:v>
                </c:pt>
                <c:pt idx="6">
                  <c:v>3436</c:v>
                </c:pt>
                <c:pt idx="7">
                  <c:v>3724</c:v>
                </c:pt>
                <c:pt idx="8">
                  <c:v>4588</c:v>
                </c:pt>
                <c:pt idx="9">
                  <c:v>4783</c:v>
                </c:pt>
                <c:pt idx="10">
                  <c:v>4428</c:v>
                </c:pt>
                <c:pt idx="11">
                  <c:v>3685</c:v>
                </c:pt>
                <c:pt idx="12">
                  <c:v>3462</c:v>
                </c:pt>
                <c:pt idx="13">
                  <c:v>3612</c:v>
                </c:pt>
                <c:pt idx="14">
                  <c:v>2572</c:v>
                </c:pt>
                <c:pt idx="15">
                  <c:v>1916</c:v>
                </c:pt>
                <c:pt idx="16">
                  <c:v>1763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8D-4B14-A420-E375756B3C76}"/>
            </c:ext>
          </c:extLst>
        </c:ser>
        <c:ser>
          <c:idx val="0"/>
          <c:order val="1"/>
          <c:tx>
            <c:strRef>
              <c:f>'ASP Tables (Asthma)'!$D$21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(Asthma)'!$G$55:$G$71</c:f>
              <c:numCache>
                <c:formatCode>General</c:formatCode>
                <c:ptCount val="17"/>
                <c:pt idx="0">
                  <c:v>-1063</c:v>
                </c:pt>
                <c:pt idx="1">
                  <c:v>-3937</c:v>
                </c:pt>
                <c:pt idx="2">
                  <c:v>-4660</c:v>
                </c:pt>
                <c:pt idx="3">
                  <c:v>-3673</c:v>
                </c:pt>
                <c:pt idx="4">
                  <c:v>-2410</c:v>
                </c:pt>
                <c:pt idx="5">
                  <c:v>-1976</c:v>
                </c:pt>
                <c:pt idx="6">
                  <c:v>-2293</c:v>
                </c:pt>
                <c:pt idx="7">
                  <c:v>-2531</c:v>
                </c:pt>
                <c:pt idx="8">
                  <c:v>-3023</c:v>
                </c:pt>
                <c:pt idx="9">
                  <c:v>-3074</c:v>
                </c:pt>
                <c:pt idx="10">
                  <c:v>-2982</c:v>
                </c:pt>
                <c:pt idx="11">
                  <c:v>-2426</c:v>
                </c:pt>
                <c:pt idx="12">
                  <c:v>-2446</c:v>
                </c:pt>
                <c:pt idx="13">
                  <c:v>-2627</c:v>
                </c:pt>
                <c:pt idx="14">
                  <c:v>-2098</c:v>
                </c:pt>
                <c:pt idx="15">
                  <c:v>-1667</c:v>
                </c:pt>
                <c:pt idx="16">
                  <c:v>-1731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8D-4B14-A420-E375756B3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514072"/>
        <c:axId val="22351446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'ASP Tables (Asthma)'!$F$38:$F$54</c:f>
              <c:numCache>
                <c:formatCode>General</c:formatCode>
                <c:ptCount val="17"/>
                <c:pt idx="0">
                  <c:v>1673217</c:v>
                </c:pt>
                <c:pt idx="1">
                  <c:v>1597216</c:v>
                </c:pt>
                <c:pt idx="2">
                  <c:v>1451558</c:v>
                </c:pt>
                <c:pt idx="3">
                  <c:v>1572189</c:v>
                </c:pt>
                <c:pt idx="4">
                  <c:v>1769057</c:v>
                </c:pt>
                <c:pt idx="5">
                  <c:v>1857183</c:v>
                </c:pt>
                <c:pt idx="6">
                  <c:v>1862898</c:v>
                </c:pt>
                <c:pt idx="7">
                  <c:v>1701231</c:v>
                </c:pt>
                <c:pt idx="8">
                  <c:v>1868974</c:v>
                </c:pt>
                <c:pt idx="9">
                  <c:v>1983144</c:v>
                </c:pt>
                <c:pt idx="10">
                  <c:v>1877446</c:v>
                </c:pt>
                <c:pt idx="11">
                  <c:v>1610436</c:v>
                </c:pt>
                <c:pt idx="12">
                  <c:v>1487843</c:v>
                </c:pt>
                <c:pt idx="13">
                  <c:v>1528871</c:v>
                </c:pt>
                <c:pt idx="14">
                  <c:v>1146831</c:v>
                </c:pt>
                <c:pt idx="15">
                  <c:v>964595</c:v>
                </c:pt>
                <c:pt idx="16">
                  <c:v>1590733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8D-4B14-A420-E375756B3C76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'ASP Tables (Asthma)'!$F$55:$F$71</c:f>
              <c:numCache>
                <c:formatCode>General</c:formatCode>
                <c:ptCount val="17"/>
                <c:pt idx="0">
                  <c:v>-1757740</c:v>
                </c:pt>
                <c:pt idx="1">
                  <c:v>-1675149</c:v>
                </c:pt>
                <c:pt idx="2">
                  <c:v>-1521497</c:v>
                </c:pt>
                <c:pt idx="3">
                  <c:v>-1658765</c:v>
                </c:pt>
                <c:pt idx="4">
                  <c:v>-1837360</c:v>
                </c:pt>
                <c:pt idx="5">
                  <c:v>-1861199</c:v>
                </c:pt>
                <c:pt idx="6">
                  <c:v>-1844311</c:v>
                </c:pt>
                <c:pt idx="7">
                  <c:v>-1694773</c:v>
                </c:pt>
                <c:pt idx="8">
                  <c:v>-1838430</c:v>
                </c:pt>
                <c:pt idx="9">
                  <c:v>-1935219</c:v>
                </c:pt>
                <c:pt idx="10">
                  <c:v>-1839842</c:v>
                </c:pt>
                <c:pt idx="11">
                  <c:v>-1576145</c:v>
                </c:pt>
                <c:pt idx="12">
                  <c:v>-1426088</c:v>
                </c:pt>
                <c:pt idx="13">
                  <c:v>-1446590</c:v>
                </c:pt>
                <c:pt idx="14">
                  <c:v>-1040581</c:v>
                </c:pt>
                <c:pt idx="15">
                  <c:v>-820363</c:v>
                </c:pt>
                <c:pt idx="16">
                  <c:v>-999144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8D-4B14-A420-E375756B3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515248"/>
        <c:axId val="223514856"/>
      </c:lineChart>
      <c:catAx>
        <c:axId val="223514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4464"/>
        <c:crosses val="autoZero"/>
        <c:auto val="1"/>
        <c:lblAlgn val="ctr"/>
        <c:lblOffset val="100"/>
        <c:noMultiLvlLbl val="0"/>
      </c:catAx>
      <c:valAx>
        <c:axId val="223514464"/>
        <c:scaling>
          <c:orientation val="minMax"/>
          <c:min val="-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4072"/>
        <c:crosses val="autoZero"/>
        <c:crossBetween val="between"/>
      </c:valAx>
      <c:valAx>
        <c:axId val="22351485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5248"/>
        <c:crosses val="max"/>
        <c:crossBetween val="between"/>
      </c:valAx>
      <c:catAx>
        <c:axId val="223515248"/>
        <c:scaling>
          <c:orientation val="minMax"/>
        </c:scaling>
        <c:delete val="1"/>
        <c:axPos val="b"/>
        <c:majorTickMark val="out"/>
        <c:minorTickMark val="none"/>
        <c:tickLblPos val="nextTo"/>
        <c:crossAx val="223514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Active Asthma - 2015-16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(Asthma)'!$G$72:$G$88</c:f>
              <c:numCache>
                <c:formatCode>General</c:formatCode>
                <c:ptCount val="17"/>
                <c:pt idx="0">
                  <c:v>654</c:v>
                </c:pt>
                <c:pt idx="1">
                  <c:v>2560</c:v>
                </c:pt>
                <c:pt idx="2">
                  <c:v>3229</c:v>
                </c:pt>
                <c:pt idx="3">
                  <c:v>3146</c:v>
                </c:pt>
                <c:pt idx="4">
                  <c:v>2939</c:v>
                </c:pt>
                <c:pt idx="5">
                  <c:v>3073</c:v>
                </c:pt>
                <c:pt idx="6">
                  <c:v>3544</c:v>
                </c:pt>
                <c:pt idx="7">
                  <c:v>3978</c:v>
                </c:pt>
                <c:pt idx="8">
                  <c:v>4540</c:v>
                </c:pt>
                <c:pt idx="9">
                  <c:v>4840</c:v>
                </c:pt>
                <c:pt idx="10">
                  <c:v>4702</c:v>
                </c:pt>
                <c:pt idx="11">
                  <c:v>3837</c:v>
                </c:pt>
                <c:pt idx="12">
                  <c:v>3574</c:v>
                </c:pt>
                <c:pt idx="13">
                  <c:v>3784</c:v>
                </c:pt>
                <c:pt idx="14">
                  <c:v>2762</c:v>
                </c:pt>
                <c:pt idx="15">
                  <c:v>1969</c:v>
                </c:pt>
                <c:pt idx="16">
                  <c:v>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1D-4876-AFEC-51FFE18165F0}"/>
            </c:ext>
          </c:extLst>
        </c:ser>
        <c:ser>
          <c:idx val="0"/>
          <c:order val="1"/>
          <c:tx>
            <c:strRef>
              <c:f>'ASP Tables (Asthma)'!$D$21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(Asthma)'!$G$89:$G$105</c:f>
              <c:numCache>
                <c:formatCode>General</c:formatCode>
                <c:ptCount val="17"/>
                <c:pt idx="0">
                  <c:v>-1041</c:v>
                </c:pt>
                <c:pt idx="1">
                  <c:v>-4049</c:v>
                </c:pt>
                <c:pt idx="2">
                  <c:v>-4666</c:v>
                </c:pt>
                <c:pt idx="3">
                  <c:v>-3715</c:v>
                </c:pt>
                <c:pt idx="4">
                  <c:v>-2453</c:v>
                </c:pt>
                <c:pt idx="5">
                  <c:v>-2104</c:v>
                </c:pt>
                <c:pt idx="6">
                  <c:v>-2264</c:v>
                </c:pt>
                <c:pt idx="7">
                  <c:v>-2673</c:v>
                </c:pt>
                <c:pt idx="8">
                  <c:v>-3070</c:v>
                </c:pt>
                <c:pt idx="9">
                  <c:v>-3106</c:v>
                </c:pt>
                <c:pt idx="10">
                  <c:v>-3182</c:v>
                </c:pt>
                <c:pt idx="11">
                  <c:v>-2659</c:v>
                </c:pt>
                <c:pt idx="12">
                  <c:v>-2464</c:v>
                </c:pt>
                <c:pt idx="13">
                  <c:v>-2745</c:v>
                </c:pt>
                <c:pt idx="14">
                  <c:v>-2172</c:v>
                </c:pt>
                <c:pt idx="15">
                  <c:v>-1734</c:v>
                </c:pt>
                <c:pt idx="16">
                  <c:v>-1809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1D-4876-AFEC-51FFE1816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516032"/>
        <c:axId val="22351642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(Asthma)'!$E$89:$E$105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(Asthma)'!$F$72:$F$88</c:f>
              <c:numCache>
                <c:formatCode>General</c:formatCode>
                <c:ptCount val="17"/>
                <c:pt idx="0">
                  <c:v>1674292</c:v>
                </c:pt>
                <c:pt idx="1">
                  <c:v>1638558</c:v>
                </c:pt>
                <c:pt idx="2">
                  <c:v>1465058</c:v>
                </c:pt>
                <c:pt idx="3">
                  <c:v>1562775</c:v>
                </c:pt>
                <c:pt idx="4">
                  <c:v>1759789</c:v>
                </c:pt>
                <c:pt idx="5">
                  <c:v>1870588</c:v>
                </c:pt>
                <c:pt idx="6">
                  <c:v>1870145</c:v>
                </c:pt>
                <c:pt idx="7">
                  <c:v>1740276</c:v>
                </c:pt>
                <c:pt idx="8">
                  <c:v>1831314</c:v>
                </c:pt>
                <c:pt idx="9">
                  <c:v>1967553</c:v>
                </c:pt>
                <c:pt idx="10">
                  <c:v>1927622</c:v>
                </c:pt>
                <c:pt idx="11">
                  <c:v>1656661</c:v>
                </c:pt>
                <c:pt idx="12">
                  <c:v>1482039</c:v>
                </c:pt>
                <c:pt idx="13">
                  <c:v>1552351</c:v>
                </c:pt>
                <c:pt idx="14">
                  <c:v>1187382</c:v>
                </c:pt>
                <c:pt idx="15">
                  <c:v>973338</c:v>
                </c:pt>
                <c:pt idx="16">
                  <c:v>1597300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1D-4876-AFEC-51FFE18165F0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(Asthma)'!$E$89:$E$105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(Asthma)'!$F$89:$F$105</c:f>
              <c:numCache>
                <c:formatCode>General</c:formatCode>
                <c:ptCount val="17"/>
                <c:pt idx="0">
                  <c:v>-1760388</c:v>
                </c:pt>
                <c:pt idx="1">
                  <c:v>-1718905</c:v>
                </c:pt>
                <c:pt idx="2">
                  <c:v>-1535237</c:v>
                </c:pt>
                <c:pt idx="3">
                  <c:v>-1650514</c:v>
                </c:pt>
                <c:pt idx="4">
                  <c:v>-1832468</c:v>
                </c:pt>
                <c:pt idx="5">
                  <c:v>-1887380</c:v>
                </c:pt>
                <c:pt idx="6">
                  <c:v>-1857883</c:v>
                </c:pt>
                <c:pt idx="7">
                  <c:v>-1730642</c:v>
                </c:pt>
                <c:pt idx="8">
                  <c:v>-1805140</c:v>
                </c:pt>
                <c:pt idx="9">
                  <c:v>-1921807</c:v>
                </c:pt>
                <c:pt idx="10">
                  <c:v>-1883378</c:v>
                </c:pt>
                <c:pt idx="11">
                  <c:v>-1621661</c:v>
                </c:pt>
                <c:pt idx="12">
                  <c:v>-1422682</c:v>
                </c:pt>
                <c:pt idx="13">
                  <c:v>-1464784</c:v>
                </c:pt>
                <c:pt idx="14">
                  <c:v>-1081238</c:v>
                </c:pt>
                <c:pt idx="15">
                  <c:v>-830890</c:v>
                </c:pt>
                <c:pt idx="16">
                  <c:v>-1024289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1D-4876-AFEC-51FFE1816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517208"/>
        <c:axId val="223516816"/>
      </c:lineChart>
      <c:catAx>
        <c:axId val="22351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6424"/>
        <c:crosses val="autoZero"/>
        <c:auto val="1"/>
        <c:lblAlgn val="ctr"/>
        <c:lblOffset val="100"/>
        <c:noMultiLvlLbl val="0"/>
      </c:catAx>
      <c:valAx>
        <c:axId val="223516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6032"/>
        <c:crosses val="autoZero"/>
        <c:crossBetween val="between"/>
      </c:valAx>
      <c:valAx>
        <c:axId val="22351681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7208"/>
        <c:crosses val="max"/>
        <c:crossBetween val="between"/>
      </c:valAx>
      <c:catAx>
        <c:axId val="223517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516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Active Asthma - 2016-17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(Asthma)'!$G$106:$G$122</c:f>
              <c:numCache>
                <c:formatCode>General</c:formatCode>
                <c:ptCount val="17"/>
                <c:pt idx="0">
                  <c:v>622</c:v>
                </c:pt>
                <c:pt idx="1">
                  <c:v>2557</c:v>
                </c:pt>
                <c:pt idx="2">
                  <c:v>3172</c:v>
                </c:pt>
                <c:pt idx="3">
                  <c:v>3229</c:v>
                </c:pt>
                <c:pt idx="4">
                  <c:v>2969</c:v>
                </c:pt>
                <c:pt idx="5">
                  <c:v>3107</c:v>
                </c:pt>
                <c:pt idx="6">
                  <c:v>3580</c:v>
                </c:pt>
                <c:pt idx="7">
                  <c:v>3970</c:v>
                </c:pt>
                <c:pt idx="8">
                  <c:v>4459</c:v>
                </c:pt>
                <c:pt idx="9">
                  <c:v>4963</c:v>
                </c:pt>
                <c:pt idx="10">
                  <c:v>4880</c:v>
                </c:pt>
                <c:pt idx="11">
                  <c:v>3987</c:v>
                </c:pt>
                <c:pt idx="12">
                  <c:v>3593</c:v>
                </c:pt>
                <c:pt idx="13">
                  <c:v>3736</c:v>
                </c:pt>
                <c:pt idx="14">
                  <c:v>3017</c:v>
                </c:pt>
                <c:pt idx="15">
                  <c:v>1970</c:v>
                </c:pt>
                <c:pt idx="16">
                  <c:v>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7-4F27-A949-F31778FD974C}"/>
            </c:ext>
          </c:extLst>
        </c:ser>
        <c:ser>
          <c:idx val="0"/>
          <c:order val="1"/>
          <c:tx>
            <c:strRef>
              <c:f>'ASP Tables (Asthma)'!$D$21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(Asthma)'!$G$123:$G$139</c:f>
              <c:numCache>
                <c:formatCode>General</c:formatCode>
                <c:ptCount val="17"/>
                <c:pt idx="0">
                  <c:v>-948</c:v>
                </c:pt>
                <c:pt idx="1">
                  <c:v>-4029</c:v>
                </c:pt>
                <c:pt idx="2">
                  <c:v>-4619</c:v>
                </c:pt>
                <c:pt idx="3">
                  <c:v>-3725</c:v>
                </c:pt>
                <c:pt idx="4">
                  <c:v>-2538</c:v>
                </c:pt>
                <c:pt idx="5">
                  <c:v>-2148</c:v>
                </c:pt>
                <c:pt idx="6">
                  <c:v>-2300</c:v>
                </c:pt>
                <c:pt idx="7">
                  <c:v>-2686</c:v>
                </c:pt>
                <c:pt idx="8">
                  <c:v>-2991</c:v>
                </c:pt>
                <c:pt idx="9">
                  <c:v>-3253</c:v>
                </c:pt>
                <c:pt idx="10">
                  <c:v>-3199</c:v>
                </c:pt>
                <c:pt idx="11">
                  <c:v>-2797</c:v>
                </c:pt>
                <c:pt idx="12">
                  <c:v>-2515</c:v>
                </c:pt>
                <c:pt idx="13">
                  <c:v>-2730</c:v>
                </c:pt>
                <c:pt idx="14">
                  <c:v>-2384</c:v>
                </c:pt>
                <c:pt idx="15">
                  <c:v>-1714</c:v>
                </c:pt>
                <c:pt idx="16">
                  <c:v>-1898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7-4F27-A949-F31778FD9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517992"/>
        <c:axId val="22351838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(Asthma)'!$E$89:$E$105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(Asthma)'!$F$106:$F$122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B7-4F27-A949-F31778FD974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(Asthma)'!$E$89:$E$105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(Asthma)'!$F$123:$F$139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B7-4F27-A949-F31778FD9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519168"/>
        <c:axId val="223518776"/>
      </c:lineChart>
      <c:catAx>
        <c:axId val="223517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8384"/>
        <c:crosses val="autoZero"/>
        <c:auto val="1"/>
        <c:lblAlgn val="ctr"/>
        <c:lblOffset val="100"/>
        <c:noMultiLvlLbl val="0"/>
      </c:catAx>
      <c:valAx>
        <c:axId val="22351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7992"/>
        <c:crosses val="autoZero"/>
        <c:crossBetween val="between"/>
      </c:valAx>
      <c:valAx>
        <c:axId val="22351877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9168"/>
        <c:crosses val="max"/>
        <c:crossBetween val="between"/>
      </c:valAx>
      <c:catAx>
        <c:axId val="223519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518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Active Asthma - 2017-18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(Asthma)'!$G$140:$G$156</c:f>
              <c:numCache>
                <c:formatCode>General</c:formatCode>
                <c:ptCount val="17"/>
                <c:pt idx="0">
                  <c:v>560</c:v>
                </c:pt>
                <c:pt idx="1">
                  <c:v>2628</c:v>
                </c:pt>
                <c:pt idx="2">
                  <c:v>3235</c:v>
                </c:pt>
                <c:pt idx="3">
                  <c:v>3278</c:v>
                </c:pt>
                <c:pt idx="4">
                  <c:v>2998</c:v>
                </c:pt>
                <c:pt idx="5">
                  <c:v>3203</c:v>
                </c:pt>
                <c:pt idx="6">
                  <c:v>3613</c:v>
                </c:pt>
                <c:pt idx="7">
                  <c:v>4053</c:v>
                </c:pt>
                <c:pt idx="8">
                  <c:v>4338</c:v>
                </c:pt>
                <c:pt idx="9">
                  <c:v>5154</c:v>
                </c:pt>
                <c:pt idx="10">
                  <c:v>5004</c:v>
                </c:pt>
                <c:pt idx="11">
                  <c:v>4235</c:v>
                </c:pt>
                <c:pt idx="12">
                  <c:v>3762</c:v>
                </c:pt>
                <c:pt idx="13">
                  <c:v>3544</c:v>
                </c:pt>
                <c:pt idx="14">
                  <c:v>3307</c:v>
                </c:pt>
                <c:pt idx="15">
                  <c:v>2087</c:v>
                </c:pt>
                <c:pt idx="16">
                  <c:v>1992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9-4D10-B94B-FDFB69E1278C}"/>
            </c:ext>
          </c:extLst>
        </c:ser>
        <c:ser>
          <c:idx val="0"/>
          <c:order val="1"/>
          <c:tx>
            <c:strRef>
              <c:f>'ASP Tables (Asthma)'!$D$21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(Asthma)'!$G$157:$G$173</c:f>
              <c:numCache>
                <c:formatCode>General</c:formatCode>
                <c:ptCount val="17"/>
                <c:pt idx="0">
                  <c:v>-897</c:v>
                </c:pt>
                <c:pt idx="1">
                  <c:v>-4059</c:v>
                </c:pt>
                <c:pt idx="2">
                  <c:v>-4623</c:v>
                </c:pt>
                <c:pt idx="3">
                  <c:v>-3694</c:v>
                </c:pt>
                <c:pt idx="4">
                  <c:v>-2556</c:v>
                </c:pt>
                <c:pt idx="5">
                  <c:v>-2276</c:v>
                </c:pt>
                <c:pt idx="6">
                  <c:v>-2368</c:v>
                </c:pt>
                <c:pt idx="7">
                  <c:v>-2800</c:v>
                </c:pt>
                <c:pt idx="8">
                  <c:v>-3061</c:v>
                </c:pt>
                <c:pt idx="9">
                  <c:v>-3370</c:v>
                </c:pt>
                <c:pt idx="10">
                  <c:v>-3311</c:v>
                </c:pt>
                <c:pt idx="11">
                  <c:v>-2996</c:v>
                </c:pt>
                <c:pt idx="12">
                  <c:v>-2615</c:v>
                </c:pt>
                <c:pt idx="13">
                  <c:v>-2653</c:v>
                </c:pt>
                <c:pt idx="14">
                  <c:v>-2618</c:v>
                </c:pt>
                <c:pt idx="15">
                  <c:v>-1736</c:v>
                </c:pt>
                <c:pt idx="16">
                  <c:v>-1942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79-4D10-B94B-FDFB69E12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519952"/>
        <c:axId val="22352034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(Asthma)'!$E$89:$E$105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(Asthma)'!$F$140:$F$156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9-4D10-B94B-FDFB69E1278C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Tables (Asthma)'!$E$89:$E$105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(Asthma)'!$F$157:$F$173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9-4D10-B94B-FDFB69E12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521128"/>
        <c:axId val="223520736"/>
      </c:lineChart>
      <c:catAx>
        <c:axId val="22351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20344"/>
        <c:crosses val="autoZero"/>
        <c:auto val="1"/>
        <c:lblAlgn val="ctr"/>
        <c:lblOffset val="100"/>
        <c:noMultiLvlLbl val="0"/>
      </c:catAx>
      <c:valAx>
        <c:axId val="223520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19952"/>
        <c:crosses val="autoZero"/>
        <c:crossBetween val="between"/>
      </c:valAx>
      <c:valAx>
        <c:axId val="22352073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21128"/>
        <c:crosses val="max"/>
        <c:crossBetween val="between"/>
      </c:valAx>
      <c:catAx>
        <c:axId val="223521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520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Active Asthma - 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(Asthma)'!$G$174:$G$190</c:f>
              <c:numCache>
                <c:formatCode>General</c:formatCode>
                <c:ptCount val="17"/>
                <c:pt idx="0">
                  <c:v>3186</c:v>
                </c:pt>
                <c:pt idx="1">
                  <c:v>12770</c:v>
                </c:pt>
                <c:pt idx="2">
                  <c:v>15874</c:v>
                </c:pt>
                <c:pt idx="3">
                  <c:v>15580</c:v>
                </c:pt>
                <c:pt idx="4">
                  <c:v>14393</c:v>
                </c:pt>
                <c:pt idx="5">
                  <c:v>15162</c:v>
                </c:pt>
                <c:pt idx="6">
                  <c:v>17508</c:v>
                </c:pt>
                <c:pt idx="7">
                  <c:v>19424</c:v>
                </c:pt>
                <c:pt idx="8">
                  <c:v>22382</c:v>
                </c:pt>
                <c:pt idx="9">
                  <c:v>24337</c:v>
                </c:pt>
                <c:pt idx="10">
                  <c:v>23123</c:v>
                </c:pt>
                <c:pt idx="11">
                  <c:v>19315</c:v>
                </c:pt>
                <c:pt idx="12">
                  <c:v>17822</c:v>
                </c:pt>
                <c:pt idx="13">
                  <c:v>18171</c:v>
                </c:pt>
                <c:pt idx="14">
                  <c:v>14188</c:v>
                </c:pt>
                <c:pt idx="15">
                  <c:v>9793</c:v>
                </c:pt>
                <c:pt idx="16">
                  <c:v>9276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4-4EB8-BC6F-4D2662D8604F}"/>
            </c:ext>
          </c:extLst>
        </c:ser>
        <c:ser>
          <c:idx val="0"/>
          <c:order val="1"/>
          <c:tx>
            <c:strRef>
              <c:f>'ASP Tables (Asthma)'!$D$21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(Asthma)'!$G$191:$G$207</c:f>
              <c:numCache>
                <c:formatCode>General</c:formatCode>
                <c:ptCount val="17"/>
                <c:pt idx="0">
                  <c:v>-5090</c:v>
                </c:pt>
                <c:pt idx="1">
                  <c:v>-19988</c:v>
                </c:pt>
                <c:pt idx="2">
                  <c:v>-23238</c:v>
                </c:pt>
                <c:pt idx="3">
                  <c:v>-18401</c:v>
                </c:pt>
                <c:pt idx="4">
                  <c:v>-12208</c:v>
                </c:pt>
                <c:pt idx="5">
                  <c:v>-10414</c:v>
                </c:pt>
                <c:pt idx="6">
                  <c:v>-11487</c:v>
                </c:pt>
                <c:pt idx="7">
                  <c:v>-13146</c:v>
                </c:pt>
                <c:pt idx="8">
                  <c:v>-15048</c:v>
                </c:pt>
                <c:pt idx="9">
                  <c:v>-15829</c:v>
                </c:pt>
                <c:pt idx="10">
                  <c:v>-15512</c:v>
                </c:pt>
                <c:pt idx="11">
                  <c:v>-13256</c:v>
                </c:pt>
                <c:pt idx="12">
                  <c:v>-12514</c:v>
                </c:pt>
                <c:pt idx="13">
                  <c:v>-13397</c:v>
                </c:pt>
                <c:pt idx="14">
                  <c:v>-11312</c:v>
                </c:pt>
                <c:pt idx="15">
                  <c:v>-8525</c:v>
                </c:pt>
                <c:pt idx="16">
                  <c:v>-9046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4-4EB8-BC6F-4D2662D86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521912"/>
        <c:axId val="22352230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Tables (Asthma)'!$E$89:$E$105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(Asthma)'!$F$174:$F$190</c:f>
              <c:numCache>
                <c:formatCode>General</c:formatCode>
                <c:ptCount val="17"/>
                <c:pt idx="0">
                  <c:v>1671407</c:v>
                </c:pt>
                <c:pt idx="1">
                  <c:v>1672583</c:v>
                </c:pt>
                <c:pt idx="2">
                  <c:v>1497833</c:v>
                </c:pt>
                <c:pt idx="3">
                  <c:v>1547611</c:v>
                </c:pt>
                <c:pt idx="4">
                  <c:v>1735865</c:v>
                </c:pt>
                <c:pt idx="5">
                  <c:v>1887371</c:v>
                </c:pt>
                <c:pt idx="6">
                  <c:v>1874726</c:v>
                </c:pt>
                <c:pt idx="7">
                  <c:v>1783165</c:v>
                </c:pt>
                <c:pt idx="8">
                  <c:v>1778839</c:v>
                </c:pt>
                <c:pt idx="9">
                  <c:v>1963255</c:v>
                </c:pt>
                <c:pt idx="10">
                  <c:v>1961512</c:v>
                </c:pt>
                <c:pt idx="11">
                  <c:v>1707241</c:v>
                </c:pt>
                <c:pt idx="12">
                  <c:v>1494368</c:v>
                </c:pt>
                <c:pt idx="13">
                  <c:v>1561477</c:v>
                </c:pt>
                <c:pt idx="14">
                  <c:v>1243844</c:v>
                </c:pt>
                <c:pt idx="15">
                  <c:v>968214</c:v>
                </c:pt>
                <c:pt idx="16">
                  <c:v>1617836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A4-4EB8-BC6F-4D2662D8604F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'ASP Tables (Asthma)'!$E$89:$E$105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Tables (Asthma)'!$F$191:$F$207</c:f>
              <c:numCache>
                <c:formatCode>General</c:formatCode>
                <c:ptCount val="17"/>
                <c:pt idx="0">
                  <c:v>-1757639</c:v>
                </c:pt>
                <c:pt idx="1">
                  <c:v>-1755683</c:v>
                </c:pt>
                <c:pt idx="2">
                  <c:v>-1572421</c:v>
                </c:pt>
                <c:pt idx="3">
                  <c:v>-1631799</c:v>
                </c:pt>
                <c:pt idx="4">
                  <c:v>-1824091</c:v>
                </c:pt>
                <c:pt idx="5">
                  <c:v>-1924216</c:v>
                </c:pt>
                <c:pt idx="6">
                  <c:v>-1874897</c:v>
                </c:pt>
                <c:pt idx="7">
                  <c:v>-1773846</c:v>
                </c:pt>
                <c:pt idx="8">
                  <c:v>-1756427</c:v>
                </c:pt>
                <c:pt idx="9">
                  <c:v>-1919824</c:v>
                </c:pt>
                <c:pt idx="10">
                  <c:v>-1911583</c:v>
                </c:pt>
                <c:pt idx="11">
                  <c:v>-1670419</c:v>
                </c:pt>
                <c:pt idx="12">
                  <c:v>-1436605</c:v>
                </c:pt>
                <c:pt idx="13">
                  <c:v>-1470578</c:v>
                </c:pt>
                <c:pt idx="14">
                  <c:v>-1137445</c:v>
                </c:pt>
                <c:pt idx="15">
                  <c:v>-827832</c:v>
                </c:pt>
                <c:pt idx="16">
                  <c:v>-1055615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A4-4EB8-BC6F-4D2662D86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523088"/>
        <c:axId val="223522696"/>
      </c:lineChart>
      <c:catAx>
        <c:axId val="22352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22304"/>
        <c:crosses val="autoZero"/>
        <c:auto val="1"/>
        <c:lblAlgn val="ctr"/>
        <c:lblOffset val="100"/>
        <c:noMultiLvlLbl val="0"/>
      </c:catAx>
      <c:valAx>
        <c:axId val="22352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21912"/>
        <c:crosses val="autoZero"/>
        <c:crossBetween val="between"/>
      </c:valAx>
      <c:valAx>
        <c:axId val="22352269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23088"/>
        <c:crosses val="max"/>
        <c:crossBetween val="between"/>
      </c:valAx>
      <c:catAx>
        <c:axId val="223523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5226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ASP - ILI Transmitted</a:t>
            </a:r>
            <a:r>
              <a:rPr lang="en-GB" b="1" baseline="0"/>
              <a:t> in the Household - </a:t>
            </a:r>
            <a:r>
              <a:rPr lang="en-GB" b="1"/>
              <a:t>2013-14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(Asthma)'!$G$4:$G$20</c:f>
              <c:numCache>
                <c:formatCode>General</c:formatCode>
                <c:ptCount val="1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8D-44AD-8665-458CCBB0DD3A}"/>
            </c:ext>
          </c:extLst>
        </c:ser>
        <c:ser>
          <c:idx val="0"/>
          <c:order val="1"/>
          <c:tx>
            <c:strRef>
              <c:f>'ASP Cases (Asthma)'!$D$21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'ASP Tables'!$E$4:$E$20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(Asthma)'!$G$21:$G$37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8D-44AD-8665-458CCBB0D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223523872"/>
        <c:axId val="223524264"/>
      </c:barChart>
      <c:lineChart>
        <c:grouping val="standard"/>
        <c:varyColors val="0"/>
        <c:ser>
          <c:idx val="2"/>
          <c:order val="2"/>
          <c:tx>
            <c:v>ONS F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(Asthma)'!$F$4:$F$20</c:f>
              <c:numCache>
                <c:formatCode>General</c:formatCode>
                <c:ptCount val="17"/>
                <c:pt idx="0">
                  <c:v>1665310</c:v>
                </c:pt>
                <c:pt idx="1">
                  <c:v>1555935</c:v>
                </c:pt>
                <c:pt idx="2">
                  <c:v>1452668</c:v>
                </c:pt>
                <c:pt idx="3">
                  <c:v>1584088</c:v>
                </c:pt>
                <c:pt idx="4">
                  <c:v>1774376</c:v>
                </c:pt>
                <c:pt idx="5">
                  <c:v>1844708</c:v>
                </c:pt>
                <c:pt idx="6">
                  <c:v>1850268</c:v>
                </c:pt>
                <c:pt idx="7">
                  <c:v>1687739</c:v>
                </c:pt>
                <c:pt idx="8">
                  <c:v>1912301</c:v>
                </c:pt>
                <c:pt idx="9">
                  <c:v>1986075</c:v>
                </c:pt>
                <c:pt idx="10">
                  <c:v>1824684</c:v>
                </c:pt>
                <c:pt idx="11">
                  <c:v>1574641</c:v>
                </c:pt>
                <c:pt idx="12">
                  <c:v>1499767</c:v>
                </c:pt>
                <c:pt idx="13">
                  <c:v>1498119</c:v>
                </c:pt>
                <c:pt idx="14">
                  <c:v>1106851</c:v>
                </c:pt>
                <c:pt idx="15">
                  <c:v>944545</c:v>
                </c:pt>
                <c:pt idx="16">
                  <c:v>1569773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8D-44AD-8665-458CCBB0DD3A}"/>
            </c:ext>
          </c:extLst>
        </c:ser>
        <c:ser>
          <c:idx val="3"/>
          <c:order val="3"/>
          <c:tx>
            <c:v>ONS M</c:v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'ASP Cases (Asthma)'!$E$4:$E$20</c:f>
              <c:strCache>
                <c:ptCount val="17"/>
                <c:pt idx="0">
                  <c:v>00-04</c:v>
                </c:pt>
                <c:pt idx="1">
                  <c:v>05-09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80+</c:v>
                </c:pt>
              </c:strCache>
            </c:strRef>
          </c:cat>
          <c:val>
            <c:numRef>
              <c:f>'ASP Cases (Asthma)'!$F$21:$F$37</c:f>
              <c:numCache>
                <c:formatCode>General</c:formatCode>
                <c:ptCount val="17"/>
                <c:pt idx="0">
                  <c:v>-1748820</c:v>
                </c:pt>
                <c:pt idx="1">
                  <c:v>-1631984</c:v>
                </c:pt>
                <c:pt idx="2">
                  <c:v>-1523725</c:v>
                </c:pt>
                <c:pt idx="3">
                  <c:v>-1670664</c:v>
                </c:pt>
                <c:pt idx="4">
                  <c:v>-1829362</c:v>
                </c:pt>
                <c:pt idx="5">
                  <c:v>-1840624</c:v>
                </c:pt>
                <c:pt idx="6">
                  <c:v>-1831757</c:v>
                </c:pt>
                <c:pt idx="7">
                  <c:v>-1681435</c:v>
                </c:pt>
                <c:pt idx="8">
                  <c:v>-1877592</c:v>
                </c:pt>
                <c:pt idx="9">
                  <c:v>-1939699</c:v>
                </c:pt>
                <c:pt idx="10">
                  <c:v>-1792829</c:v>
                </c:pt>
                <c:pt idx="11">
                  <c:v>-1539583</c:v>
                </c:pt>
                <c:pt idx="12">
                  <c:v>-1440004</c:v>
                </c:pt>
                <c:pt idx="13">
                  <c:v>-1419680</c:v>
                </c:pt>
                <c:pt idx="14">
                  <c:v>-998923</c:v>
                </c:pt>
                <c:pt idx="15">
                  <c:v>-798929</c:v>
                </c:pt>
                <c:pt idx="16">
                  <c:v>-968359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8D-44AD-8665-458CCBB0D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525048"/>
        <c:axId val="223524656"/>
      </c:lineChart>
      <c:catAx>
        <c:axId val="22352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24264"/>
        <c:crosses val="autoZero"/>
        <c:auto val="1"/>
        <c:lblAlgn val="ctr"/>
        <c:lblOffset val="100"/>
        <c:noMultiLvlLbl val="0"/>
      </c:catAx>
      <c:valAx>
        <c:axId val="223524264"/>
        <c:scaling>
          <c:orientation val="minMax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23872"/>
        <c:crosses val="autoZero"/>
        <c:crossBetween val="between"/>
      </c:valAx>
      <c:valAx>
        <c:axId val="223524656"/>
        <c:scaling>
          <c:orientation val="minMax"/>
          <c:min val="-25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ln>
                  <a:solidFill>
                    <a:schemeClr val="tx1"/>
                  </a:solidFill>
                </a:ln>
                <a:solidFill>
                  <a:sysClr val="windowText" lastClr="000000"/>
                </a:solidFill>
                <a:effectLst>
                  <a:glow>
                    <a:schemeClr val="accent1">
                      <a:alpha val="40000"/>
                    </a:schemeClr>
                  </a:glo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525048"/>
        <c:crosses val="max"/>
        <c:crossBetween val="between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catAx>
        <c:axId val="223525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524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6.xml"/><Relationship Id="rId13" Type="http://schemas.openxmlformats.org/officeDocument/2006/relationships/chart" Target="../charts/chart111.xml"/><Relationship Id="rId3" Type="http://schemas.openxmlformats.org/officeDocument/2006/relationships/chart" Target="../charts/chart101.xml"/><Relationship Id="rId7" Type="http://schemas.openxmlformats.org/officeDocument/2006/relationships/chart" Target="../charts/chart105.xml"/><Relationship Id="rId12" Type="http://schemas.openxmlformats.org/officeDocument/2006/relationships/chart" Target="../charts/chart110.xml"/><Relationship Id="rId2" Type="http://schemas.openxmlformats.org/officeDocument/2006/relationships/chart" Target="../charts/chart100.xml"/><Relationship Id="rId1" Type="http://schemas.openxmlformats.org/officeDocument/2006/relationships/chart" Target="../charts/chart99.xml"/><Relationship Id="rId6" Type="http://schemas.openxmlformats.org/officeDocument/2006/relationships/chart" Target="../charts/chart104.xml"/><Relationship Id="rId11" Type="http://schemas.openxmlformats.org/officeDocument/2006/relationships/chart" Target="../charts/chart109.xml"/><Relationship Id="rId5" Type="http://schemas.openxmlformats.org/officeDocument/2006/relationships/chart" Target="../charts/chart103.xml"/><Relationship Id="rId15" Type="http://schemas.openxmlformats.org/officeDocument/2006/relationships/chart" Target="../charts/chart113.xml"/><Relationship Id="rId10" Type="http://schemas.openxmlformats.org/officeDocument/2006/relationships/chart" Target="../charts/chart108.xml"/><Relationship Id="rId4" Type="http://schemas.openxmlformats.org/officeDocument/2006/relationships/chart" Target="../charts/chart102.xml"/><Relationship Id="rId9" Type="http://schemas.openxmlformats.org/officeDocument/2006/relationships/chart" Target="../charts/chart107.xml"/><Relationship Id="rId14" Type="http://schemas.openxmlformats.org/officeDocument/2006/relationships/chart" Target="../charts/chart11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6.xml"/><Relationship Id="rId2" Type="http://schemas.openxmlformats.org/officeDocument/2006/relationships/chart" Target="../charts/chart115.xml"/><Relationship Id="rId1" Type="http://schemas.openxmlformats.org/officeDocument/2006/relationships/chart" Target="../charts/chart114.xml"/><Relationship Id="rId5" Type="http://schemas.openxmlformats.org/officeDocument/2006/relationships/chart" Target="../charts/chart118.xml"/><Relationship Id="rId4" Type="http://schemas.openxmlformats.org/officeDocument/2006/relationships/chart" Target="../charts/chart117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6.xml"/><Relationship Id="rId13" Type="http://schemas.openxmlformats.org/officeDocument/2006/relationships/chart" Target="../charts/chart131.xml"/><Relationship Id="rId3" Type="http://schemas.openxmlformats.org/officeDocument/2006/relationships/chart" Target="../charts/chart121.xml"/><Relationship Id="rId7" Type="http://schemas.openxmlformats.org/officeDocument/2006/relationships/chart" Target="../charts/chart125.xml"/><Relationship Id="rId12" Type="http://schemas.openxmlformats.org/officeDocument/2006/relationships/chart" Target="../charts/chart130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4.xml"/><Relationship Id="rId11" Type="http://schemas.openxmlformats.org/officeDocument/2006/relationships/chart" Target="../charts/chart129.xml"/><Relationship Id="rId5" Type="http://schemas.openxmlformats.org/officeDocument/2006/relationships/chart" Target="../charts/chart123.xml"/><Relationship Id="rId15" Type="http://schemas.openxmlformats.org/officeDocument/2006/relationships/chart" Target="../charts/chart133.xml"/><Relationship Id="rId10" Type="http://schemas.openxmlformats.org/officeDocument/2006/relationships/chart" Target="../charts/chart128.xml"/><Relationship Id="rId4" Type="http://schemas.openxmlformats.org/officeDocument/2006/relationships/chart" Target="../charts/chart122.xml"/><Relationship Id="rId9" Type="http://schemas.openxmlformats.org/officeDocument/2006/relationships/chart" Target="../charts/chart127.xml"/><Relationship Id="rId14" Type="http://schemas.openxmlformats.org/officeDocument/2006/relationships/chart" Target="../charts/chart13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6.xml"/><Relationship Id="rId2" Type="http://schemas.openxmlformats.org/officeDocument/2006/relationships/chart" Target="../charts/chart135.xml"/><Relationship Id="rId1" Type="http://schemas.openxmlformats.org/officeDocument/2006/relationships/chart" Target="../charts/chart134.xml"/><Relationship Id="rId5" Type="http://schemas.openxmlformats.org/officeDocument/2006/relationships/chart" Target="../charts/chart138.xml"/><Relationship Id="rId4" Type="http://schemas.openxmlformats.org/officeDocument/2006/relationships/chart" Target="../charts/chart13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6.xml"/><Relationship Id="rId13" Type="http://schemas.openxmlformats.org/officeDocument/2006/relationships/chart" Target="../charts/chart151.xml"/><Relationship Id="rId3" Type="http://schemas.openxmlformats.org/officeDocument/2006/relationships/chart" Target="../charts/chart141.xml"/><Relationship Id="rId7" Type="http://schemas.openxmlformats.org/officeDocument/2006/relationships/chart" Target="../charts/chart145.xml"/><Relationship Id="rId12" Type="http://schemas.openxmlformats.org/officeDocument/2006/relationships/chart" Target="../charts/chart150.xml"/><Relationship Id="rId2" Type="http://schemas.openxmlformats.org/officeDocument/2006/relationships/chart" Target="../charts/chart140.xml"/><Relationship Id="rId1" Type="http://schemas.openxmlformats.org/officeDocument/2006/relationships/chart" Target="../charts/chart139.xml"/><Relationship Id="rId6" Type="http://schemas.openxmlformats.org/officeDocument/2006/relationships/chart" Target="../charts/chart144.xml"/><Relationship Id="rId11" Type="http://schemas.openxmlformats.org/officeDocument/2006/relationships/chart" Target="../charts/chart149.xml"/><Relationship Id="rId5" Type="http://schemas.openxmlformats.org/officeDocument/2006/relationships/chart" Target="../charts/chart143.xml"/><Relationship Id="rId15" Type="http://schemas.openxmlformats.org/officeDocument/2006/relationships/chart" Target="../charts/chart153.xml"/><Relationship Id="rId10" Type="http://schemas.openxmlformats.org/officeDocument/2006/relationships/chart" Target="../charts/chart148.xml"/><Relationship Id="rId4" Type="http://schemas.openxmlformats.org/officeDocument/2006/relationships/chart" Target="../charts/chart142.xml"/><Relationship Id="rId9" Type="http://schemas.openxmlformats.org/officeDocument/2006/relationships/chart" Target="../charts/chart147.xml"/><Relationship Id="rId14" Type="http://schemas.openxmlformats.org/officeDocument/2006/relationships/chart" Target="../charts/chart15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6.xml"/><Relationship Id="rId2" Type="http://schemas.openxmlformats.org/officeDocument/2006/relationships/chart" Target="../charts/chart155.xml"/><Relationship Id="rId1" Type="http://schemas.openxmlformats.org/officeDocument/2006/relationships/chart" Target="../charts/chart154.xml"/><Relationship Id="rId5" Type="http://schemas.openxmlformats.org/officeDocument/2006/relationships/chart" Target="../charts/chart158.xml"/><Relationship Id="rId4" Type="http://schemas.openxmlformats.org/officeDocument/2006/relationships/chart" Target="../charts/chart15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6.xml"/><Relationship Id="rId13" Type="http://schemas.openxmlformats.org/officeDocument/2006/relationships/chart" Target="../charts/chart171.xml"/><Relationship Id="rId3" Type="http://schemas.openxmlformats.org/officeDocument/2006/relationships/chart" Target="../charts/chart161.xml"/><Relationship Id="rId7" Type="http://schemas.openxmlformats.org/officeDocument/2006/relationships/chart" Target="../charts/chart165.xml"/><Relationship Id="rId12" Type="http://schemas.openxmlformats.org/officeDocument/2006/relationships/chart" Target="../charts/chart170.xml"/><Relationship Id="rId2" Type="http://schemas.openxmlformats.org/officeDocument/2006/relationships/chart" Target="../charts/chart160.xml"/><Relationship Id="rId1" Type="http://schemas.openxmlformats.org/officeDocument/2006/relationships/chart" Target="../charts/chart159.xml"/><Relationship Id="rId6" Type="http://schemas.openxmlformats.org/officeDocument/2006/relationships/chart" Target="../charts/chart164.xml"/><Relationship Id="rId11" Type="http://schemas.openxmlformats.org/officeDocument/2006/relationships/chart" Target="../charts/chart169.xml"/><Relationship Id="rId5" Type="http://schemas.openxmlformats.org/officeDocument/2006/relationships/chart" Target="../charts/chart163.xml"/><Relationship Id="rId15" Type="http://schemas.openxmlformats.org/officeDocument/2006/relationships/chart" Target="../charts/chart173.xml"/><Relationship Id="rId10" Type="http://schemas.openxmlformats.org/officeDocument/2006/relationships/chart" Target="../charts/chart168.xml"/><Relationship Id="rId4" Type="http://schemas.openxmlformats.org/officeDocument/2006/relationships/chart" Target="../charts/chart162.xml"/><Relationship Id="rId9" Type="http://schemas.openxmlformats.org/officeDocument/2006/relationships/chart" Target="../charts/chart167.xml"/><Relationship Id="rId14" Type="http://schemas.openxmlformats.org/officeDocument/2006/relationships/chart" Target="../charts/chart172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6.xml"/><Relationship Id="rId2" Type="http://schemas.openxmlformats.org/officeDocument/2006/relationships/chart" Target="../charts/chart175.xml"/><Relationship Id="rId1" Type="http://schemas.openxmlformats.org/officeDocument/2006/relationships/chart" Target="../charts/chart174.xml"/><Relationship Id="rId5" Type="http://schemas.openxmlformats.org/officeDocument/2006/relationships/chart" Target="../charts/chart178.xml"/><Relationship Id="rId4" Type="http://schemas.openxmlformats.org/officeDocument/2006/relationships/chart" Target="../charts/chart177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6.xml"/><Relationship Id="rId13" Type="http://schemas.openxmlformats.org/officeDocument/2006/relationships/chart" Target="../charts/chart191.xml"/><Relationship Id="rId3" Type="http://schemas.openxmlformats.org/officeDocument/2006/relationships/chart" Target="../charts/chart181.xml"/><Relationship Id="rId7" Type="http://schemas.openxmlformats.org/officeDocument/2006/relationships/chart" Target="../charts/chart185.xml"/><Relationship Id="rId12" Type="http://schemas.openxmlformats.org/officeDocument/2006/relationships/chart" Target="../charts/chart190.xml"/><Relationship Id="rId2" Type="http://schemas.openxmlformats.org/officeDocument/2006/relationships/chart" Target="../charts/chart180.xml"/><Relationship Id="rId1" Type="http://schemas.openxmlformats.org/officeDocument/2006/relationships/chart" Target="../charts/chart179.xml"/><Relationship Id="rId6" Type="http://schemas.openxmlformats.org/officeDocument/2006/relationships/chart" Target="../charts/chart184.xml"/><Relationship Id="rId11" Type="http://schemas.openxmlformats.org/officeDocument/2006/relationships/chart" Target="../charts/chart189.xml"/><Relationship Id="rId5" Type="http://schemas.openxmlformats.org/officeDocument/2006/relationships/chart" Target="../charts/chart183.xml"/><Relationship Id="rId15" Type="http://schemas.openxmlformats.org/officeDocument/2006/relationships/chart" Target="../charts/chart193.xml"/><Relationship Id="rId10" Type="http://schemas.openxmlformats.org/officeDocument/2006/relationships/chart" Target="../charts/chart188.xml"/><Relationship Id="rId4" Type="http://schemas.openxmlformats.org/officeDocument/2006/relationships/chart" Target="../charts/chart182.xml"/><Relationship Id="rId9" Type="http://schemas.openxmlformats.org/officeDocument/2006/relationships/chart" Target="../charts/chart187.xml"/><Relationship Id="rId14" Type="http://schemas.openxmlformats.org/officeDocument/2006/relationships/chart" Target="../charts/chart19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6.xml"/><Relationship Id="rId2" Type="http://schemas.openxmlformats.org/officeDocument/2006/relationships/chart" Target="../charts/chart195.xml"/><Relationship Id="rId1" Type="http://schemas.openxmlformats.org/officeDocument/2006/relationships/chart" Target="../charts/chart194.xml"/><Relationship Id="rId5" Type="http://schemas.openxmlformats.org/officeDocument/2006/relationships/chart" Target="../charts/chart198.xml"/><Relationship Id="rId4" Type="http://schemas.openxmlformats.org/officeDocument/2006/relationships/chart" Target="../charts/chart19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6.xml"/><Relationship Id="rId13" Type="http://schemas.openxmlformats.org/officeDocument/2006/relationships/chart" Target="../charts/chart211.xml"/><Relationship Id="rId3" Type="http://schemas.openxmlformats.org/officeDocument/2006/relationships/chart" Target="../charts/chart201.xml"/><Relationship Id="rId7" Type="http://schemas.openxmlformats.org/officeDocument/2006/relationships/chart" Target="../charts/chart205.xml"/><Relationship Id="rId12" Type="http://schemas.openxmlformats.org/officeDocument/2006/relationships/chart" Target="../charts/chart210.xml"/><Relationship Id="rId2" Type="http://schemas.openxmlformats.org/officeDocument/2006/relationships/chart" Target="../charts/chart200.xml"/><Relationship Id="rId1" Type="http://schemas.openxmlformats.org/officeDocument/2006/relationships/chart" Target="../charts/chart199.xml"/><Relationship Id="rId6" Type="http://schemas.openxmlformats.org/officeDocument/2006/relationships/chart" Target="../charts/chart204.xml"/><Relationship Id="rId11" Type="http://schemas.openxmlformats.org/officeDocument/2006/relationships/chart" Target="../charts/chart209.xml"/><Relationship Id="rId5" Type="http://schemas.openxmlformats.org/officeDocument/2006/relationships/chart" Target="../charts/chart203.xml"/><Relationship Id="rId15" Type="http://schemas.openxmlformats.org/officeDocument/2006/relationships/chart" Target="../charts/chart213.xml"/><Relationship Id="rId10" Type="http://schemas.openxmlformats.org/officeDocument/2006/relationships/chart" Target="../charts/chart208.xml"/><Relationship Id="rId4" Type="http://schemas.openxmlformats.org/officeDocument/2006/relationships/chart" Target="../charts/chart202.xml"/><Relationship Id="rId9" Type="http://schemas.openxmlformats.org/officeDocument/2006/relationships/chart" Target="../charts/chart207.xml"/><Relationship Id="rId14" Type="http://schemas.openxmlformats.org/officeDocument/2006/relationships/chart" Target="../charts/chart21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6.xml"/><Relationship Id="rId2" Type="http://schemas.openxmlformats.org/officeDocument/2006/relationships/chart" Target="../charts/chart215.xml"/><Relationship Id="rId1" Type="http://schemas.openxmlformats.org/officeDocument/2006/relationships/chart" Target="../charts/chart214.xml"/><Relationship Id="rId5" Type="http://schemas.openxmlformats.org/officeDocument/2006/relationships/chart" Target="../charts/chart218.xml"/><Relationship Id="rId4" Type="http://schemas.openxmlformats.org/officeDocument/2006/relationships/chart" Target="../charts/chart217.xml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6.xml"/><Relationship Id="rId13" Type="http://schemas.openxmlformats.org/officeDocument/2006/relationships/chart" Target="../charts/chart231.xml"/><Relationship Id="rId3" Type="http://schemas.openxmlformats.org/officeDocument/2006/relationships/chart" Target="../charts/chart221.xml"/><Relationship Id="rId7" Type="http://schemas.openxmlformats.org/officeDocument/2006/relationships/chart" Target="../charts/chart225.xml"/><Relationship Id="rId12" Type="http://schemas.openxmlformats.org/officeDocument/2006/relationships/chart" Target="../charts/chart230.xml"/><Relationship Id="rId2" Type="http://schemas.openxmlformats.org/officeDocument/2006/relationships/chart" Target="../charts/chart220.xml"/><Relationship Id="rId1" Type="http://schemas.openxmlformats.org/officeDocument/2006/relationships/chart" Target="../charts/chart219.xml"/><Relationship Id="rId6" Type="http://schemas.openxmlformats.org/officeDocument/2006/relationships/chart" Target="../charts/chart224.xml"/><Relationship Id="rId11" Type="http://schemas.openxmlformats.org/officeDocument/2006/relationships/chart" Target="../charts/chart229.xml"/><Relationship Id="rId5" Type="http://schemas.openxmlformats.org/officeDocument/2006/relationships/chart" Target="../charts/chart223.xml"/><Relationship Id="rId15" Type="http://schemas.openxmlformats.org/officeDocument/2006/relationships/chart" Target="../charts/chart233.xml"/><Relationship Id="rId10" Type="http://schemas.openxmlformats.org/officeDocument/2006/relationships/chart" Target="../charts/chart228.xml"/><Relationship Id="rId4" Type="http://schemas.openxmlformats.org/officeDocument/2006/relationships/chart" Target="../charts/chart222.xml"/><Relationship Id="rId9" Type="http://schemas.openxmlformats.org/officeDocument/2006/relationships/chart" Target="../charts/chart227.xml"/><Relationship Id="rId14" Type="http://schemas.openxmlformats.org/officeDocument/2006/relationships/chart" Target="../charts/chart23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6.xml"/><Relationship Id="rId2" Type="http://schemas.openxmlformats.org/officeDocument/2006/relationships/chart" Target="../charts/chart235.xml"/><Relationship Id="rId1" Type="http://schemas.openxmlformats.org/officeDocument/2006/relationships/chart" Target="../charts/chart234.xml"/><Relationship Id="rId5" Type="http://schemas.openxmlformats.org/officeDocument/2006/relationships/chart" Target="../charts/chart238.xml"/><Relationship Id="rId4" Type="http://schemas.openxmlformats.org/officeDocument/2006/relationships/chart" Target="../charts/chart237.xml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6.xml"/><Relationship Id="rId13" Type="http://schemas.openxmlformats.org/officeDocument/2006/relationships/chart" Target="../charts/chart251.xml"/><Relationship Id="rId3" Type="http://schemas.openxmlformats.org/officeDocument/2006/relationships/chart" Target="../charts/chart241.xml"/><Relationship Id="rId7" Type="http://schemas.openxmlformats.org/officeDocument/2006/relationships/chart" Target="../charts/chart245.xml"/><Relationship Id="rId12" Type="http://schemas.openxmlformats.org/officeDocument/2006/relationships/chart" Target="../charts/chart250.xml"/><Relationship Id="rId2" Type="http://schemas.openxmlformats.org/officeDocument/2006/relationships/chart" Target="../charts/chart240.xml"/><Relationship Id="rId1" Type="http://schemas.openxmlformats.org/officeDocument/2006/relationships/chart" Target="../charts/chart239.xml"/><Relationship Id="rId6" Type="http://schemas.openxmlformats.org/officeDocument/2006/relationships/chart" Target="../charts/chart244.xml"/><Relationship Id="rId11" Type="http://schemas.openxmlformats.org/officeDocument/2006/relationships/chart" Target="../charts/chart249.xml"/><Relationship Id="rId5" Type="http://schemas.openxmlformats.org/officeDocument/2006/relationships/chart" Target="../charts/chart243.xml"/><Relationship Id="rId15" Type="http://schemas.openxmlformats.org/officeDocument/2006/relationships/chart" Target="../charts/chart253.xml"/><Relationship Id="rId10" Type="http://schemas.openxmlformats.org/officeDocument/2006/relationships/chart" Target="../charts/chart248.xml"/><Relationship Id="rId4" Type="http://schemas.openxmlformats.org/officeDocument/2006/relationships/chart" Target="../charts/chart242.xml"/><Relationship Id="rId9" Type="http://schemas.openxmlformats.org/officeDocument/2006/relationships/chart" Target="../charts/chart247.xml"/><Relationship Id="rId14" Type="http://schemas.openxmlformats.org/officeDocument/2006/relationships/chart" Target="../charts/chart252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6.xml"/><Relationship Id="rId2" Type="http://schemas.openxmlformats.org/officeDocument/2006/relationships/chart" Target="../charts/chart255.xml"/><Relationship Id="rId1" Type="http://schemas.openxmlformats.org/officeDocument/2006/relationships/chart" Target="../charts/chart254.xml"/><Relationship Id="rId5" Type="http://schemas.openxmlformats.org/officeDocument/2006/relationships/chart" Target="../charts/chart258.xml"/><Relationship Id="rId4" Type="http://schemas.openxmlformats.org/officeDocument/2006/relationships/chart" Target="../charts/chart257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6.xml"/><Relationship Id="rId13" Type="http://schemas.openxmlformats.org/officeDocument/2006/relationships/chart" Target="../charts/chart271.xml"/><Relationship Id="rId3" Type="http://schemas.openxmlformats.org/officeDocument/2006/relationships/chart" Target="../charts/chart261.xml"/><Relationship Id="rId7" Type="http://schemas.openxmlformats.org/officeDocument/2006/relationships/chart" Target="../charts/chart265.xml"/><Relationship Id="rId12" Type="http://schemas.openxmlformats.org/officeDocument/2006/relationships/chart" Target="../charts/chart270.xml"/><Relationship Id="rId2" Type="http://schemas.openxmlformats.org/officeDocument/2006/relationships/chart" Target="../charts/chart260.xml"/><Relationship Id="rId1" Type="http://schemas.openxmlformats.org/officeDocument/2006/relationships/chart" Target="../charts/chart259.xml"/><Relationship Id="rId6" Type="http://schemas.openxmlformats.org/officeDocument/2006/relationships/chart" Target="../charts/chart264.xml"/><Relationship Id="rId11" Type="http://schemas.openxmlformats.org/officeDocument/2006/relationships/chart" Target="../charts/chart269.xml"/><Relationship Id="rId5" Type="http://schemas.openxmlformats.org/officeDocument/2006/relationships/chart" Target="../charts/chart263.xml"/><Relationship Id="rId15" Type="http://schemas.openxmlformats.org/officeDocument/2006/relationships/chart" Target="../charts/chart273.xml"/><Relationship Id="rId10" Type="http://schemas.openxmlformats.org/officeDocument/2006/relationships/chart" Target="../charts/chart268.xml"/><Relationship Id="rId4" Type="http://schemas.openxmlformats.org/officeDocument/2006/relationships/chart" Target="../charts/chart262.xml"/><Relationship Id="rId9" Type="http://schemas.openxmlformats.org/officeDocument/2006/relationships/chart" Target="../charts/chart267.xml"/><Relationship Id="rId14" Type="http://schemas.openxmlformats.org/officeDocument/2006/relationships/chart" Target="../charts/chart272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1.xml"/><Relationship Id="rId13" Type="http://schemas.openxmlformats.org/officeDocument/2006/relationships/chart" Target="../charts/chart286.xml"/><Relationship Id="rId3" Type="http://schemas.openxmlformats.org/officeDocument/2006/relationships/chart" Target="../charts/chart276.xml"/><Relationship Id="rId7" Type="http://schemas.openxmlformats.org/officeDocument/2006/relationships/chart" Target="../charts/chart280.xml"/><Relationship Id="rId12" Type="http://schemas.openxmlformats.org/officeDocument/2006/relationships/chart" Target="../charts/chart285.xml"/><Relationship Id="rId2" Type="http://schemas.openxmlformats.org/officeDocument/2006/relationships/chart" Target="../charts/chart275.xml"/><Relationship Id="rId1" Type="http://schemas.openxmlformats.org/officeDocument/2006/relationships/chart" Target="../charts/chart274.xml"/><Relationship Id="rId6" Type="http://schemas.openxmlformats.org/officeDocument/2006/relationships/chart" Target="../charts/chart279.xml"/><Relationship Id="rId11" Type="http://schemas.openxmlformats.org/officeDocument/2006/relationships/chart" Target="../charts/chart284.xml"/><Relationship Id="rId5" Type="http://schemas.openxmlformats.org/officeDocument/2006/relationships/chart" Target="../charts/chart278.xml"/><Relationship Id="rId15" Type="http://schemas.openxmlformats.org/officeDocument/2006/relationships/chart" Target="../charts/chart288.xml"/><Relationship Id="rId10" Type="http://schemas.openxmlformats.org/officeDocument/2006/relationships/chart" Target="../charts/chart283.xml"/><Relationship Id="rId4" Type="http://schemas.openxmlformats.org/officeDocument/2006/relationships/chart" Target="../charts/chart277.xml"/><Relationship Id="rId9" Type="http://schemas.openxmlformats.org/officeDocument/2006/relationships/chart" Target="../charts/chart282.xml"/><Relationship Id="rId14" Type="http://schemas.openxmlformats.org/officeDocument/2006/relationships/chart" Target="../charts/chart287.xml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6.xml"/><Relationship Id="rId13" Type="http://schemas.openxmlformats.org/officeDocument/2006/relationships/chart" Target="../charts/chart301.xml"/><Relationship Id="rId3" Type="http://schemas.openxmlformats.org/officeDocument/2006/relationships/chart" Target="../charts/chart291.xml"/><Relationship Id="rId7" Type="http://schemas.openxmlformats.org/officeDocument/2006/relationships/chart" Target="../charts/chart295.xml"/><Relationship Id="rId12" Type="http://schemas.openxmlformats.org/officeDocument/2006/relationships/chart" Target="../charts/chart300.xml"/><Relationship Id="rId2" Type="http://schemas.openxmlformats.org/officeDocument/2006/relationships/chart" Target="../charts/chart290.xml"/><Relationship Id="rId1" Type="http://schemas.openxmlformats.org/officeDocument/2006/relationships/chart" Target="../charts/chart289.xml"/><Relationship Id="rId6" Type="http://schemas.openxmlformats.org/officeDocument/2006/relationships/chart" Target="../charts/chart294.xml"/><Relationship Id="rId11" Type="http://schemas.openxmlformats.org/officeDocument/2006/relationships/chart" Target="../charts/chart299.xml"/><Relationship Id="rId5" Type="http://schemas.openxmlformats.org/officeDocument/2006/relationships/chart" Target="../charts/chart293.xml"/><Relationship Id="rId15" Type="http://schemas.openxmlformats.org/officeDocument/2006/relationships/chart" Target="../charts/chart303.xml"/><Relationship Id="rId10" Type="http://schemas.openxmlformats.org/officeDocument/2006/relationships/chart" Target="../charts/chart298.xml"/><Relationship Id="rId4" Type="http://schemas.openxmlformats.org/officeDocument/2006/relationships/chart" Target="../charts/chart292.xml"/><Relationship Id="rId9" Type="http://schemas.openxmlformats.org/officeDocument/2006/relationships/chart" Target="../charts/chart297.xml"/><Relationship Id="rId14" Type="http://schemas.openxmlformats.org/officeDocument/2006/relationships/chart" Target="../charts/chart30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10" Type="http://schemas.openxmlformats.org/officeDocument/2006/relationships/chart" Target="../charts/chart24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13" Type="http://schemas.openxmlformats.org/officeDocument/2006/relationships/chart" Target="../charts/chart42.xml"/><Relationship Id="rId18" Type="http://schemas.openxmlformats.org/officeDocument/2006/relationships/chart" Target="../charts/chart47.xml"/><Relationship Id="rId26" Type="http://schemas.openxmlformats.org/officeDocument/2006/relationships/chart" Target="../charts/chart55.xml"/><Relationship Id="rId3" Type="http://schemas.openxmlformats.org/officeDocument/2006/relationships/chart" Target="../charts/chart32.xml"/><Relationship Id="rId21" Type="http://schemas.openxmlformats.org/officeDocument/2006/relationships/chart" Target="../charts/chart50.xml"/><Relationship Id="rId7" Type="http://schemas.openxmlformats.org/officeDocument/2006/relationships/chart" Target="../charts/chart36.xml"/><Relationship Id="rId12" Type="http://schemas.openxmlformats.org/officeDocument/2006/relationships/chart" Target="../charts/chart41.xml"/><Relationship Id="rId17" Type="http://schemas.openxmlformats.org/officeDocument/2006/relationships/chart" Target="../charts/chart46.xml"/><Relationship Id="rId25" Type="http://schemas.openxmlformats.org/officeDocument/2006/relationships/chart" Target="../charts/chart54.xml"/><Relationship Id="rId33" Type="http://schemas.openxmlformats.org/officeDocument/2006/relationships/chart" Target="../charts/chart62.xml"/><Relationship Id="rId2" Type="http://schemas.openxmlformats.org/officeDocument/2006/relationships/chart" Target="../charts/chart31.xml"/><Relationship Id="rId16" Type="http://schemas.openxmlformats.org/officeDocument/2006/relationships/chart" Target="../charts/chart45.xml"/><Relationship Id="rId20" Type="http://schemas.openxmlformats.org/officeDocument/2006/relationships/chart" Target="../charts/chart49.xml"/><Relationship Id="rId29" Type="http://schemas.openxmlformats.org/officeDocument/2006/relationships/chart" Target="../charts/chart58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24" Type="http://schemas.openxmlformats.org/officeDocument/2006/relationships/chart" Target="../charts/chart53.xml"/><Relationship Id="rId32" Type="http://schemas.openxmlformats.org/officeDocument/2006/relationships/chart" Target="../charts/chart61.xml"/><Relationship Id="rId5" Type="http://schemas.openxmlformats.org/officeDocument/2006/relationships/chart" Target="../charts/chart34.xml"/><Relationship Id="rId15" Type="http://schemas.openxmlformats.org/officeDocument/2006/relationships/chart" Target="../charts/chart44.xml"/><Relationship Id="rId23" Type="http://schemas.openxmlformats.org/officeDocument/2006/relationships/chart" Target="../charts/chart52.xml"/><Relationship Id="rId28" Type="http://schemas.openxmlformats.org/officeDocument/2006/relationships/chart" Target="../charts/chart57.xml"/><Relationship Id="rId10" Type="http://schemas.openxmlformats.org/officeDocument/2006/relationships/chart" Target="../charts/chart39.xml"/><Relationship Id="rId19" Type="http://schemas.openxmlformats.org/officeDocument/2006/relationships/chart" Target="../charts/chart48.xml"/><Relationship Id="rId31" Type="http://schemas.openxmlformats.org/officeDocument/2006/relationships/chart" Target="../charts/chart60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Relationship Id="rId14" Type="http://schemas.openxmlformats.org/officeDocument/2006/relationships/chart" Target="../charts/chart43.xml"/><Relationship Id="rId22" Type="http://schemas.openxmlformats.org/officeDocument/2006/relationships/chart" Target="../charts/chart51.xml"/><Relationship Id="rId27" Type="http://schemas.openxmlformats.org/officeDocument/2006/relationships/chart" Target="../charts/chart56.xml"/><Relationship Id="rId30" Type="http://schemas.openxmlformats.org/officeDocument/2006/relationships/chart" Target="../charts/chart5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0.xml"/><Relationship Id="rId13" Type="http://schemas.openxmlformats.org/officeDocument/2006/relationships/chart" Target="../charts/chart75.xml"/><Relationship Id="rId18" Type="http://schemas.openxmlformats.org/officeDocument/2006/relationships/chart" Target="../charts/chart80.xml"/><Relationship Id="rId26" Type="http://schemas.openxmlformats.org/officeDocument/2006/relationships/chart" Target="../charts/chart88.xml"/><Relationship Id="rId3" Type="http://schemas.openxmlformats.org/officeDocument/2006/relationships/chart" Target="../charts/chart65.xml"/><Relationship Id="rId21" Type="http://schemas.openxmlformats.org/officeDocument/2006/relationships/chart" Target="../charts/chart83.xml"/><Relationship Id="rId7" Type="http://schemas.openxmlformats.org/officeDocument/2006/relationships/chart" Target="../charts/chart69.xml"/><Relationship Id="rId12" Type="http://schemas.openxmlformats.org/officeDocument/2006/relationships/chart" Target="../charts/chart74.xml"/><Relationship Id="rId17" Type="http://schemas.openxmlformats.org/officeDocument/2006/relationships/chart" Target="../charts/chart79.xml"/><Relationship Id="rId25" Type="http://schemas.openxmlformats.org/officeDocument/2006/relationships/chart" Target="../charts/chart87.xml"/><Relationship Id="rId2" Type="http://schemas.openxmlformats.org/officeDocument/2006/relationships/chart" Target="../charts/chart64.xml"/><Relationship Id="rId16" Type="http://schemas.openxmlformats.org/officeDocument/2006/relationships/chart" Target="../charts/chart78.xml"/><Relationship Id="rId20" Type="http://schemas.openxmlformats.org/officeDocument/2006/relationships/chart" Target="../charts/chart82.xml"/><Relationship Id="rId1" Type="http://schemas.openxmlformats.org/officeDocument/2006/relationships/chart" Target="../charts/chart63.xml"/><Relationship Id="rId6" Type="http://schemas.openxmlformats.org/officeDocument/2006/relationships/chart" Target="../charts/chart68.xml"/><Relationship Id="rId11" Type="http://schemas.openxmlformats.org/officeDocument/2006/relationships/chart" Target="../charts/chart73.xml"/><Relationship Id="rId24" Type="http://schemas.openxmlformats.org/officeDocument/2006/relationships/chart" Target="../charts/chart86.xml"/><Relationship Id="rId5" Type="http://schemas.openxmlformats.org/officeDocument/2006/relationships/chart" Target="../charts/chart67.xml"/><Relationship Id="rId15" Type="http://schemas.openxmlformats.org/officeDocument/2006/relationships/chart" Target="../charts/chart77.xml"/><Relationship Id="rId23" Type="http://schemas.openxmlformats.org/officeDocument/2006/relationships/chart" Target="../charts/chart85.xml"/><Relationship Id="rId10" Type="http://schemas.openxmlformats.org/officeDocument/2006/relationships/chart" Target="../charts/chart72.xml"/><Relationship Id="rId19" Type="http://schemas.openxmlformats.org/officeDocument/2006/relationships/chart" Target="../charts/chart81.xml"/><Relationship Id="rId4" Type="http://schemas.openxmlformats.org/officeDocument/2006/relationships/chart" Target="../charts/chart66.xml"/><Relationship Id="rId9" Type="http://schemas.openxmlformats.org/officeDocument/2006/relationships/chart" Target="../charts/chart71.xml"/><Relationship Id="rId14" Type="http://schemas.openxmlformats.org/officeDocument/2006/relationships/chart" Target="../charts/chart76.xml"/><Relationship Id="rId22" Type="http://schemas.openxmlformats.org/officeDocument/2006/relationships/chart" Target="../charts/chart84.xml"/><Relationship Id="rId27" Type="http://schemas.openxmlformats.org/officeDocument/2006/relationships/chart" Target="../charts/chart8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2.xml"/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6" Type="http://schemas.openxmlformats.org/officeDocument/2006/relationships/chart" Target="../charts/chart98.xml"/><Relationship Id="rId5" Type="http://schemas.openxmlformats.org/officeDocument/2006/relationships/chart" Target="../charts/chart97.xml"/><Relationship Id="rId4" Type="http://schemas.openxmlformats.org/officeDocument/2006/relationships/chart" Target="../charts/chart9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463550</xdr:colOff>
      <xdr:row>25</xdr:row>
      <xdr:rowOff>134937</xdr:rowOff>
    </xdr:from>
    <xdr:to>
      <xdr:col>23</xdr:col>
      <xdr:colOff>158750</xdr:colOff>
      <xdr:row>40</xdr:row>
      <xdr:rowOff>30162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B2A82D8-6BE1-4CCB-82E9-AF72FEFDF8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533400</xdr:colOff>
      <xdr:row>26</xdr:row>
      <xdr:rowOff>90487</xdr:rowOff>
    </xdr:from>
    <xdr:to>
      <xdr:col>14</xdr:col>
      <xdr:colOff>228600</xdr:colOff>
      <xdr:row>40</xdr:row>
      <xdr:rowOff>166687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15215DB-DB51-40B6-856B-D0A77FCE58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600075</xdr:colOff>
      <xdr:row>41</xdr:row>
      <xdr:rowOff>147637</xdr:rowOff>
    </xdr:from>
    <xdr:to>
      <xdr:col>14</xdr:col>
      <xdr:colOff>295275</xdr:colOff>
      <xdr:row>56</xdr:row>
      <xdr:rowOff>33337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F9D7276-0AF5-4A4A-BE7E-B34B436EDF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</xdr:row>
      <xdr:rowOff>28575</xdr:rowOff>
    </xdr:from>
    <xdr:to>
      <xdr:col>8</xdr:col>
      <xdr:colOff>533400</xdr:colOff>
      <xdr:row>17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38100</xdr:rowOff>
    </xdr:from>
    <xdr:to>
      <xdr:col>17</xdr:col>
      <xdr:colOff>200024</xdr:colOff>
      <xdr:row>17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333375</xdr:colOff>
      <xdr:row>1</xdr:row>
      <xdr:rowOff>38100</xdr:rowOff>
    </xdr:from>
    <xdr:to>
      <xdr:col>25</xdr:col>
      <xdr:colOff>533399</xdr:colOff>
      <xdr:row>17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18</xdr:row>
      <xdr:rowOff>47625</xdr:rowOff>
    </xdr:from>
    <xdr:to>
      <xdr:col>8</xdr:col>
      <xdr:colOff>533399</xdr:colOff>
      <xdr:row>34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</xdr:colOff>
      <xdr:row>18</xdr:row>
      <xdr:rowOff>38100</xdr:rowOff>
    </xdr:from>
    <xdr:to>
      <xdr:col>17</xdr:col>
      <xdr:colOff>219074</xdr:colOff>
      <xdr:row>34</xdr:row>
      <xdr:rowOff>104775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342900</xdr:colOff>
      <xdr:row>18</xdr:row>
      <xdr:rowOff>38100</xdr:rowOff>
    </xdr:from>
    <xdr:to>
      <xdr:col>25</xdr:col>
      <xdr:colOff>542924</xdr:colOff>
      <xdr:row>34</xdr:row>
      <xdr:rowOff>104775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323850</xdr:colOff>
      <xdr:row>35</xdr:row>
      <xdr:rowOff>38100</xdr:rowOff>
    </xdr:from>
    <xdr:to>
      <xdr:col>8</xdr:col>
      <xdr:colOff>523874</xdr:colOff>
      <xdr:row>51</xdr:row>
      <xdr:rowOff>104775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28575</xdr:colOff>
      <xdr:row>35</xdr:row>
      <xdr:rowOff>38100</xdr:rowOff>
    </xdr:from>
    <xdr:to>
      <xdr:col>17</xdr:col>
      <xdr:colOff>228599</xdr:colOff>
      <xdr:row>51</xdr:row>
      <xdr:rowOff>104775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352425</xdr:colOff>
      <xdr:row>35</xdr:row>
      <xdr:rowOff>47625</xdr:rowOff>
    </xdr:from>
    <xdr:to>
      <xdr:col>25</xdr:col>
      <xdr:colOff>552449</xdr:colOff>
      <xdr:row>51</xdr:row>
      <xdr:rowOff>114300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323850</xdr:colOff>
      <xdr:row>52</xdr:row>
      <xdr:rowOff>47625</xdr:rowOff>
    </xdr:from>
    <xdr:to>
      <xdr:col>8</xdr:col>
      <xdr:colOff>523874</xdr:colOff>
      <xdr:row>68</xdr:row>
      <xdr:rowOff>114300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52</xdr:row>
      <xdr:rowOff>47625</xdr:rowOff>
    </xdr:from>
    <xdr:to>
      <xdr:col>17</xdr:col>
      <xdr:colOff>247649</xdr:colOff>
      <xdr:row>68</xdr:row>
      <xdr:rowOff>114300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361950</xdr:colOff>
      <xdr:row>52</xdr:row>
      <xdr:rowOff>57150</xdr:rowOff>
    </xdr:from>
    <xdr:to>
      <xdr:col>25</xdr:col>
      <xdr:colOff>561974</xdr:colOff>
      <xdr:row>68</xdr:row>
      <xdr:rowOff>123825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333375</xdr:colOff>
      <xdr:row>69</xdr:row>
      <xdr:rowOff>57150</xdr:rowOff>
    </xdr:from>
    <xdr:to>
      <xdr:col>8</xdr:col>
      <xdr:colOff>533399</xdr:colOff>
      <xdr:row>85</xdr:row>
      <xdr:rowOff>123825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38100</xdr:colOff>
      <xdr:row>69</xdr:row>
      <xdr:rowOff>66675</xdr:rowOff>
    </xdr:from>
    <xdr:to>
      <xdr:col>17</xdr:col>
      <xdr:colOff>238124</xdr:colOff>
      <xdr:row>85</xdr:row>
      <xdr:rowOff>133350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371475</xdr:colOff>
      <xdr:row>69</xdr:row>
      <xdr:rowOff>76200</xdr:rowOff>
    </xdr:from>
    <xdr:to>
      <xdr:col>25</xdr:col>
      <xdr:colOff>571499</xdr:colOff>
      <xdr:row>85</xdr:row>
      <xdr:rowOff>142875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1</xdr:row>
      <xdr:rowOff>38099</xdr:rowOff>
    </xdr:from>
    <xdr:to>
      <xdr:col>9</xdr:col>
      <xdr:colOff>190500</xdr:colOff>
      <xdr:row>17</xdr:row>
      <xdr:rowOff>28575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352425</xdr:colOff>
      <xdr:row>1</xdr:row>
      <xdr:rowOff>38100</xdr:rowOff>
    </xdr:from>
    <xdr:to>
      <xdr:col>17</xdr:col>
      <xdr:colOff>600076</xdr:colOff>
      <xdr:row>17</xdr:row>
      <xdr:rowOff>28576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561975</xdr:colOff>
      <xdr:row>17</xdr:row>
      <xdr:rowOff>171450</xdr:rowOff>
    </xdr:from>
    <xdr:to>
      <xdr:col>9</xdr:col>
      <xdr:colOff>200026</xdr:colOff>
      <xdr:row>33</xdr:row>
      <xdr:rowOff>161926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361950</xdr:colOff>
      <xdr:row>17</xdr:row>
      <xdr:rowOff>171450</xdr:rowOff>
    </xdr:from>
    <xdr:to>
      <xdr:col>18</xdr:col>
      <xdr:colOff>1</xdr:colOff>
      <xdr:row>33</xdr:row>
      <xdr:rowOff>161926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114300</xdr:colOff>
      <xdr:row>34</xdr:row>
      <xdr:rowOff>95250</xdr:rowOff>
    </xdr:from>
    <xdr:to>
      <xdr:col>13</xdr:col>
      <xdr:colOff>361951</xdr:colOff>
      <xdr:row>50</xdr:row>
      <xdr:rowOff>85726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</xdr:row>
      <xdr:rowOff>28575</xdr:rowOff>
    </xdr:from>
    <xdr:to>
      <xdr:col>8</xdr:col>
      <xdr:colOff>533400</xdr:colOff>
      <xdr:row>17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38100</xdr:rowOff>
    </xdr:from>
    <xdr:to>
      <xdr:col>17</xdr:col>
      <xdr:colOff>200024</xdr:colOff>
      <xdr:row>17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333375</xdr:colOff>
      <xdr:row>1</xdr:row>
      <xdr:rowOff>38100</xdr:rowOff>
    </xdr:from>
    <xdr:to>
      <xdr:col>25</xdr:col>
      <xdr:colOff>533399</xdr:colOff>
      <xdr:row>17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18</xdr:row>
      <xdr:rowOff>47625</xdr:rowOff>
    </xdr:from>
    <xdr:to>
      <xdr:col>8</xdr:col>
      <xdr:colOff>533399</xdr:colOff>
      <xdr:row>34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</xdr:colOff>
      <xdr:row>18</xdr:row>
      <xdr:rowOff>38100</xdr:rowOff>
    </xdr:from>
    <xdr:to>
      <xdr:col>17</xdr:col>
      <xdr:colOff>219074</xdr:colOff>
      <xdr:row>34</xdr:row>
      <xdr:rowOff>104775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342900</xdr:colOff>
      <xdr:row>18</xdr:row>
      <xdr:rowOff>38100</xdr:rowOff>
    </xdr:from>
    <xdr:to>
      <xdr:col>25</xdr:col>
      <xdr:colOff>542924</xdr:colOff>
      <xdr:row>34</xdr:row>
      <xdr:rowOff>104775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323850</xdr:colOff>
      <xdr:row>35</xdr:row>
      <xdr:rowOff>38100</xdr:rowOff>
    </xdr:from>
    <xdr:to>
      <xdr:col>8</xdr:col>
      <xdr:colOff>523874</xdr:colOff>
      <xdr:row>51</xdr:row>
      <xdr:rowOff>104775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28575</xdr:colOff>
      <xdr:row>35</xdr:row>
      <xdr:rowOff>38100</xdr:rowOff>
    </xdr:from>
    <xdr:to>
      <xdr:col>17</xdr:col>
      <xdr:colOff>228599</xdr:colOff>
      <xdr:row>51</xdr:row>
      <xdr:rowOff>104775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352425</xdr:colOff>
      <xdr:row>35</xdr:row>
      <xdr:rowOff>47625</xdr:rowOff>
    </xdr:from>
    <xdr:to>
      <xdr:col>25</xdr:col>
      <xdr:colOff>552449</xdr:colOff>
      <xdr:row>51</xdr:row>
      <xdr:rowOff>114300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323850</xdr:colOff>
      <xdr:row>52</xdr:row>
      <xdr:rowOff>47625</xdr:rowOff>
    </xdr:from>
    <xdr:to>
      <xdr:col>8</xdr:col>
      <xdr:colOff>523874</xdr:colOff>
      <xdr:row>68</xdr:row>
      <xdr:rowOff>114300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52</xdr:row>
      <xdr:rowOff>47625</xdr:rowOff>
    </xdr:from>
    <xdr:to>
      <xdr:col>17</xdr:col>
      <xdr:colOff>247649</xdr:colOff>
      <xdr:row>68</xdr:row>
      <xdr:rowOff>114300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361950</xdr:colOff>
      <xdr:row>52</xdr:row>
      <xdr:rowOff>57150</xdr:rowOff>
    </xdr:from>
    <xdr:to>
      <xdr:col>25</xdr:col>
      <xdr:colOff>561974</xdr:colOff>
      <xdr:row>68</xdr:row>
      <xdr:rowOff>123825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333375</xdr:colOff>
      <xdr:row>69</xdr:row>
      <xdr:rowOff>57150</xdr:rowOff>
    </xdr:from>
    <xdr:to>
      <xdr:col>8</xdr:col>
      <xdr:colOff>533399</xdr:colOff>
      <xdr:row>85</xdr:row>
      <xdr:rowOff>123825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38100</xdr:colOff>
      <xdr:row>69</xdr:row>
      <xdr:rowOff>66675</xdr:rowOff>
    </xdr:from>
    <xdr:to>
      <xdr:col>17</xdr:col>
      <xdr:colOff>238124</xdr:colOff>
      <xdr:row>85</xdr:row>
      <xdr:rowOff>133350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371475</xdr:colOff>
      <xdr:row>69</xdr:row>
      <xdr:rowOff>76200</xdr:rowOff>
    </xdr:from>
    <xdr:to>
      <xdr:col>25</xdr:col>
      <xdr:colOff>571499</xdr:colOff>
      <xdr:row>85</xdr:row>
      <xdr:rowOff>142875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1</xdr:row>
      <xdr:rowOff>38099</xdr:rowOff>
    </xdr:from>
    <xdr:to>
      <xdr:col>9</xdr:col>
      <xdr:colOff>190500</xdr:colOff>
      <xdr:row>17</xdr:row>
      <xdr:rowOff>28575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352425</xdr:colOff>
      <xdr:row>1</xdr:row>
      <xdr:rowOff>38100</xdr:rowOff>
    </xdr:from>
    <xdr:to>
      <xdr:col>17</xdr:col>
      <xdr:colOff>600076</xdr:colOff>
      <xdr:row>17</xdr:row>
      <xdr:rowOff>28576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561975</xdr:colOff>
      <xdr:row>17</xdr:row>
      <xdr:rowOff>171450</xdr:rowOff>
    </xdr:from>
    <xdr:to>
      <xdr:col>9</xdr:col>
      <xdr:colOff>200026</xdr:colOff>
      <xdr:row>33</xdr:row>
      <xdr:rowOff>161926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361950</xdr:colOff>
      <xdr:row>17</xdr:row>
      <xdr:rowOff>171450</xdr:rowOff>
    </xdr:from>
    <xdr:to>
      <xdr:col>18</xdr:col>
      <xdr:colOff>1</xdr:colOff>
      <xdr:row>33</xdr:row>
      <xdr:rowOff>161926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114300</xdr:colOff>
      <xdr:row>34</xdr:row>
      <xdr:rowOff>95250</xdr:rowOff>
    </xdr:from>
    <xdr:to>
      <xdr:col>13</xdr:col>
      <xdr:colOff>361951</xdr:colOff>
      <xdr:row>50</xdr:row>
      <xdr:rowOff>85726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</xdr:row>
      <xdr:rowOff>28575</xdr:rowOff>
    </xdr:from>
    <xdr:to>
      <xdr:col>8</xdr:col>
      <xdr:colOff>533400</xdr:colOff>
      <xdr:row>17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38100</xdr:rowOff>
    </xdr:from>
    <xdr:to>
      <xdr:col>17</xdr:col>
      <xdr:colOff>200024</xdr:colOff>
      <xdr:row>17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333375</xdr:colOff>
      <xdr:row>1</xdr:row>
      <xdr:rowOff>38100</xdr:rowOff>
    </xdr:from>
    <xdr:to>
      <xdr:col>25</xdr:col>
      <xdr:colOff>533399</xdr:colOff>
      <xdr:row>17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18</xdr:row>
      <xdr:rowOff>47625</xdr:rowOff>
    </xdr:from>
    <xdr:to>
      <xdr:col>8</xdr:col>
      <xdr:colOff>533399</xdr:colOff>
      <xdr:row>34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</xdr:colOff>
      <xdr:row>18</xdr:row>
      <xdr:rowOff>38100</xdr:rowOff>
    </xdr:from>
    <xdr:to>
      <xdr:col>17</xdr:col>
      <xdr:colOff>219074</xdr:colOff>
      <xdr:row>34</xdr:row>
      <xdr:rowOff>104775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342900</xdr:colOff>
      <xdr:row>18</xdr:row>
      <xdr:rowOff>38100</xdr:rowOff>
    </xdr:from>
    <xdr:to>
      <xdr:col>25</xdr:col>
      <xdr:colOff>542924</xdr:colOff>
      <xdr:row>34</xdr:row>
      <xdr:rowOff>104775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323850</xdr:colOff>
      <xdr:row>35</xdr:row>
      <xdr:rowOff>38100</xdr:rowOff>
    </xdr:from>
    <xdr:to>
      <xdr:col>8</xdr:col>
      <xdr:colOff>523874</xdr:colOff>
      <xdr:row>51</xdr:row>
      <xdr:rowOff>104775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28575</xdr:colOff>
      <xdr:row>35</xdr:row>
      <xdr:rowOff>38100</xdr:rowOff>
    </xdr:from>
    <xdr:to>
      <xdr:col>17</xdr:col>
      <xdr:colOff>228599</xdr:colOff>
      <xdr:row>51</xdr:row>
      <xdr:rowOff>104775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352425</xdr:colOff>
      <xdr:row>35</xdr:row>
      <xdr:rowOff>47625</xdr:rowOff>
    </xdr:from>
    <xdr:to>
      <xdr:col>25</xdr:col>
      <xdr:colOff>552449</xdr:colOff>
      <xdr:row>51</xdr:row>
      <xdr:rowOff>114300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323850</xdr:colOff>
      <xdr:row>52</xdr:row>
      <xdr:rowOff>47625</xdr:rowOff>
    </xdr:from>
    <xdr:to>
      <xdr:col>8</xdr:col>
      <xdr:colOff>523874</xdr:colOff>
      <xdr:row>68</xdr:row>
      <xdr:rowOff>114300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52</xdr:row>
      <xdr:rowOff>47625</xdr:rowOff>
    </xdr:from>
    <xdr:to>
      <xdr:col>17</xdr:col>
      <xdr:colOff>247649</xdr:colOff>
      <xdr:row>68</xdr:row>
      <xdr:rowOff>114300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361950</xdr:colOff>
      <xdr:row>52</xdr:row>
      <xdr:rowOff>57150</xdr:rowOff>
    </xdr:from>
    <xdr:to>
      <xdr:col>25</xdr:col>
      <xdr:colOff>561974</xdr:colOff>
      <xdr:row>68</xdr:row>
      <xdr:rowOff>123825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333375</xdr:colOff>
      <xdr:row>69</xdr:row>
      <xdr:rowOff>57150</xdr:rowOff>
    </xdr:from>
    <xdr:to>
      <xdr:col>8</xdr:col>
      <xdr:colOff>533399</xdr:colOff>
      <xdr:row>85</xdr:row>
      <xdr:rowOff>123825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38100</xdr:colOff>
      <xdr:row>69</xdr:row>
      <xdr:rowOff>66675</xdr:rowOff>
    </xdr:from>
    <xdr:to>
      <xdr:col>17</xdr:col>
      <xdr:colOff>238124</xdr:colOff>
      <xdr:row>85</xdr:row>
      <xdr:rowOff>133350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371475</xdr:colOff>
      <xdr:row>69</xdr:row>
      <xdr:rowOff>76200</xdr:rowOff>
    </xdr:from>
    <xdr:to>
      <xdr:col>25</xdr:col>
      <xdr:colOff>571499</xdr:colOff>
      <xdr:row>85</xdr:row>
      <xdr:rowOff>142875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1</xdr:row>
      <xdr:rowOff>38099</xdr:rowOff>
    </xdr:from>
    <xdr:to>
      <xdr:col>9</xdr:col>
      <xdr:colOff>190500</xdr:colOff>
      <xdr:row>17</xdr:row>
      <xdr:rowOff>28575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352425</xdr:colOff>
      <xdr:row>1</xdr:row>
      <xdr:rowOff>38100</xdr:rowOff>
    </xdr:from>
    <xdr:to>
      <xdr:col>17</xdr:col>
      <xdr:colOff>600076</xdr:colOff>
      <xdr:row>17</xdr:row>
      <xdr:rowOff>28576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561975</xdr:colOff>
      <xdr:row>17</xdr:row>
      <xdr:rowOff>171450</xdr:rowOff>
    </xdr:from>
    <xdr:to>
      <xdr:col>9</xdr:col>
      <xdr:colOff>200026</xdr:colOff>
      <xdr:row>33</xdr:row>
      <xdr:rowOff>161926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361950</xdr:colOff>
      <xdr:row>17</xdr:row>
      <xdr:rowOff>171450</xdr:rowOff>
    </xdr:from>
    <xdr:to>
      <xdr:col>18</xdr:col>
      <xdr:colOff>1</xdr:colOff>
      <xdr:row>33</xdr:row>
      <xdr:rowOff>161926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114300</xdr:colOff>
      <xdr:row>34</xdr:row>
      <xdr:rowOff>95250</xdr:rowOff>
    </xdr:from>
    <xdr:to>
      <xdr:col>13</xdr:col>
      <xdr:colOff>361951</xdr:colOff>
      <xdr:row>50</xdr:row>
      <xdr:rowOff>85726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</xdr:row>
      <xdr:rowOff>28575</xdr:rowOff>
    </xdr:from>
    <xdr:to>
      <xdr:col>8</xdr:col>
      <xdr:colOff>533400</xdr:colOff>
      <xdr:row>17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38100</xdr:rowOff>
    </xdr:from>
    <xdr:to>
      <xdr:col>17</xdr:col>
      <xdr:colOff>200024</xdr:colOff>
      <xdr:row>17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333375</xdr:colOff>
      <xdr:row>1</xdr:row>
      <xdr:rowOff>38100</xdr:rowOff>
    </xdr:from>
    <xdr:to>
      <xdr:col>25</xdr:col>
      <xdr:colOff>533399</xdr:colOff>
      <xdr:row>17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18</xdr:row>
      <xdr:rowOff>47625</xdr:rowOff>
    </xdr:from>
    <xdr:to>
      <xdr:col>8</xdr:col>
      <xdr:colOff>533399</xdr:colOff>
      <xdr:row>34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</xdr:colOff>
      <xdr:row>18</xdr:row>
      <xdr:rowOff>38100</xdr:rowOff>
    </xdr:from>
    <xdr:to>
      <xdr:col>17</xdr:col>
      <xdr:colOff>219074</xdr:colOff>
      <xdr:row>34</xdr:row>
      <xdr:rowOff>104775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342900</xdr:colOff>
      <xdr:row>18</xdr:row>
      <xdr:rowOff>38100</xdr:rowOff>
    </xdr:from>
    <xdr:to>
      <xdr:col>25</xdr:col>
      <xdr:colOff>542924</xdr:colOff>
      <xdr:row>34</xdr:row>
      <xdr:rowOff>104775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323850</xdr:colOff>
      <xdr:row>35</xdr:row>
      <xdr:rowOff>38100</xdr:rowOff>
    </xdr:from>
    <xdr:to>
      <xdr:col>8</xdr:col>
      <xdr:colOff>523874</xdr:colOff>
      <xdr:row>51</xdr:row>
      <xdr:rowOff>104775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28575</xdr:colOff>
      <xdr:row>35</xdr:row>
      <xdr:rowOff>38100</xdr:rowOff>
    </xdr:from>
    <xdr:to>
      <xdr:col>17</xdr:col>
      <xdr:colOff>228599</xdr:colOff>
      <xdr:row>51</xdr:row>
      <xdr:rowOff>104775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352425</xdr:colOff>
      <xdr:row>35</xdr:row>
      <xdr:rowOff>47625</xdr:rowOff>
    </xdr:from>
    <xdr:to>
      <xdr:col>25</xdr:col>
      <xdr:colOff>552449</xdr:colOff>
      <xdr:row>51</xdr:row>
      <xdr:rowOff>114300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323850</xdr:colOff>
      <xdr:row>52</xdr:row>
      <xdr:rowOff>47625</xdr:rowOff>
    </xdr:from>
    <xdr:to>
      <xdr:col>8</xdr:col>
      <xdr:colOff>523874</xdr:colOff>
      <xdr:row>68</xdr:row>
      <xdr:rowOff>114300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52</xdr:row>
      <xdr:rowOff>47625</xdr:rowOff>
    </xdr:from>
    <xdr:to>
      <xdr:col>17</xdr:col>
      <xdr:colOff>247649</xdr:colOff>
      <xdr:row>68</xdr:row>
      <xdr:rowOff>114300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361950</xdr:colOff>
      <xdr:row>52</xdr:row>
      <xdr:rowOff>57150</xdr:rowOff>
    </xdr:from>
    <xdr:to>
      <xdr:col>25</xdr:col>
      <xdr:colOff>561974</xdr:colOff>
      <xdr:row>68</xdr:row>
      <xdr:rowOff>123825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333375</xdr:colOff>
      <xdr:row>69</xdr:row>
      <xdr:rowOff>57150</xdr:rowOff>
    </xdr:from>
    <xdr:to>
      <xdr:col>8</xdr:col>
      <xdr:colOff>533399</xdr:colOff>
      <xdr:row>85</xdr:row>
      <xdr:rowOff>123825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38100</xdr:colOff>
      <xdr:row>69</xdr:row>
      <xdr:rowOff>66675</xdr:rowOff>
    </xdr:from>
    <xdr:to>
      <xdr:col>17</xdr:col>
      <xdr:colOff>238124</xdr:colOff>
      <xdr:row>85</xdr:row>
      <xdr:rowOff>133350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371475</xdr:colOff>
      <xdr:row>69</xdr:row>
      <xdr:rowOff>76200</xdr:rowOff>
    </xdr:from>
    <xdr:to>
      <xdr:col>25</xdr:col>
      <xdr:colOff>571499</xdr:colOff>
      <xdr:row>85</xdr:row>
      <xdr:rowOff>142875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1</xdr:row>
      <xdr:rowOff>38099</xdr:rowOff>
    </xdr:from>
    <xdr:to>
      <xdr:col>9</xdr:col>
      <xdr:colOff>190500</xdr:colOff>
      <xdr:row>17</xdr:row>
      <xdr:rowOff>28575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352425</xdr:colOff>
      <xdr:row>1</xdr:row>
      <xdr:rowOff>38100</xdr:rowOff>
    </xdr:from>
    <xdr:to>
      <xdr:col>17</xdr:col>
      <xdr:colOff>600076</xdr:colOff>
      <xdr:row>17</xdr:row>
      <xdr:rowOff>28576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561975</xdr:colOff>
      <xdr:row>17</xdr:row>
      <xdr:rowOff>171450</xdr:rowOff>
    </xdr:from>
    <xdr:to>
      <xdr:col>9</xdr:col>
      <xdr:colOff>200026</xdr:colOff>
      <xdr:row>33</xdr:row>
      <xdr:rowOff>161926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361950</xdr:colOff>
      <xdr:row>17</xdr:row>
      <xdr:rowOff>171450</xdr:rowOff>
    </xdr:from>
    <xdr:to>
      <xdr:col>18</xdr:col>
      <xdr:colOff>1</xdr:colOff>
      <xdr:row>33</xdr:row>
      <xdr:rowOff>161926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114300</xdr:colOff>
      <xdr:row>34</xdr:row>
      <xdr:rowOff>95250</xdr:rowOff>
    </xdr:from>
    <xdr:to>
      <xdr:col>13</xdr:col>
      <xdr:colOff>361951</xdr:colOff>
      <xdr:row>50</xdr:row>
      <xdr:rowOff>85726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</xdr:row>
      <xdr:rowOff>28575</xdr:rowOff>
    </xdr:from>
    <xdr:to>
      <xdr:col>8</xdr:col>
      <xdr:colOff>533400</xdr:colOff>
      <xdr:row>17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38100</xdr:rowOff>
    </xdr:from>
    <xdr:to>
      <xdr:col>17</xdr:col>
      <xdr:colOff>200024</xdr:colOff>
      <xdr:row>17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333375</xdr:colOff>
      <xdr:row>1</xdr:row>
      <xdr:rowOff>38100</xdr:rowOff>
    </xdr:from>
    <xdr:to>
      <xdr:col>25</xdr:col>
      <xdr:colOff>533399</xdr:colOff>
      <xdr:row>17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18</xdr:row>
      <xdr:rowOff>47625</xdr:rowOff>
    </xdr:from>
    <xdr:to>
      <xdr:col>8</xdr:col>
      <xdr:colOff>533399</xdr:colOff>
      <xdr:row>34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</xdr:colOff>
      <xdr:row>18</xdr:row>
      <xdr:rowOff>38100</xdr:rowOff>
    </xdr:from>
    <xdr:to>
      <xdr:col>17</xdr:col>
      <xdr:colOff>219074</xdr:colOff>
      <xdr:row>34</xdr:row>
      <xdr:rowOff>104775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342900</xdr:colOff>
      <xdr:row>18</xdr:row>
      <xdr:rowOff>38100</xdr:rowOff>
    </xdr:from>
    <xdr:to>
      <xdr:col>25</xdr:col>
      <xdr:colOff>542924</xdr:colOff>
      <xdr:row>34</xdr:row>
      <xdr:rowOff>104775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323850</xdr:colOff>
      <xdr:row>35</xdr:row>
      <xdr:rowOff>38100</xdr:rowOff>
    </xdr:from>
    <xdr:to>
      <xdr:col>8</xdr:col>
      <xdr:colOff>523874</xdr:colOff>
      <xdr:row>51</xdr:row>
      <xdr:rowOff>104775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28575</xdr:colOff>
      <xdr:row>35</xdr:row>
      <xdr:rowOff>38100</xdr:rowOff>
    </xdr:from>
    <xdr:to>
      <xdr:col>17</xdr:col>
      <xdr:colOff>228599</xdr:colOff>
      <xdr:row>51</xdr:row>
      <xdr:rowOff>104775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352425</xdr:colOff>
      <xdr:row>35</xdr:row>
      <xdr:rowOff>47625</xdr:rowOff>
    </xdr:from>
    <xdr:to>
      <xdr:col>25</xdr:col>
      <xdr:colOff>552449</xdr:colOff>
      <xdr:row>51</xdr:row>
      <xdr:rowOff>114300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323850</xdr:colOff>
      <xdr:row>52</xdr:row>
      <xdr:rowOff>47625</xdr:rowOff>
    </xdr:from>
    <xdr:to>
      <xdr:col>8</xdr:col>
      <xdr:colOff>523874</xdr:colOff>
      <xdr:row>68</xdr:row>
      <xdr:rowOff>114300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52</xdr:row>
      <xdr:rowOff>47625</xdr:rowOff>
    </xdr:from>
    <xdr:to>
      <xdr:col>17</xdr:col>
      <xdr:colOff>247649</xdr:colOff>
      <xdr:row>68</xdr:row>
      <xdr:rowOff>114300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1D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361950</xdr:colOff>
      <xdr:row>52</xdr:row>
      <xdr:rowOff>57150</xdr:rowOff>
    </xdr:from>
    <xdr:to>
      <xdr:col>25</xdr:col>
      <xdr:colOff>561974</xdr:colOff>
      <xdr:row>68</xdr:row>
      <xdr:rowOff>123825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333375</xdr:colOff>
      <xdr:row>69</xdr:row>
      <xdr:rowOff>57150</xdr:rowOff>
    </xdr:from>
    <xdr:to>
      <xdr:col>8</xdr:col>
      <xdr:colOff>533399</xdr:colOff>
      <xdr:row>85</xdr:row>
      <xdr:rowOff>123825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00000000-0008-0000-1D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38100</xdr:colOff>
      <xdr:row>69</xdr:row>
      <xdr:rowOff>66675</xdr:rowOff>
    </xdr:from>
    <xdr:to>
      <xdr:col>17</xdr:col>
      <xdr:colOff>238124</xdr:colOff>
      <xdr:row>85</xdr:row>
      <xdr:rowOff>133350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00000000-0008-0000-1D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371475</xdr:colOff>
      <xdr:row>69</xdr:row>
      <xdr:rowOff>76200</xdr:rowOff>
    </xdr:from>
    <xdr:to>
      <xdr:col>25</xdr:col>
      <xdr:colOff>571499</xdr:colOff>
      <xdr:row>85</xdr:row>
      <xdr:rowOff>142875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00000000-0008-0000-1D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1</xdr:row>
      <xdr:rowOff>38099</xdr:rowOff>
    </xdr:from>
    <xdr:to>
      <xdr:col>9</xdr:col>
      <xdr:colOff>190500</xdr:colOff>
      <xdr:row>17</xdr:row>
      <xdr:rowOff>28575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352425</xdr:colOff>
      <xdr:row>1</xdr:row>
      <xdr:rowOff>38100</xdr:rowOff>
    </xdr:from>
    <xdr:to>
      <xdr:col>17</xdr:col>
      <xdr:colOff>600076</xdr:colOff>
      <xdr:row>17</xdr:row>
      <xdr:rowOff>28576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561975</xdr:colOff>
      <xdr:row>17</xdr:row>
      <xdr:rowOff>171450</xdr:rowOff>
    </xdr:from>
    <xdr:to>
      <xdr:col>9</xdr:col>
      <xdr:colOff>200026</xdr:colOff>
      <xdr:row>33</xdr:row>
      <xdr:rowOff>161926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361950</xdr:colOff>
      <xdr:row>17</xdr:row>
      <xdr:rowOff>171450</xdr:rowOff>
    </xdr:from>
    <xdr:to>
      <xdr:col>18</xdr:col>
      <xdr:colOff>1</xdr:colOff>
      <xdr:row>33</xdr:row>
      <xdr:rowOff>161926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114300</xdr:colOff>
      <xdr:row>34</xdr:row>
      <xdr:rowOff>95250</xdr:rowOff>
    </xdr:from>
    <xdr:to>
      <xdr:col>13</xdr:col>
      <xdr:colOff>361951</xdr:colOff>
      <xdr:row>50</xdr:row>
      <xdr:rowOff>85726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314325</xdr:colOff>
      <xdr:row>1</xdr:row>
      <xdr:rowOff>33337</xdr:rowOff>
    </xdr:from>
    <xdr:to>
      <xdr:col>17</xdr:col>
      <xdr:colOff>9525</xdr:colOff>
      <xdr:row>15</xdr:row>
      <xdr:rowOff>109537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0C4AFB9-60D2-4E9E-AC36-B82B580CD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361950</xdr:colOff>
      <xdr:row>16</xdr:row>
      <xdr:rowOff>42862</xdr:rowOff>
    </xdr:from>
    <xdr:to>
      <xdr:col>17</xdr:col>
      <xdr:colOff>57150</xdr:colOff>
      <xdr:row>30</xdr:row>
      <xdr:rowOff>119062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B8E2514-618F-4A55-AE0F-DBB295E2E7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390525</xdr:colOff>
      <xdr:row>32</xdr:row>
      <xdr:rowOff>14287</xdr:rowOff>
    </xdr:from>
    <xdr:to>
      <xdr:col>17</xdr:col>
      <xdr:colOff>85725</xdr:colOff>
      <xdr:row>46</xdr:row>
      <xdr:rowOff>90487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8459ED1-A0A0-43FE-8D3E-57A83D54AE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</xdr:row>
      <xdr:rowOff>28575</xdr:rowOff>
    </xdr:from>
    <xdr:to>
      <xdr:col>8</xdr:col>
      <xdr:colOff>533400</xdr:colOff>
      <xdr:row>17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38100</xdr:rowOff>
    </xdr:from>
    <xdr:to>
      <xdr:col>17</xdr:col>
      <xdr:colOff>200024</xdr:colOff>
      <xdr:row>17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333375</xdr:colOff>
      <xdr:row>1</xdr:row>
      <xdr:rowOff>38100</xdr:rowOff>
    </xdr:from>
    <xdr:to>
      <xdr:col>25</xdr:col>
      <xdr:colOff>533399</xdr:colOff>
      <xdr:row>17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18</xdr:row>
      <xdr:rowOff>47625</xdr:rowOff>
    </xdr:from>
    <xdr:to>
      <xdr:col>8</xdr:col>
      <xdr:colOff>533399</xdr:colOff>
      <xdr:row>34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</xdr:colOff>
      <xdr:row>18</xdr:row>
      <xdr:rowOff>38100</xdr:rowOff>
    </xdr:from>
    <xdr:to>
      <xdr:col>17</xdr:col>
      <xdr:colOff>219074</xdr:colOff>
      <xdr:row>34</xdr:row>
      <xdr:rowOff>104775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342900</xdr:colOff>
      <xdr:row>18</xdr:row>
      <xdr:rowOff>38100</xdr:rowOff>
    </xdr:from>
    <xdr:to>
      <xdr:col>25</xdr:col>
      <xdr:colOff>542924</xdr:colOff>
      <xdr:row>34</xdr:row>
      <xdr:rowOff>104775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323850</xdr:colOff>
      <xdr:row>35</xdr:row>
      <xdr:rowOff>38100</xdr:rowOff>
    </xdr:from>
    <xdr:to>
      <xdr:col>8</xdr:col>
      <xdr:colOff>523874</xdr:colOff>
      <xdr:row>51</xdr:row>
      <xdr:rowOff>104775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28575</xdr:colOff>
      <xdr:row>35</xdr:row>
      <xdr:rowOff>38100</xdr:rowOff>
    </xdr:from>
    <xdr:to>
      <xdr:col>17</xdr:col>
      <xdr:colOff>228599</xdr:colOff>
      <xdr:row>51</xdr:row>
      <xdr:rowOff>104775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352425</xdr:colOff>
      <xdr:row>35</xdr:row>
      <xdr:rowOff>47625</xdr:rowOff>
    </xdr:from>
    <xdr:to>
      <xdr:col>25</xdr:col>
      <xdr:colOff>552449</xdr:colOff>
      <xdr:row>51</xdr:row>
      <xdr:rowOff>114300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323850</xdr:colOff>
      <xdr:row>52</xdr:row>
      <xdr:rowOff>47625</xdr:rowOff>
    </xdr:from>
    <xdr:to>
      <xdr:col>8</xdr:col>
      <xdr:colOff>523874</xdr:colOff>
      <xdr:row>68</xdr:row>
      <xdr:rowOff>114300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52</xdr:row>
      <xdr:rowOff>47625</xdr:rowOff>
    </xdr:from>
    <xdr:to>
      <xdr:col>17</xdr:col>
      <xdr:colOff>247649</xdr:colOff>
      <xdr:row>68</xdr:row>
      <xdr:rowOff>114300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361950</xdr:colOff>
      <xdr:row>52</xdr:row>
      <xdr:rowOff>57150</xdr:rowOff>
    </xdr:from>
    <xdr:to>
      <xdr:col>25</xdr:col>
      <xdr:colOff>561974</xdr:colOff>
      <xdr:row>68</xdr:row>
      <xdr:rowOff>123825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2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333375</xdr:colOff>
      <xdr:row>69</xdr:row>
      <xdr:rowOff>57150</xdr:rowOff>
    </xdr:from>
    <xdr:to>
      <xdr:col>8</xdr:col>
      <xdr:colOff>533399</xdr:colOff>
      <xdr:row>85</xdr:row>
      <xdr:rowOff>123825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38100</xdr:colOff>
      <xdr:row>69</xdr:row>
      <xdr:rowOff>66675</xdr:rowOff>
    </xdr:from>
    <xdr:to>
      <xdr:col>17</xdr:col>
      <xdr:colOff>238124</xdr:colOff>
      <xdr:row>85</xdr:row>
      <xdr:rowOff>133350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00000000-0008-0000-2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371475</xdr:colOff>
      <xdr:row>69</xdr:row>
      <xdr:rowOff>76200</xdr:rowOff>
    </xdr:from>
    <xdr:to>
      <xdr:col>25</xdr:col>
      <xdr:colOff>571499</xdr:colOff>
      <xdr:row>85</xdr:row>
      <xdr:rowOff>142875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00000000-0008-0000-2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1</xdr:row>
      <xdr:rowOff>38099</xdr:rowOff>
    </xdr:from>
    <xdr:to>
      <xdr:col>9</xdr:col>
      <xdr:colOff>190500</xdr:colOff>
      <xdr:row>17</xdr:row>
      <xdr:rowOff>28575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352425</xdr:colOff>
      <xdr:row>1</xdr:row>
      <xdr:rowOff>38100</xdr:rowOff>
    </xdr:from>
    <xdr:to>
      <xdr:col>17</xdr:col>
      <xdr:colOff>600076</xdr:colOff>
      <xdr:row>17</xdr:row>
      <xdr:rowOff>28576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561975</xdr:colOff>
      <xdr:row>17</xdr:row>
      <xdr:rowOff>171450</xdr:rowOff>
    </xdr:from>
    <xdr:to>
      <xdr:col>9</xdr:col>
      <xdr:colOff>200026</xdr:colOff>
      <xdr:row>33</xdr:row>
      <xdr:rowOff>161926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361950</xdr:colOff>
      <xdr:row>17</xdr:row>
      <xdr:rowOff>171450</xdr:rowOff>
    </xdr:from>
    <xdr:to>
      <xdr:col>18</xdr:col>
      <xdr:colOff>1</xdr:colOff>
      <xdr:row>33</xdr:row>
      <xdr:rowOff>161926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114300</xdr:colOff>
      <xdr:row>34</xdr:row>
      <xdr:rowOff>95250</xdr:rowOff>
    </xdr:from>
    <xdr:to>
      <xdr:col>13</xdr:col>
      <xdr:colOff>361951</xdr:colOff>
      <xdr:row>50</xdr:row>
      <xdr:rowOff>85726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</xdr:row>
      <xdr:rowOff>28575</xdr:rowOff>
    </xdr:from>
    <xdr:to>
      <xdr:col>8</xdr:col>
      <xdr:colOff>533400</xdr:colOff>
      <xdr:row>17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38100</xdr:rowOff>
    </xdr:from>
    <xdr:to>
      <xdr:col>17</xdr:col>
      <xdr:colOff>200024</xdr:colOff>
      <xdr:row>17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333375</xdr:colOff>
      <xdr:row>1</xdr:row>
      <xdr:rowOff>38100</xdr:rowOff>
    </xdr:from>
    <xdr:to>
      <xdr:col>25</xdr:col>
      <xdr:colOff>533399</xdr:colOff>
      <xdr:row>17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18</xdr:row>
      <xdr:rowOff>47625</xdr:rowOff>
    </xdr:from>
    <xdr:to>
      <xdr:col>8</xdr:col>
      <xdr:colOff>533399</xdr:colOff>
      <xdr:row>34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</xdr:colOff>
      <xdr:row>18</xdr:row>
      <xdr:rowOff>38100</xdr:rowOff>
    </xdr:from>
    <xdr:to>
      <xdr:col>17</xdr:col>
      <xdr:colOff>219074</xdr:colOff>
      <xdr:row>34</xdr:row>
      <xdr:rowOff>104775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342900</xdr:colOff>
      <xdr:row>18</xdr:row>
      <xdr:rowOff>38100</xdr:rowOff>
    </xdr:from>
    <xdr:to>
      <xdr:col>25</xdr:col>
      <xdr:colOff>542924</xdr:colOff>
      <xdr:row>34</xdr:row>
      <xdr:rowOff>104775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323850</xdr:colOff>
      <xdr:row>35</xdr:row>
      <xdr:rowOff>38100</xdr:rowOff>
    </xdr:from>
    <xdr:to>
      <xdr:col>8</xdr:col>
      <xdr:colOff>523874</xdr:colOff>
      <xdr:row>51</xdr:row>
      <xdr:rowOff>104775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28575</xdr:colOff>
      <xdr:row>35</xdr:row>
      <xdr:rowOff>38100</xdr:rowOff>
    </xdr:from>
    <xdr:to>
      <xdr:col>17</xdr:col>
      <xdr:colOff>228599</xdr:colOff>
      <xdr:row>51</xdr:row>
      <xdr:rowOff>104775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352425</xdr:colOff>
      <xdr:row>35</xdr:row>
      <xdr:rowOff>47625</xdr:rowOff>
    </xdr:from>
    <xdr:to>
      <xdr:col>25</xdr:col>
      <xdr:colOff>552449</xdr:colOff>
      <xdr:row>51</xdr:row>
      <xdr:rowOff>114300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323850</xdr:colOff>
      <xdr:row>52</xdr:row>
      <xdr:rowOff>47625</xdr:rowOff>
    </xdr:from>
    <xdr:to>
      <xdr:col>8</xdr:col>
      <xdr:colOff>523874</xdr:colOff>
      <xdr:row>68</xdr:row>
      <xdr:rowOff>114300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52</xdr:row>
      <xdr:rowOff>47625</xdr:rowOff>
    </xdr:from>
    <xdr:to>
      <xdr:col>17</xdr:col>
      <xdr:colOff>247649</xdr:colOff>
      <xdr:row>68</xdr:row>
      <xdr:rowOff>114300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361950</xdr:colOff>
      <xdr:row>52</xdr:row>
      <xdr:rowOff>57150</xdr:rowOff>
    </xdr:from>
    <xdr:to>
      <xdr:col>25</xdr:col>
      <xdr:colOff>561974</xdr:colOff>
      <xdr:row>68</xdr:row>
      <xdr:rowOff>123825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333375</xdr:colOff>
      <xdr:row>69</xdr:row>
      <xdr:rowOff>57150</xdr:rowOff>
    </xdr:from>
    <xdr:to>
      <xdr:col>8</xdr:col>
      <xdr:colOff>533399</xdr:colOff>
      <xdr:row>85</xdr:row>
      <xdr:rowOff>123825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38100</xdr:colOff>
      <xdr:row>69</xdr:row>
      <xdr:rowOff>66675</xdr:rowOff>
    </xdr:from>
    <xdr:to>
      <xdr:col>17</xdr:col>
      <xdr:colOff>238124</xdr:colOff>
      <xdr:row>85</xdr:row>
      <xdr:rowOff>133350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371475</xdr:colOff>
      <xdr:row>69</xdr:row>
      <xdr:rowOff>76200</xdr:rowOff>
    </xdr:from>
    <xdr:to>
      <xdr:col>25</xdr:col>
      <xdr:colOff>571499</xdr:colOff>
      <xdr:row>85</xdr:row>
      <xdr:rowOff>142875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1</xdr:row>
      <xdr:rowOff>38099</xdr:rowOff>
    </xdr:from>
    <xdr:to>
      <xdr:col>9</xdr:col>
      <xdr:colOff>190500</xdr:colOff>
      <xdr:row>17</xdr:row>
      <xdr:rowOff>28575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352425</xdr:colOff>
      <xdr:row>1</xdr:row>
      <xdr:rowOff>38100</xdr:rowOff>
    </xdr:from>
    <xdr:to>
      <xdr:col>17</xdr:col>
      <xdr:colOff>600076</xdr:colOff>
      <xdr:row>17</xdr:row>
      <xdr:rowOff>28576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561975</xdr:colOff>
      <xdr:row>17</xdr:row>
      <xdr:rowOff>171450</xdr:rowOff>
    </xdr:from>
    <xdr:to>
      <xdr:col>9</xdr:col>
      <xdr:colOff>200026</xdr:colOff>
      <xdr:row>33</xdr:row>
      <xdr:rowOff>161926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361950</xdr:colOff>
      <xdr:row>17</xdr:row>
      <xdr:rowOff>171450</xdr:rowOff>
    </xdr:from>
    <xdr:to>
      <xdr:col>18</xdr:col>
      <xdr:colOff>1</xdr:colOff>
      <xdr:row>33</xdr:row>
      <xdr:rowOff>161926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114300</xdr:colOff>
      <xdr:row>34</xdr:row>
      <xdr:rowOff>95250</xdr:rowOff>
    </xdr:from>
    <xdr:to>
      <xdr:col>13</xdr:col>
      <xdr:colOff>361951</xdr:colOff>
      <xdr:row>50</xdr:row>
      <xdr:rowOff>85726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</xdr:row>
      <xdr:rowOff>28575</xdr:rowOff>
    </xdr:from>
    <xdr:to>
      <xdr:col>8</xdr:col>
      <xdr:colOff>533400</xdr:colOff>
      <xdr:row>17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38100</xdr:rowOff>
    </xdr:from>
    <xdr:to>
      <xdr:col>17</xdr:col>
      <xdr:colOff>200024</xdr:colOff>
      <xdr:row>17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333375</xdr:colOff>
      <xdr:row>1</xdr:row>
      <xdr:rowOff>38100</xdr:rowOff>
    </xdr:from>
    <xdr:to>
      <xdr:col>25</xdr:col>
      <xdr:colOff>533399</xdr:colOff>
      <xdr:row>17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18</xdr:row>
      <xdr:rowOff>47625</xdr:rowOff>
    </xdr:from>
    <xdr:to>
      <xdr:col>8</xdr:col>
      <xdr:colOff>533399</xdr:colOff>
      <xdr:row>34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</xdr:colOff>
      <xdr:row>18</xdr:row>
      <xdr:rowOff>38100</xdr:rowOff>
    </xdr:from>
    <xdr:to>
      <xdr:col>17</xdr:col>
      <xdr:colOff>219074</xdr:colOff>
      <xdr:row>34</xdr:row>
      <xdr:rowOff>104775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2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342900</xdr:colOff>
      <xdr:row>18</xdr:row>
      <xdr:rowOff>38100</xdr:rowOff>
    </xdr:from>
    <xdr:to>
      <xdr:col>25</xdr:col>
      <xdr:colOff>542924</xdr:colOff>
      <xdr:row>34</xdr:row>
      <xdr:rowOff>104775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323850</xdr:colOff>
      <xdr:row>35</xdr:row>
      <xdr:rowOff>38100</xdr:rowOff>
    </xdr:from>
    <xdr:to>
      <xdr:col>8</xdr:col>
      <xdr:colOff>523874</xdr:colOff>
      <xdr:row>51</xdr:row>
      <xdr:rowOff>104775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28575</xdr:colOff>
      <xdr:row>35</xdr:row>
      <xdr:rowOff>38100</xdr:rowOff>
    </xdr:from>
    <xdr:to>
      <xdr:col>17</xdr:col>
      <xdr:colOff>228599</xdr:colOff>
      <xdr:row>51</xdr:row>
      <xdr:rowOff>104775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352425</xdr:colOff>
      <xdr:row>35</xdr:row>
      <xdr:rowOff>47625</xdr:rowOff>
    </xdr:from>
    <xdr:to>
      <xdr:col>25</xdr:col>
      <xdr:colOff>552449</xdr:colOff>
      <xdr:row>51</xdr:row>
      <xdr:rowOff>114300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323850</xdr:colOff>
      <xdr:row>52</xdr:row>
      <xdr:rowOff>47625</xdr:rowOff>
    </xdr:from>
    <xdr:to>
      <xdr:col>8</xdr:col>
      <xdr:colOff>523874</xdr:colOff>
      <xdr:row>68</xdr:row>
      <xdr:rowOff>114300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52</xdr:row>
      <xdr:rowOff>47625</xdr:rowOff>
    </xdr:from>
    <xdr:to>
      <xdr:col>17</xdr:col>
      <xdr:colOff>247649</xdr:colOff>
      <xdr:row>68</xdr:row>
      <xdr:rowOff>114300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361950</xdr:colOff>
      <xdr:row>52</xdr:row>
      <xdr:rowOff>57150</xdr:rowOff>
    </xdr:from>
    <xdr:to>
      <xdr:col>25</xdr:col>
      <xdr:colOff>561974</xdr:colOff>
      <xdr:row>68</xdr:row>
      <xdr:rowOff>123825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333375</xdr:colOff>
      <xdr:row>69</xdr:row>
      <xdr:rowOff>57150</xdr:rowOff>
    </xdr:from>
    <xdr:to>
      <xdr:col>8</xdr:col>
      <xdr:colOff>533399</xdr:colOff>
      <xdr:row>85</xdr:row>
      <xdr:rowOff>123825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38100</xdr:colOff>
      <xdr:row>69</xdr:row>
      <xdr:rowOff>66675</xdr:rowOff>
    </xdr:from>
    <xdr:to>
      <xdr:col>17</xdr:col>
      <xdr:colOff>238124</xdr:colOff>
      <xdr:row>85</xdr:row>
      <xdr:rowOff>133350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371475</xdr:colOff>
      <xdr:row>69</xdr:row>
      <xdr:rowOff>76200</xdr:rowOff>
    </xdr:from>
    <xdr:to>
      <xdr:col>25</xdr:col>
      <xdr:colOff>571499</xdr:colOff>
      <xdr:row>85</xdr:row>
      <xdr:rowOff>142875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00000000-0008-0000-29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1</xdr:row>
      <xdr:rowOff>38099</xdr:rowOff>
    </xdr:from>
    <xdr:to>
      <xdr:col>9</xdr:col>
      <xdr:colOff>190500</xdr:colOff>
      <xdr:row>17</xdr:row>
      <xdr:rowOff>28575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352425</xdr:colOff>
      <xdr:row>1</xdr:row>
      <xdr:rowOff>38100</xdr:rowOff>
    </xdr:from>
    <xdr:to>
      <xdr:col>17</xdr:col>
      <xdr:colOff>600076</xdr:colOff>
      <xdr:row>17</xdr:row>
      <xdr:rowOff>28576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561975</xdr:colOff>
      <xdr:row>17</xdr:row>
      <xdr:rowOff>171450</xdr:rowOff>
    </xdr:from>
    <xdr:to>
      <xdr:col>9</xdr:col>
      <xdr:colOff>200026</xdr:colOff>
      <xdr:row>33</xdr:row>
      <xdr:rowOff>161926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361950</xdr:colOff>
      <xdr:row>17</xdr:row>
      <xdr:rowOff>171450</xdr:rowOff>
    </xdr:from>
    <xdr:to>
      <xdr:col>18</xdr:col>
      <xdr:colOff>1</xdr:colOff>
      <xdr:row>33</xdr:row>
      <xdr:rowOff>161926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114300</xdr:colOff>
      <xdr:row>34</xdr:row>
      <xdr:rowOff>95250</xdr:rowOff>
    </xdr:from>
    <xdr:to>
      <xdr:col>13</xdr:col>
      <xdr:colOff>361951</xdr:colOff>
      <xdr:row>50</xdr:row>
      <xdr:rowOff>85726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</xdr:row>
      <xdr:rowOff>28575</xdr:rowOff>
    </xdr:from>
    <xdr:to>
      <xdr:col>8</xdr:col>
      <xdr:colOff>533400</xdr:colOff>
      <xdr:row>17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38100</xdr:rowOff>
    </xdr:from>
    <xdr:to>
      <xdr:col>17</xdr:col>
      <xdr:colOff>200024</xdr:colOff>
      <xdr:row>17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333375</xdr:colOff>
      <xdr:row>1</xdr:row>
      <xdr:rowOff>38100</xdr:rowOff>
    </xdr:from>
    <xdr:to>
      <xdr:col>25</xdr:col>
      <xdr:colOff>533399</xdr:colOff>
      <xdr:row>17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18</xdr:row>
      <xdr:rowOff>47625</xdr:rowOff>
    </xdr:from>
    <xdr:to>
      <xdr:col>8</xdr:col>
      <xdr:colOff>533399</xdr:colOff>
      <xdr:row>34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</xdr:colOff>
      <xdr:row>18</xdr:row>
      <xdr:rowOff>38100</xdr:rowOff>
    </xdr:from>
    <xdr:to>
      <xdr:col>17</xdr:col>
      <xdr:colOff>219074</xdr:colOff>
      <xdr:row>34</xdr:row>
      <xdr:rowOff>104775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2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342900</xdr:colOff>
      <xdr:row>18</xdr:row>
      <xdr:rowOff>38100</xdr:rowOff>
    </xdr:from>
    <xdr:to>
      <xdr:col>25</xdr:col>
      <xdr:colOff>542924</xdr:colOff>
      <xdr:row>34</xdr:row>
      <xdr:rowOff>104775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323850</xdr:colOff>
      <xdr:row>35</xdr:row>
      <xdr:rowOff>38100</xdr:rowOff>
    </xdr:from>
    <xdr:to>
      <xdr:col>8</xdr:col>
      <xdr:colOff>523874</xdr:colOff>
      <xdr:row>51</xdr:row>
      <xdr:rowOff>104775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28575</xdr:colOff>
      <xdr:row>35</xdr:row>
      <xdr:rowOff>38100</xdr:rowOff>
    </xdr:from>
    <xdr:to>
      <xdr:col>17</xdr:col>
      <xdr:colOff>228599</xdr:colOff>
      <xdr:row>51</xdr:row>
      <xdr:rowOff>104775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352425</xdr:colOff>
      <xdr:row>35</xdr:row>
      <xdr:rowOff>47625</xdr:rowOff>
    </xdr:from>
    <xdr:to>
      <xdr:col>25</xdr:col>
      <xdr:colOff>552449</xdr:colOff>
      <xdr:row>51</xdr:row>
      <xdr:rowOff>114300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323850</xdr:colOff>
      <xdr:row>52</xdr:row>
      <xdr:rowOff>47625</xdr:rowOff>
    </xdr:from>
    <xdr:to>
      <xdr:col>8</xdr:col>
      <xdr:colOff>523874</xdr:colOff>
      <xdr:row>68</xdr:row>
      <xdr:rowOff>114300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52</xdr:row>
      <xdr:rowOff>47625</xdr:rowOff>
    </xdr:from>
    <xdr:to>
      <xdr:col>17</xdr:col>
      <xdr:colOff>247649</xdr:colOff>
      <xdr:row>68</xdr:row>
      <xdr:rowOff>114300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361950</xdr:colOff>
      <xdr:row>52</xdr:row>
      <xdr:rowOff>57150</xdr:rowOff>
    </xdr:from>
    <xdr:to>
      <xdr:col>25</xdr:col>
      <xdr:colOff>561974</xdr:colOff>
      <xdr:row>68</xdr:row>
      <xdr:rowOff>123825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333375</xdr:colOff>
      <xdr:row>69</xdr:row>
      <xdr:rowOff>57150</xdr:rowOff>
    </xdr:from>
    <xdr:to>
      <xdr:col>8</xdr:col>
      <xdr:colOff>533399</xdr:colOff>
      <xdr:row>85</xdr:row>
      <xdr:rowOff>123825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00000000-0008-0000-2D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38100</xdr:colOff>
      <xdr:row>69</xdr:row>
      <xdr:rowOff>66675</xdr:rowOff>
    </xdr:from>
    <xdr:to>
      <xdr:col>17</xdr:col>
      <xdr:colOff>238124</xdr:colOff>
      <xdr:row>85</xdr:row>
      <xdr:rowOff>133350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00000000-0008-0000-2D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371475</xdr:colOff>
      <xdr:row>69</xdr:row>
      <xdr:rowOff>76200</xdr:rowOff>
    </xdr:from>
    <xdr:to>
      <xdr:col>25</xdr:col>
      <xdr:colOff>571499</xdr:colOff>
      <xdr:row>85</xdr:row>
      <xdr:rowOff>142875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00000000-0008-0000-2D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</xdr:row>
      <xdr:rowOff>28575</xdr:rowOff>
    </xdr:from>
    <xdr:to>
      <xdr:col>8</xdr:col>
      <xdr:colOff>533400</xdr:colOff>
      <xdr:row>17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38100</xdr:rowOff>
    </xdr:from>
    <xdr:to>
      <xdr:col>17</xdr:col>
      <xdr:colOff>200024</xdr:colOff>
      <xdr:row>17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333375</xdr:colOff>
      <xdr:row>1</xdr:row>
      <xdr:rowOff>38100</xdr:rowOff>
    </xdr:from>
    <xdr:to>
      <xdr:col>25</xdr:col>
      <xdr:colOff>533399</xdr:colOff>
      <xdr:row>17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18</xdr:row>
      <xdr:rowOff>47625</xdr:rowOff>
    </xdr:from>
    <xdr:to>
      <xdr:col>8</xdr:col>
      <xdr:colOff>533399</xdr:colOff>
      <xdr:row>34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</xdr:colOff>
      <xdr:row>18</xdr:row>
      <xdr:rowOff>38100</xdr:rowOff>
    </xdr:from>
    <xdr:to>
      <xdr:col>17</xdr:col>
      <xdr:colOff>219074</xdr:colOff>
      <xdr:row>34</xdr:row>
      <xdr:rowOff>104775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2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342900</xdr:colOff>
      <xdr:row>18</xdr:row>
      <xdr:rowOff>38100</xdr:rowOff>
    </xdr:from>
    <xdr:to>
      <xdr:col>25</xdr:col>
      <xdr:colOff>542924</xdr:colOff>
      <xdr:row>34</xdr:row>
      <xdr:rowOff>104775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323850</xdr:colOff>
      <xdr:row>35</xdr:row>
      <xdr:rowOff>38100</xdr:rowOff>
    </xdr:from>
    <xdr:to>
      <xdr:col>8</xdr:col>
      <xdr:colOff>523874</xdr:colOff>
      <xdr:row>51</xdr:row>
      <xdr:rowOff>104775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28575</xdr:colOff>
      <xdr:row>35</xdr:row>
      <xdr:rowOff>38100</xdr:rowOff>
    </xdr:from>
    <xdr:to>
      <xdr:col>17</xdr:col>
      <xdr:colOff>228599</xdr:colOff>
      <xdr:row>51</xdr:row>
      <xdr:rowOff>104775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352425</xdr:colOff>
      <xdr:row>35</xdr:row>
      <xdr:rowOff>47625</xdr:rowOff>
    </xdr:from>
    <xdr:to>
      <xdr:col>25</xdr:col>
      <xdr:colOff>552449</xdr:colOff>
      <xdr:row>51</xdr:row>
      <xdr:rowOff>114300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323850</xdr:colOff>
      <xdr:row>52</xdr:row>
      <xdr:rowOff>47625</xdr:rowOff>
    </xdr:from>
    <xdr:to>
      <xdr:col>8</xdr:col>
      <xdr:colOff>523874</xdr:colOff>
      <xdr:row>68</xdr:row>
      <xdr:rowOff>114300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52</xdr:row>
      <xdr:rowOff>47625</xdr:rowOff>
    </xdr:from>
    <xdr:to>
      <xdr:col>17</xdr:col>
      <xdr:colOff>247649</xdr:colOff>
      <xdr:row>68</xdr:row>
      <xdr:rowOff>114300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361950</xdr:colOff>
      <xdr:row>52</xdr:row>
      <xdr:rowOff>57150</xdr:rowOff>
    </xdr:from>
    <xdr:to>
      <xdr:col>25</xdr:col>
      <xdr:colOff>561974</xdr:colOff>
      <xdr:row>68</xdr:row>
      <xdr:rowOff>123825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333375</xdr:colOff>
      <xdr:row>69</xdr:row>
      <xdr:rowOff>57150</xdr:rowOff>
    </xdr:from>
    <xdr:to>
      <xdr:col>8</xdr:col>
      <xdr:colOff>533399</xdr:colOff>
      <xdr:row>85</xdr:row>
      <xdr:rowOff>123825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38100</xdr:colOff>
      <xdr:row>69</xdr:row>
      <xdr:rowOff>66675</xdr:rowOff>
    </xdr:from>
    <xdr:to>
      <xdr:col>17</xdr:col>
      <xdr:colOff>238124</xdr:colOff>
      <xdr:row>85</xdr:row>
      <xdr:rowOff>133350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00000000-0008-0000-2F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371475</xdr:colOff>
      <xdr:row>69</xdr:row>
      <xdr:rowOff>76200</xdr:rowOff>
    </xdr:from>
    <xdr:to>
      <xdr:col>25</xdr:col>
      <xdr:colOff>571499</xdr:colOff>
      <xdr:row>85</xdr:row>
      <xdr:rowOff>142875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00000000-0008-0000-2F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</xdr:row>
      <xdr:rowOff>28575</xdr:rowOff>
    </xdr:from>
    <xdr:to>
      <xdr:col>8</xdr:col>
      <xdr:colOff>533400</xdr:colOff>
      <xdr:row>17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38100</xdr:rowOff>
    </xdr:from>
    <xdr:to>
      <xdr:col>17</xdr:col>
      <xdr:colOff>200024</xdr:colOff>
      <xdr:row>17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333375</xdr:colOff>
      <xdr:row>1</xdr:row>
      <xdr:rowOff>38100</xdr:rowOff>
    </xdr:from>
    <xdr:to>
      <xdr:col>25</xdr:col>
      <xdr:colOff>533399</xdr:colOff>
      <xdr:row>17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18</xdr:row>
      <xdr:rowOff>47625</xdr:rowOff>
    </xdr:from>
    <xdr:to>
      <xdr:col>8</xdr:col>
      <xdr:colOff>533399</xdr:colOff>
      <xdr:row>34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</xdr:colOff>
      <xdr:row>18</xdr:row>
      <xdr:rowOff>38100</xdr:rowOff>
    </xdr:from>
    <xdr:to>
      <xdr:col>17</xdr:col>
      <xdr:colOff>219074</xdr:colOff>
      <xdr:row>34</xdr:row>
      <xdr:rowOff>104775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3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342900</xdr:colOff>
      <xdr:row>18</xdr:row>
      <xdr:rowOff>38100</xdr:rowOff>
    </xdr:from>
    <xdr:to>
      <xdr:col>25</xdr:col>
      <xdr:colOff>542924</xdr:colOff>
      <xdr:row>34</xdr:row>
      <xdr:rowOff>104775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323850</xdr:colOff>
      <xdr:row>35</xdr:row>
      <xdr:rowOff>38100</xdr:rowOff>
    </xdr:from>
    <xdr:to>
      <xdr:col>8</xdr:col>
      <xdr:colOff>523874</xdr:colOff>
      <xdr:row>51</xdr:row>
      <xdr:rowOff>104775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28575</xdr:colOff>
      <xdr:row>35</xdr:row>
      <xdr:rowOff>38100</xdr:rowOff>
    </xdr:from>
    <xdr:to>
      <xdr:col>17</xdr:col>
      <xdr:colOff>228599</xdr:colOff>
      <xdr:row>51</xdr:row>
      <xdr:rowOff>104775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352425</xdr:colOff>
      <xdr:row>35</xdr:row>
      <xdr:rowOff>47625</xdr:rowOff>
    </xdr:from>
    <xdr:to>
      <xdr:col>25</xdr:col>
      <xdr:colOff>552449</xdr:colOff>
      <xdr:row>51</xdr:row>
      <xdr:rowOff>114300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323850</xdr:colOff>
      <xdr:row>52</xdr:row>
      <xdr:rowOff>47625</xdr:rowOff>
    </xdr:from>
    <xdr:to>
      <xdr:col>8</xdr:col>
      <xdr:colOff>523874</xdr:colOff>
      <xdr:row>68</xdr:row>
      <xdr:rowOff>114300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52</xdr:row>
      <xdr:rowOff>47625</xdr:rowOff>
    </xdr:from>
    <xdr:to>
      <xdr:col>17</xdr:col>
      <xdr:colOff>247649</xdr:colOff>
      <xdr:row>68</xdr:row>
      <xdr:rowOff>114300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361950</xdr:colOff>
      <xdr:row>52</xdr:row>
      <xdr:rowOff>57150</xdr:rowOff>
    </xdr:from>
    <xdr:to>
      <xdr:col>25</xdr:col>
      <xdr:colOff>561974</xdr:colOff>
      <xdr:row>68</xdr:row>
      <xdr:rowOff>123825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333375</xdr:colOff>
      <xdr:row>69</xdr:row>
      <xdr:rowOff>57150</xdr:rowOff>
    </xdr:from>
    <xdr:to>
      <xdr:col>8</xdr:col>
      <xdr:colOff>533399</xdr:colOff>
      <xdr:row>85</xdr:row>
      <xdr:rowOff>123825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38100</xdr:colOff>
      <xdr:row>69</xdr:row>
      <xdr:rowOff>66675</xdr:rowOff>
    </xdr:from>
    <xdr:to>
      <xdr:col>17</xdr:col>
      <xdr:colOff>238124</xdr:colOff>
      <xdr:row>85</xdr:row>
      <xdr:rowOff>133350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00000000-0008-0000-3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371475</xdr:colOff>
      <xdr:row>69</xdr:row>
      <xdr:rowOff>76200</xdr:rowOff>
    </xdr:from>
    <xdr:to>
      <xdr:col>25</xdr:col>
      <xdr:colOff>571499</xdr:colOff>
      <xdr:row>85</xdr:row>
      <xdr:rowOff>142875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00000000-0008-0000-3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323850</xdr:colOff>
      <xdr:row>1</xdr:row>
      <xdr:rowOff>42862</xdr:rowOff>
    </xdr:from>
    <xdr:to>
      <xdr:col>24</xdr:col>
      <xdr:colOff>19050</xdr:colOff>
      <xdr:row>15</xdr:row>
      <xdr:rowOff>119062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0F57B4F-0595-4936-931B-E6CD56017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323850</xdr:colOff>
      <xdr:row>16</xdr:row>
      <xdr:rowOff>100012</xdr:rowOff>
    </xdr:from>
    <xdr:to>
      <xdr:col>24</xdr:col>
      <xdr:colOff>19050</xdr:colOff>
      <xdr:row>30</xdr:row>
      <xdr:rowOff>176212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AECC459-35CE-4F28-A659-7D304B8D76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333375</xdr:colOff>
      <xdr:row>31</xdr:row>
      <xdr:rowOff>80962</xdr:rowOff>
    </xdr:from>
    <xdr:to>
      <xdr:col>24</xdr:col>
      <xdr:colOff>28575</xdr:colOff>
      <xdr:row>45</xdr:row>
      <xdr:rowOff>157162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BBA74D3-BCDE-4F2D-AB39-392F1C17EB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1</xdr:row>
      <xdr:rowOff>38099</xdr:rowOff>
    </xdr:from>
    <xdr:to>
      <xdr:col>9</xdr:col>
      <xdr:colOff>190500</xdr:colOff>
      <xdr:row>17</xdr:row>
      <xdr:rowOff>28575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352425</xdr:colOff>
      <xdr:row>1</xdr:row>
      <xdr:rowOff>38100</xdr:rowOff>
    </xdr:from>
    <xdr:to>
      <xdr:col>17</xdr:col>
      <xdr:colOff>600076</xdr:colOff>
      <xdr:row>17</xdr:row>
      <xdr:rowOff>28576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561975</xdr:colOff>
      <xdr:row>17</xdr:row>
      <xdr:rowOff>171450</xdr:rowOff>
    </xdr:from>
    <xdr:to>
      <xdr:col>9</xdr:col>
      <xdr:colOff>200026</xdr:colOff>
      <xdr:row>33</xdr:row>
      <xdr:rowOff>161926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361950</xdr:colOff>
      <xdr:row>17</xdr:row>
      <xdr:rowOff>171450</xdr:rowOff>
    </xdr:from>
    <xdr:to>
      <xdr:col>18</xdr:col>
      <xdr:colOff>1</xdr:colOff>
      <xdr:row>33</xdr:row>
      <xdr:rowOff>161926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114300</xdr:colOff>
      <xdr:row>34</xdr:row>
      <xdr:rowOff>95250</xdr:rowOff>
    </xdr:from>
    <xdr:to>
      <xdr:col>13</xdr:col>
      <xdr:colOff>361951</xdr:colOff>
      <xdr:row>50</xdr:row>
      <xdr:rowOff>85726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1</xdr:row>
      <xdr:rowOff>28575</xdr:rowOff>
    </xdr:from>
    <xdr:to>
      <xdr:col>8</xdr:col>
      <xdr:colOff>533400</xdr:colOff>
      <xdr:row>17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38100</xdr:rowOff>
    </xdr:from>
    <xdr:to>
      <xdr:col>17</xdr:col>
      <xdr:colOff>200024</xdr:colOff>
      <xdr:row>17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333375</xdr:colOff>
      <xdr:row>1</xdr:row>
      <xdr:rowOff>38100</xdr:rowOff>
    </xdr:from>
    <xdr:to>
      <xdr:col>25</xdr:col>
      <xdr:colOff>533399</xdr:colOff>
      <xdr:row>17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333375</xdr:colOff>
      <xdr:row>18</xdr:row>
      <xdr:rowOff>47625</xdr:rowOff>
    </xdr:from>
    <xdr:to>
      <xdr:col>8</xdr:col>
      <xdr:colOff>533399</xdr:colOff>
      <xdr:row>34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19050</xdr:colOff>
      <xdr:row>18</xdr:row>
      <xdr:rowOff>38100</xdr:rowOff>
    </xdr:from>
    <xdr:to>
      <xdr:col>17</xdr:col>
      <xdr:colOff>219074</xdr:colOff>
      <xdr:row>34</xdr:row>
      <xdr:rowOff>104775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342900</xdr:colOff>
      <xdr:row>18</xdr:row>
      <xdr:rowOff>38100</xdr:rowOff>
    </xdr:from>
    <xdr:to>
      <xdr:col>25</xdr:col>
      <xdr:colOff>542924</xdr:colOff>
      <xdr:row>34</xdr:row>
      <xdr:rowOff>104775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323850</xdr:colOff>
      <xdr:row>35</xdr:row>
      <xdr:rowOff>38100</xdr:rowOff>
    </xdr:from>
    <xdr:to>
      <xdr:col>8</xdr:col>
      <xdr:colOff>523874</xdr:colOff>
      <xdr:row>51</xdr:row>
      <xdr:rowOff>104775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28575</xdr:colOff>
      <xdr:row>35</xdr:row>
      <xdr:rowOff>38100</xdr:rowOff>
    </xdr:from>
    <xdr:to>
      <xdr:col>17</xdr:col>
      <xdr:colOff>228599</xdr:colOff>
      <xdr:row>51</xdr:row>
      <xdr:rowOff>104775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352425</xdr:colOff>
      <xdr:row>35</xdr:row>
      <xdr:rowOff>47625</xdr:rowOff>
    </xdr:from>
    <xdr:to>
      <xdr:col>25</xdr:col>
      <xdr:colOff>552449</xdr:colOff>
      <xdr:row>51</xdr:row>
      <xdr:rowOff>114300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323850</xdr:colOff>
      <xdr:row>52</xdr:row>
      <xdr:rowOff>47625</xdr:rowOff>
    </xdr:from>
    <xdr:to>
      <xdr:col>8</xdr:col>
      <xdr:colOff>523874</xdr:colOff>
      <xdr:row>68</xdr:row>
      <xdr:rowOff>114300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52</xdr:row>
      <xdr:rowOff>47625</xdr:rowOff>
    </xdr:from>
    <xdr:to>
      <xdr:col>17</xdr:col>
      <xdr:colOff>247649</xdr:colOff>
      <xdr:row>68</xdr:row>
      <xdr:rowOff>114300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361950</xdr:colOff>
      <xdr:row>52</xdr:row>
      <xdr:rowOff>57150</xdr:rowOff>
    </xdr:from>
    <xdr:to>
      <xdr:col>25</xdr:col>
      <xdr:colOff>561974</xdr:colOff>
      <xdr:row>68</xdr:row>
      <xdr:rowOff>123825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333375</xdr:colOff>
      <xdr:row>69</xdr:row>
      <xdr:rowOff>57150</xdr:rowOff>
    </xdr:from>
    <xdr:to>
      <xdr:col>8</xdr:col>
      <xdr:colOff>533399</xdr:colOff>
      <xdr:row>85</xdr:row>
      <xdr:rowOff>123825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38100</xdr:colOff>
      <xdr:row>69</xdr:row>
      <xdr:rowOff>66675</xdr:rowOff>
    </xdr:from>
    <xdr:to>
      <xdr:col>17</xdr:col>
      <xdr:colOff>238124</xdr:colOff>
      <xdr:row>85</xdr:row>
      <xdr:rowOff>133350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371475</xdr:colOff>
      <xdr:row>69</xdr:row>
      <xdr:rowOff>76200</xdr:rowOff>
    </xdr:from>
    <xdr:to>
      <xdr:col>25</xdr:col>
      <xdr:colOff>571499</xdr:colOff>
      <xdr:row>85</xdr:row>
      <xdr:rowOff>142875</xdr:rowOff>
    </xdr:to>
    <xdr:graphicFrame macro="">
      <xdr:nvGraphicFramePr>
        <xdr:cNvPr id="17" name="Chart 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38100</xdr:rowOff>
    </xdr:from>
    <xdr:to>
      <xdr:col>9</xdr:col>
      <xdr:colOff>247649</xdr:colOff>
      <xdr:row>17</xdr:row>
      <xdr:rowOff>104775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419100</xdr:colOff>
      <xdr:row>1</xdr:row>
      <xdr:rowOff>38100</xdr:rowOff>
    </xdr:from>
    <xdr:to>
      <xdr:col>18</xdr:col>
      <xdr:colOff>9524</xdr:colOff>
      <xdr:row>17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180975</xdr:colOff>
      <xdr:row>1</xdr:row>
      <xdr:rowOff>38100</xdr:rowOff>
    </xdr:from>
    <xdr:to>
      <xdr:col>26</xdr:col>
      <xdr:colOff>380999</xdr:colOff>
      <xdr:row>17</xdr:row>
      <xdr:rowOff>104775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57150</xdr:colOff>
      <xdr:row>18</xdr:row>
      <xdr:rowOff>0</xdr:rowOff>
    </xdr:from>
    <xdr:to>
      <xdr:col>9</xdr:col>
      <xdr:colOff>257174</xdr:colOff>
      <xdr:row>34</xdr:row>
      <xdr:rowOff>66675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381000</xdr:colOff>
      <xdr:row>18</xdr:row>
      <xdr:rowOff>0</xdr:rowOff>
    </xdr:from>
    <xdr:to>
      <xdr:col>17</xdr:col>
      <xdr:colOff>581024</xdr:colOff>
      <xdr:row>34</xdr:row>
      <xdr:rowOff>66675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123825</xdr:colOff>
      <xdr:row>18</xdr:row>
      <xdr:rowOff>0</xdr:rowOff>
    </xdr:from>
    <xdr:to>
      <xdr:col>26</xdr:col>
      <xdr:colOff>323849</xdr:colOff>
      <xdr:row>34</xdr:row>
      <xdr:rowOff>66675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85725</xdr:colOff>
      <xdr:row>34</xdr:row>
      <xdr:rowOff>171450</xdr:rowOff>
    </xdr:from>
    <xdr:to>
      <xdr:col>9</xdr:col>
      <xdr:colOff>285749</xdr:colOff>
      <xdr:row>51</xdr:row>
      <xdr:rowOff>47625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419100</xdr:colOff>
      <xdr:row>34</xdr:row>
      <xdr:rowOff>161925</xdr:rowOff>
    </xdr:from>
    <xdr:to>
      <xdr:col>18</xdr:col>
      <xdr:colOff>9524</xdr:colOff>
      <xdr:row>51</xdr:row>
      <xdr:rowOff>38100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142875</xdr:colOff>
      <xdr:row>34</xdr:row>
      <xdr:rowOff>171450</xdr:rowOff>
    </xdr:from>
    <xdr:to>
      <xdr:col>26</xdr:col>
      <xdr:colOff>342899</xdr:colOff>
      <xdr:row>51</xdr:row>
      <xdr:rowOff>47625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95250</xdr:colOff>
      <xdr:row>51</xdr:row>
      <xdr:rowOff>161925</xdr:rowOff>
    </xdr:from>
    <xdr:to>
      <xdr:col>9</xdr:col>
      <xdr:colOff>295274</xdr:colOff>
      <xdr:row>68</xdr:row>
      <xdr:rowOff>38100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438150</xdr:colOff>
      <xdr:row>51</xdr:row>
      <xdr:rowOff>171450</xdr:rowOff>
    </xdr:from>
    <xdr:to>
      <xdr:col>18</xdr:col>
      <xdr:colOff>28574</xdr:colOff>
      <xdr:row>68</xdr:row>
      <xdr:rowOff>47625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152400</xdr:colOff>
      <xdr:row>51</xdr:row>
      <xdr:rowOff>180975</xdr:rowOff>
    </xdr:from>
    <xdr:to>
      <xdr:col>26</xdr:col>
      <xdr:colOff>352424</xdr:colOff>
      <xdr:row>68</xdr:row>
      <xdr:rowOff>57150</xdr:rowOff>
    </xdr:to>
    <xdr:graphicFrame macro="">
      <xdr:nvGraphicFramePr>
        <xdr:cNvPr id="16" name="Chart 2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114300</xdr:colOff>
      <xdr:row>68</xdr:row>
      <xdr:rowOff>133350</xdr:rowOff>
    </xdr:from>
    <xdr:to>
      <xdr:col>9</xdr:col>
      <xdr:colOff>314324</xdr:colOff>
      <xdr:row>85</xdr:row>
      <xdr:rowOff>9525</xdr:rowOff>
    </xdr:to>
    <xdr:graphicFrame macro="">
      <xdr:nvGraphicFramePr>
        <xdr:cNvPr id="17" name="Chart 2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428625</xdr:colOff>
      <xdr:row>68</xdr:row>
      <xdr:rowOff>123825</xdr:rowOff>
    </xdr:from>
    <xdr:to>
      <xdr:col>18</xdr:col>
      <xdr:colOff>19049</xdr:colOff>
      <xdr:row>85</xdr:row>
      <xdr:rowOff>0</xdr:rowOff>
    </xdr:to>
    <xdr:graphicFrame macro="">
      <xdr:nvGraphicFramePr>
        <xdr:cNvPr id="18" name="Chart 2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18</xdr:col>
      <xdr:colOff>161925</xdr:colOff>
      <xdr:row>68</xdr:row>
      <xdr:rowOff>133350</xdr:rowOff>
    </xdr:from>
    <xdr:to>
      <xdr:col>26</xdr:col>
      <xdr:colOff>361949</xdr:colOff>
      <xdr:row>85</xdr:row>
      <xdr:rowOff>9525</xdr:rowOff>
    </xdr:to>
    <xdr:graphicFrame macro="">
      <xdr:nvGraphicFramePr>
        <xdr:cNvPr id="19" name="Chart 2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104775</xdr:colOff>
      <xdr:row>85</xdr:row>
      <xdr:rowOff>123825</xdr:rowOff>
    </xdr:from>
    <xdr:to>
      <xdr:col>9</xdr:col>
      <xdr:colOff>304799</xdr:colOff>
      <xdr:row>102</xdr:row>
      <xdr:rowOff>0</xdr:rowOff>
    </xdr:to>
    <xdr:graphicFrame macro="">
      <xdr:nvGraphicFramePr>
        <xdr:cNvPr id="20" name="Chart 2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</xdr:col>
      <xdr:colOff>419100</xdr:colOff>
      <xdr:row>85</xdr:row>
      <xdr:rowOff>114300</xdr:rowOff>
    </xdr:from>
    <xdr:to>
      <xdr:col>18</xdr:col>
      <xdr:colOff>9524</xdr:colOff>
      <xdr:row>101</xdr:row>
      <xdr:rowOff>180975</xdr:rowOff>
    </xdr:to>
    <xdr:graphicFrame macro="">
      <xdr:nvGraphicFramePr>
        <xdr:cNvPr id="21" name="Chart 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18</xdr:col>
      <xdr:colOff>133350</xdr:colOff>
      <xdr:row>85</xdr:row>
      <xdr:rowOff>123825</xdr:rowOff>
    </xdr:from>
    <xdr:to>
      <xdr:col>26</xdr:col>
      <xdr:colOff>333374</xdr:colOff>
      <xdr:row>102</xdr:row>
      <xdr:rowOff>0</xdr:rowOff>
    </xdr:to>
    <xdr:graphicFrame macro="">
      <xdr:nvGraphicFramePr>
        <xdr:cNvPr id="22" name="Chart 2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104775</xdr:colOff>
      <xdr:row>102</xdr:row>
      <xdr:rowOff>104775</xdr:rowOff>
    </xdr:from>
    <xdr:to>
      <xdr:col>9</xdr:col>
      <xdr:colOff>304799</xdr:colOff>
      <xdr:row>118</xdr:row>
      <xdr:rowOff>171450</xdr:rowOff>
    </xdr:to>
    <xdr:graphicFrame macro="">
      <xdr:nvGraphicFramePr>
        <xdr:cNvPr id="23" name="Chart 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</xdr:col>
      <xdr:colOff>438150</xdr:colOff>
      <xdr:row>102</xdr:row>
      <xdr:rowOff>114300</xdr:rowOff>
    </xdr:from>
    <xdr:to>
      <xdr:col>18</xdr:col>
      <xdr:colOff>28574</xdr:colOff>
      <xdr:row>118</xdr:row>
      <xdr:rowOff>180975</xdr:rowOff>
    </xdr:to>
    <xdr:graphicFrame macro="">
      <xdr:nvGraphicFramePr>
        <xdr:cNvPr id="24" name="Chart 2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18</xdr:col>
      <xdr:colOff>171450</xdr:colOff>
      <xdr:row>102</xdr:row>
      <xdr:rowOff>114300</xdr:rowOff>
    </xdr:from>
    <xdr:to>
      <xdr:col>26</xdr:col>
      <xdr:colOff>371474</xdr:colOff>
      <xdr:row>118</xdr:row>
      <xdr:rowOff>180975</xdr:rowOff>
    </xdr:to>
    <xdr:graphicFrame macro="">
      <xdr:nvGraphicFramePr>
        <xdr:cNvPr id="25" name="Chart 2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123825</xdr:colOff>
      <xdr:row>119</xdr:row>
      <xdr:rowOff>104775</xdr:rowOff>
    </xdr:from>
    <xdr:to>
      <xdr:col>9</xdr:col>
      <xdr:colOff>323849</xdr:colOff>
      <xdr:row>135</xdr:row>
      <xdr:rowOff>171450</xdr:rowOff>
    </xdr:to>
    <xdr:graphicFrame macro="">
      <xdr:nvGraphicFramePr>
        <xdr:cNvPr id="26" name="Chart 2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</xdr:col>
      <xdr:colOff>447675</xdr:colOff>
      <xdr:row>119</xdr:row>
      <xdr:rowOff>104775</xdr:rowOff>
    </xdr:from>
    <xdr:to>
      <xdr:col>18</xdr:col>
      <xdr:colOff>38099</xdr:colOff>
      <xdr:row>135</xdr:row>
      <xdr:rowOff>171450</xdr:rowOff>
    </xdr:to>
    <xdr:graphicFrame macro="">
      <xdr:nvGraphicFramePr>
        <xdr:cNvPr id="27" name="Chart 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18</xdr:col>
      <xdr:colOff>161925</xdr:colOff>
      <xdr:row>119</xdr:row>
      <xdr:rowOff>104775</xdr:rowOff>
    </xdr:from>
    <xdr:to>
      <xdr:col>26</xdr:col>
      <xdr:colOff>361949</xdr:colOff>
      <xdr:row>135</xdr:row>
      <xdr:rowOff>171450</xdr:rowOff>
    </xdr:to>
    <xdr:graphicFrame macro="">
      <xdr:nvGraphicFramePr>
        <xdr:cNvPr id="28" name="Chart 2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142875</xdr:colOff>
      <xdr:row>136</xdr:row>
      <xdr:rowOff>95250</xdr:rowOff>
    </xdr:from>
    <xdr:to>
      <xdr:col>9</xdr:col>
      <xdr:colOff>342899</xdr:colOff>
      <xdr:row>152</xdr:row>
      <xdr:rowOff>161925</xdr:rowOff>
    </xdr:to>
    <xdr:graphicFrame macro="">
      <xdr:nvGraphicFramePr>
        <xdr:cNvPr id="29" name="Chart 2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9</xdr:col>
      <xdr:colOff>447675</xdr:colOff>
      <xdr:row>136</xdr:row>
      <xdr:rowOff>85725</xdr:rowOff>
    </xdr:from>
    <xdr:to>
      <xdr:col>18</xdr:col>
      <xdr:colOff>38099</xdr:colOff>
      <xdr:row>152</xdr:row>
      <xdr:rowOff>152400</xdr:rowOff>
    </xdr:to>
    <xdr:graphicFrame macro="">
      <xdr:nvGraphicFramePr>
        <xdr:cNvPr id="30" name="Chart 2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18</xdr:col>
      <xdr:colOff>171450</xdr:colOff>
      <xdr:row>136</xdr:row>
      <xdr:rowOff>85725</xdr:rowOff>
    </xdr:from>
    <xdr:to>
      <xdr:col>26</xdr:col>
      <xdr:colOff>371474</xdr:colOff>
      <xdr:row>152</xdr:row>
      <xdr:rowOff>152400</xdr:rowOff>
    </xdr:to>
    <xdr:graphicFrame macro="">
      <xdr:nvGraphicFramePr>
        <xdr:cNvPr id="31" name="Chart 2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171450</xdr:colOff>
      <xdr:row>153</xdr:row>
      <xdr:rowOff>66675</xdr:rowOff>
    </xdr:from>
    <xdr:to>
      <xdr:col>9</xdr:col>
      <xdr:colOff>371474</xdr:colOff>
      <xdr:row>169</xdr:row>
      <xdr:rowOff>133350</xdr:rowOff>
    </xdr:to>
    <xdr:graphicFrame macro="">
      <xdr:nvGraphicFramePr>
        <xdr:cNvPr id="32" name="Chart 2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9</xdr:col>
      <xdr:colOff>476250</xdr:colOff>
      <xdr:row>153</xdr:row>
      <xdr:rowOff>57150</xdr:rowOff>
    </xdr:from>
    <xdr:to>
      <xdr:col>18</xdr:col>
      <xdr:colOff>66674</xdr:colOff>
      <xdr:row>169</xdr:row>
      <xdr:rowOff>123825</xdr:rowOff>
    </xdr:to>
    <xdr:graphicFrame macro="">
      <xdr:nvGraphicFramePr>
        <xdr:cNvPr id="33" name="Chart 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18</xdr:col>
      <xdr:colOff>200025</xdr:colOff>
      <xdr:row>153</xdr:row>
      <xdr:rowOff>57150</xdr:rowOff>
    </xdr:from>
    <xdr:to>
      <xdr:col>26</xdr:col>
      <xdr:colOff>400049</xdr:colOff>
      <xdr:row>169</xdr:row>
      <xdr:rowOff>123825</xdr:rowOff>
    </xdr:to>
    <xdr:graphicFrame macro="">
      <xdr:nvGraphicFramePr>
        <xdr:cNvPr id="34" name="Chart 2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171450</xdr:colOff>
      <xdr:row>170</xdr:row>
      <xdr:rowOff>95250</xdr:rowOff>
    </xdr:from>
    <xdr:to>
      <xdr:col>9</xdr:col>
      <xdr:colOff>371474</xdr:colOff>
      <xdr:row>186</xdr:row>
      <xdr:rowOff>161925</xdr:rowOff>
    </xdr:to>
    <xdr:graphicFrame macro="">
      <xdr:nvGraphicFramePr>
        <xdr:cNvPr id="35" name="Chart 2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9</xdr:col>
      <xdr:colOff>476250</xdr:colOff>
      <xdr:row>170</xdr:row>
      <xdr:rowOff>85725</xdr:rowOff>
    </xdr:from>
    <xdr:to>
      <xdr:col>18</xdr:col>
      <xdr:colOff>66674</xdr:colOff>
      <xdr:row>186</xdr:row>
      <xdr:rowOff>152400</xdr:rowOff>
    </xdr:to>
    <xdr:graphicFrame macro="">
      <xdr:nvGraphicFramePr>
        <xdr:cNvPr id="36" name="Chart 2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18</xdr:col>
      <xdr:colOff>200025</xdr:colOff>
      <xdr:row>170</xdr:row>
      <xdr:rowOff>85725</xdr:rowOff>
    </xdr:from>
    <xdr:to>
      <xdr:col>26</xdr:col>
      <xdr:colOff>400049</xdr:colOff>
      <xdr:row>186</xdr:row>
      <xdr:rowOff>152400</xdr:rowOff>
    </xdr:to>
    <xdr:graphicFrame macro="">
      <xdr:nvGraphicFramePr>
        <xdr:cNvPr id="37" name="Chart 2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166687</xdr:rowOff>
    </xdr:from>
    <xdr:to>
      <xdr:col>8</xdr:col>
      <xdr:colOff>142875</xdr:colOff>
      <xdr:row>14</xdr:row>
      <xdr:rowOff>76201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333375</xdr:colOff>
      <xdr:row>0</xdr:row>
      <xdr:rowOff>161925</xdr:rowOff>
    </xdr:from>
    <xdr:to>
      <xdr:col>15</xdr:col>
      <xdr:colOff>428625</xdr:colOff>
      <xdr:row>14</xdr:row>
      <xdr:rowOff>71439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28575</xdr:colOff>
      <xdr:row>0</xdr:row>
      <xdr:rowOff>152400</xdr:rowOff>
    </xdr:from>
    <xdr:to>
      <xdr:col>23</xdr:col>
      <xdr:colOff>123825</xdr:colOff>
      <xdr:row>14</xdr:row>
      <xdr:rowOff>61914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57150</xdr:colOff>
      <xdr:row>15</xdr:row>
      <xdr:rowOff>76200</xdr:rowOff>
    </xdr:from>
    <xdr:to>
      <xdr:col>8</xdr:col>
      <xdr:colOff>152400</xdr:colOff>
      <xdr:row>28</xdr:row>
      <xdr:rowOff>176214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333375</xdr:colOff>
      <xdr:row>15</xdr:row>
      <xdr:rowOff>76200</xdr:rowOff>
    </xdr:from>
    <xdr:to>
      <xdr:col>15</xdr:col>
      <xdr:colOff>428625</xdr:colOff>
      <xdr:row>28</xdr:row>
      <xdr:rowOff>176214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38100</xdr:colOff>
      <xdr:row>15</xdr:row>
      <xdr:rowOff>76200</xdr:rowOff>
    </xdr:from>
    <xdr:to>
      <xdr:col>23</xdr:col>
      <xdr:colOff>133350</xdr:colOff>
      <xdr:row>28</xdr:row>
      <xdr:rowOff>176214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57150</xdr:colOff>
      <xdr:row>29</xdr:row>
      <xdr:rowOff>123825</xdr:rowOff>
    </xdr:from>
    <xdr:to>
      <xdr:col>8</xdr:col>
      <xdr:colOff>152400</xdr:colOff>
      <xdr:row>43</xdr:row>
      <xdr:rowOff>33339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342900</xdr:colOff>
      <xdr:row>29</xdr:row>
      <xdr:rowOff>133350</xdr:rowOff>
    </xdr:from>
    <xdr:to>
      <xdr:col>15</xdr:col>
      <xdr:colOff>438150</xdr:colOff>
      <xdr:row>43</xdr:row>
      <xdr:rowOff>42864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66675</xdr:colOff>
      <xdr:row>29</xdr:row>
      <xdr:rowOff>152400</xdr:rowOff>
    </xdr:from>
    <xdr:to>
      <xdr:col>23</xdr:col>
      <xdr:colOff>161925</xdr:colOff>
      <xdr:row>43</xdr:row>
      <xdr:rowOff>61914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66675</xdr:colOff>
      <xdr:row>43</xdr:row>
      <xdr:rowOff>171450</xdr:rowOff>
    </xdr:from>
    <xdr:to>
      <xdr:col>8</xdr:col>
      <xdr:colOff>161925</xdr:colOff>
      <xdr:row>57</xdr:row>
      <xdr:rowOff>80964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342900</xdr:colOff>
      <xdr:row>43</xdr:row>
      <xdr:rowOff>180975</xdr:rowOff>
    </xdr:from>
    <xdr:to>
      <xdr:col>15</xdr:col>
      <xdr:colOff>438150</xdr:colOff>
      <xdr:row>57</xdr:row>
      <xdr:rowOff>90489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66675</xdr:colOff>
      <xdr:row>43</xdr:row>
      <xdr:rowOff>180975</xdr:rowOff>
    </xdr:from>
    <xdr:to>
      <xdr:col>23</xdr:col>
      <xdr:colOff>161925</xdr:colOff>
      <xdr:row>57</xdr:row>
      <xdr:rowOff>90489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66675</xdr:colOff>
      <xdr:row>58</xdr:row>
      <xdr:rowOff>19050</xdr:rowOff>
    </xdr:from>
    <xdr:to>
      <xdr:col>8</xdr:col>
      <xdr:colOff>161925</xdr:colOff>
      <xdr:row>71</xdr:row>
      <xdr:rowOff>119064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361950</xdr:colOff>
      <xdr:row>58</xdr:row>
      <xdr:rowOff>28575</xdr:rowOff>
    </xdr:from>
    <xdr:to>
      <xdr:col>15</xdr:col>
      <xdr:colOff>457200</xdr:colOff>
      <xdr:row>71</xdr:row>
      <xdr:rowOff>128589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66675</xdr:colOff>
      <xdr:row>58</xdr:row>
      <xdr:rowOff>66675</xdr:rowOff>
    </xdr:from>
    <xdr:to>
      <xdr:col>23</xdr:col>
      <xdr:colOff>161925</xdr:colOff>
      <xdr:row>71</xdr:row>
      <xdr:rowOff>166689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601806</xdr:colOff>
      <xdr:row>1</xdr:row>
      <xdr:rowOff>62777</xdr:rowOff>
    </xdr:from>
    <xdr:to>
      <xdr:col>8</xdr:col>
      <xdr:colOff>90920</xdr:colOff>
      <xdr:row>14</xdr:row>
      <xdr:rowOff>162791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9C88EDD2-180A-4B1B-BAFF-2B9864EEEC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281420</xdr:colOff>
      <xdr:row>1</xdr:row>
      <xdr:rowOff>58015</xdr:rowOff>
    </xdr:from>
    <xdr:to>
      <xdr:col>15</xdr:col>
      <xdr:colOff>376670</xdr:colOff>
      <xdr:row>14</xdr:row>
      <xdr:rowOff>158029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A0E9923F-7D16-4D1D-A00C-FB3DA4765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582757</xdr:colOff>
      <xdr:row>1</xdr:row>
      <xdr:rowOff>48490</xdr:rowOff>
    </xdr:from>
    <xdr:to>
      <xdr:col>23</xdr:col>
      <xdr:colOff>71870</xdr:colOff>
      <xdr:row>14</xdr:row>
      <xdr:rowOff>148504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F24D052B-4C64-45E3-B562-A6B518538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5195</xdr:colOff>
      <xdr:row>15</xdr:row>
      <xdr:rowOff>162790</xdr:rowOff>
    </xdr:from>
    <xdr:to>
      <xdr:col>8</xdr:col>
      <xdr:colOff>100445</xdr:colOff>
      <xdr:row>29</xdr:row>
      <xdr:rowOff>72304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7C737C8F-B41D-4055-B3E3-9996528FC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281420</xdr:colOff>
      <xdr:row>15</xdr:row>
      <xdr:rowOff>162790</xdr:rowOff>
    </xdr:from>
    <xdr:to>
      <xdr:col>15</xdr:col>
      <xdr:colOff>376670</xdr:colOff>
      <xdr:row>29</xdr:row>
      <xdr:rowOff>72304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906ABC4-0E5B-4329-BA5C-6BD9830FF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15</xdr:col>
      <xdr:colOff>592282</xdr:colOff>
      <xdr:row>15</xdr:row>
      <xdr:rowOff>162790</xdr:rowOff>
    </xdr:from>
    <xdr:to>
      <xdr:col>23</xdr:col>
      <xdr:colOff>81395</xdr:colOff>
      <xdr:row>29</xdr:row>
      <xdr:rowOff>72304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C48216DD-565E-4037-9A23-B910E6B1B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5195</xdr:colOff>
      <xdr:row>30</xdr:row>
      <xdr:rowOff>19915</xdr:rowOff>
    </xdr:from>
    <xdr:to>
      <xdr:col>8</xdr:col>
      <xdr:colOff>100445</xdr:colOff>
      <xdr:row>43</xdr:row>
      <xdr:rowOff>119929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4F67D632-22E6-40E5-A6CB-F7F60552B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290945</xdr:colOff>
      <xdr:row>30</xdr:row>
      <xdr:rowOff>29440</xdr:rowOff>
    </xdr:from>
    <xdr:to>
      <xdr:col>15</xdr:col>
      <xdr:colOff>386195</xdr:colOff>
      <xdr:row>43</xdr:row>
      <xdr:rowOff>129454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719BD5C3-0616-4A7B-BEFC-3F311A86D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16</xdr:col>
      <xdr:colOff>14720</xdr:colOff>
      <xdr:row>30</xdr:row>
      <xdr:rowOff>48490</xdr:rowOff>
    </xdr:from>
    <xdr:to>
      <xdr:col>23</xdr:col>
      <xdr:colOff>109970</xdr:colOff>
      <xdr:row>43</xdr:row>
      <xdr:rowOff>148504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758BE9B5-C9E9-409B-9164-E62D0A937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14720</xdr:colOff>
      <xdr:row>44</xdr:row>
      <xdr:rowOff>67540</xdr:rowOff>
    </xdr:from>
    <xdr:to>
      <xdr:col>8</xdr:col>
      <xdr:colOff>109970</xdr:colOff>
      <xdr:row>57</xdr:row>
      <xdr:rowOff>167554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E8DC7882-C74D-4DF2-8602-32A9763CB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8</xdr:col>
      <xdr:colOff>290945</xdr:colOff>
      <xdr:row>44</xdr:row>
      <xdr:rowOff>77065</xdr:rowOff>
    </xdr:from>
    <xdr:to>
      <xdr:col>15</xdr:col>
      <xdr:colOff>386195</xdr:colOff>
      <xdr:row>57</xdr:row>
      <xdr:rowOff>177079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F90E3C5F-EED9-4AE5-ADE3-B765C2E66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16</xdr:col>
      <xdr:colOff>14720</xdr:colOff>
      <xdr:row>44</xdr:row>
      <xdr:rowOff>77065</xdr:rowOff>
    </xdr:from>
    <xdr:to>
      <xdr:col>23</xdr:col>
      <xdr:colOff>109970</xdr:colOff>
      <xdr:row>57</xdr:row>
      <xdr:rowOff>177079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74605575-AC1F-4C9D-AA47-2C1DBC8A7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400051</xdr:colOff>
      <xdr:row>1</xdr:row>
      <xdr:rowOff>57150</xdr:rowOff>
    </xdr:from>
    <xdr:to>
      <xdr:col>8</xdr:col>
      <xdr:colOff>142875</xdr:colOff>
      <xdr:row>14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333375</xdr:colOff>
      <xdr:row>1</xdr:row>
      <xdr:rowOff>47625</xdr:rowOff>
    </xdr:from>
    <xdr:to>
      <xdr:col>15</xdr:col>
      <xdr:colOff>409574</xdr:colOff>
      <xdr:row>14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619125</xdr:colOff>
      <xdr:row>1</xdr:row>
      <xdr:rowOff>47625</xdr:rowOff>
    </xdr:from>
    <xdr:to>
      <xdr:col>21</xdr:col>
      <xdr:colOff>476249</xdr:colOff>
      <xdr:row>14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1</xdr:row>
      <xdr:rowOff>38099</xdr:rowOff>
    </xdr:from>
    <xdr:to>
      <xdr:col>9</xdr:col>
      <xdr:colOff>190500</xdr:colOff>
      <xdr:row>17</xdr:row>
      <xdr:rowOff>28575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352425</xdr:colOff>
      <xdr:row>1</xdr:row>
      <xdr:rowOff>38100</xdr:rowOff>
    </xdr:from>
    <xdr:to>
      <xdr:col>17</xdr:col>
      <xdr:colOff>600076</xdr:colOff>
      <xdr:row>17</xdr:row>
      <xdr:rowOff>28576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561975</xdr:colOff>
      <xdr:row>17</xdr:row>
      <xdr:rowOff>171450</xdr:rowOff>
    </xdr:from>
    <xdr:to>
      <xdr:col>9</xdr:col>
      <xdr:colOff>200026</xdr:colOff>
      <xdr:row>33</xdr:row>
      <xdr:rowOff>161926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361950</xdr:colOff>
      <xdr:row>17</xdr:row>
      <xdr:rowOff>171450</xdr:rowOff>
    </xdr:from>
    <xdr:to>
      <xdr:col>18</xdr:col>
      <xdr:colOff>1</xdr:colOff>
      <xdr:row>33</xdr:row>
      <xdr:rowOff>161926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561975</xdr:colOff>
      <xdr:row>34</xdr:row>
      <xdr:rowOff>142875</xdr:rowOff>
    </xdr:from>
    <xdr:to>
      <xdr:col>9</xdr:col>
      <xdr:colOff>200026</xdr:colOff>
      <xdr:row>50</xdr:row>
      <xdr:rowOff>133351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361950</xdr:colOff>
      <xdr:row>34</xdr:row>
      <xdr:rowOff>152400</xdr:rowOff>
    </xdr:from>
    <xdr:to>
      <xdr:col>18</xdr:col>
      <xdr:colOff>1</xdr:colOff>
      <xdr:row>50</xdr:row>
      <xdr:rowOff>142876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G173"/>
  <sheetViews>
    <sheetView workbookViewId="0"/>
  </sheetViews>
  <sheetFormatPr defaultRowHeight="14.5" x14ac:dyDescent="0.35"/>
  <cols>
    <col min="5" max="5" width="9.1796875" style="5"/>
  </cols>
  <sheetData>
    <row r="3" spans="3:7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4</v>
      </c>
    </row>
    <row r="4" spans="3:7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48542</v>
      </c>
    </row>
    <row r="5" spans="3:7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49454</v>
      </c>
    </row>
    <row r="6" spans="3:7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45098</v>
      </c>
    </row>
    <row r="7" spans="3:7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39573</v>
      </c>
    </row>
    <row r="8" spans="3:7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39715</v>
      </c>
    </row>
    <row r="9" spans="3:7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44277</v>
      </c>
    </row>
    <row r="10" spans="3:7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49047</v>
      </c>
    </row>
    <row r="11" spans="3:7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48695</v>
      </c>
    </row>
    <row r="12" spans="3:7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54208</v>
      </c>
    </row>
    <row r="13" spans="3:7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53869</v>
      </c>
    </row>
    <row r="14" spans="3:7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47777</v>
      </c>
    </row>
    <row r="15" spans="3:7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38845</v>
      </c>
    </row>
    <row r="16" spans="3:7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35730</v>
      </c>
    </row>
    <row r="17" spans="3:7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34084</v>
      </c>
    </row>
    <row r="18" spans="3:7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22244</v>
      </c>
    </row>
    <row r="19" spans="3:7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15888</v>
      </c>
    </row>
    <row r="20" spans="3:7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18377</v>
      </c>
    </row>
    <row r="21" spans="3:7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-51136</v>
      </c>
    </row>
    <row r="22" spans="3:7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-51607</v>
      </c>
    </row>
    <row r="23" spans="3:7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-47178</v>
      </c>
    </row>
    <row r="24" spans="3:7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-44295</v>
      </c>
    </row>
    <row r="25" spans="3:7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-40623</v>
      </c>
    </row>
    <row r="26" spans="3:7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-39942</v>
      </c>
    </row>
    <row r="27" spans="3:7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-41990</v>
      </c>
    </row>
    <row r="28" spans="3:7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-41331</v>
      </c>
    </row>
    <row r="29" spans="3:7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-45769</v>
      </c>
    </row>
    <row r="30" spans="3:7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-47126</v>
      </c>
    </row>
    <row r="31" spans="3:7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-43376</v>
      </c>
    </row>
    <row r="32" spans="3:7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-36943</v>
      </c>
    </row>
    <row r="33" spans="3:7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-34081</v>
      </c>
    </row>
    <row r="34" spans="3:7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-34448</v>
      </c>
    </row>
    <row r="35" spans="3:7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-23419</v>
      </c>
    </row>
    <row r="36" spans="3:7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-17577</v>
      </c>
    </row>
    <row r="37" spans="3:7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-17928</v>
      </c>
    </row>
    <row r="38" spans="3:7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50486</v>
      </c>
    </row>
    <row r="39" spans="3:7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51731</v>
      </c>
    </row>
    <row r="40" spans="3:7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46800</v>
      </c>
    </row>
    <row r="41" spans="3:7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42362</v>
      </c>
    </row>
    <row r="42" spans="3:7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42143</v>
      </c>
    </row>
    <row r="43" spans="3:7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46969</v>
      </c>
    </row>
    <row r="44" spans="3:7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51533</v>
      </c>
    </row>
    <row r="45" spans="3:7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50805</v>
      </c>
    </row>
    <row r="46" spans="3:7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54742</v>
      </c>
    </row>
    <row r="47" spans="3:7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55252</v>
      </c>
    </row>
    <row r="48" spans="3:7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50069</v>
      </c>
    </row>
    <row r="49" spans="3:7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40891</v>
      </c>
    </row>
    <row r="50" spans="3:7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35970</v>
      </c>
    </row>
    <row r="51" spans="3:7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35568</v>
      </c>
    </row>
    <row r="52" spans="3:7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23975</v>
      </c>
    </row>
    <row r="53" spans="3:7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16984</v>
      </c>
    </row>
    <row r="54" spans="3:7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19085</v>
      </c>
    </row>
    <row r="55" spans="3:7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-52880</v>
      </c>
    </row>
    <row r="56" spans="3:7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-54013</v>
      </c>
    </row>
    <row r="57" spans="3:7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-48562</v>
      </c>
    </row>
    <row r="58" spans="3:7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-46348</v>
      </c>
    </row>
    <row r="59" spans="3:7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-42467</v>
      </c>
    </row>
    <row r="60" spans="3:7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-43039</v>
      </c>
    </row>
    <row r="61" spans="3:7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-44250</v>
      </c>
    </row>
    <row r="62" spans="3:7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-43554</v>
      </c>
    </row>
    <row r="63" spans="3:7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-46832</v>
      </c>
    </row>
    <row r="64" spans="3:7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-48141</v>
      </c>
    </row>
    <row r="65" spans="3:7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-45456</v>
      </c>
    </row>
    <row r="66" spans="3:7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-38528</v>
      </c>
    </row>
    <row r="67" spans="3:7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-34372</v>
      </c>
    </row>
    <row r="68" spans="3:7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-35585</v>
      </c>
    </row>
    <row r="69" spans="3:7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-25267</v>
      </c>
    </row>
    <row r="70" spans="3:7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-18529</v>
      </c>
    </row>
    <row r="71" spans="3:7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-19203</v>
      </c>
    </row>
    <row r="72" spans="3:7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51497</v>
      </c>
    </row>
    <row r="73" spans="3:7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53673</v>
      </c>
    </row>
    <row r="74" spans="3:7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48274</v>
      </c>
    </row>
    <row r="75" spans="3:7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44663</v>
      </c>
    </row>
    <row r="76" spans="3:7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43739</v>
      </c>
    </row>
    <row r="77" spans="3:7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49334</v>
      </c>
    </row>
    <row r="78" spans="3:7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53590</v>
      </c>
    </row>
    <row r="79" spans="3:7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53474</v>
      </c>
    </row>
    <row r="80" spans="3:7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54776</v>
      </c>
    </row>
    <row r="81" spans="3:7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56275</v>
      </c>
    </row>
    <row r="82" spans="3:7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52055</v>
      </c>
    </row>
    <row r="83" spans="3:7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42969</v>
      </c>
    </row>
    <row r="84" spans="3:7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36376</v>
      </c>
    </row>
    <row r="85" spans="3:7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36594</v>
      </c>
    </row>
    <row r="86" spans="3:7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25350</v>
      </c>
    </row>
    <row r="87" spans="3:7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17551</v>
      </c>
    </row>
    <row r="88" spans="3:7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19378</v>
      </c>
    </row>
    <row r="89" spans="3:7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-53825</v>
      </c>
    </row>
    <row r="90" spans="3:7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-56261</v>
      </c>
    </row>
    <row r="91" spans="3:7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-49896</v>
      </c>
    </row>
    <row r="92" spans="3:7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-47710</v>
      </c>
    </row>
    <row r="93" spans="3:7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-44021</v>
      </c>
    </row>
    <row r="94" spans="3:7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-45264</v>
      </c>
    </row>
    <row r="95" spans="3:7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-46139</v>
      </c>
    </row>
    <row r="96" spans="3:7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-46141</v>
      </c>
    </row>
    <row r="97" spans="3:7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-47239</v>
      </c>
    </row>
    <row r="98" spans="3:7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-48925</v>
      </c>
    </row>
    <row r="99" spans="3:7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-47127</v>
      </c>
    </row>
    <row r="100" spans="3:7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-40327</v>
      </c>
    </row>
    <row r="101" spans="3:7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-34530</v>
      </c>
    </row>
    <row r="102" spans="3:7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-36414</v>
      </c>
    </row>
    <row r="103" spans="3:7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-26607</v>
      </c>
    </row>
    <row r="104" spans="3:7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-19073</v>
      </c>
    </row>
    <row r="105" spans="3:7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-20112</v>
      </c>
    </row>
    <row r="106" spans="3:7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51465</v>
      </c>
    </row>
    <row r="107" spans="3:7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55367</v>
      </c>
    </row>
    <row r="108" spans="3:7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49821</v>
      </c>
    </row>
    <row r="109" spans="3:7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46082</v>
      </c>
    </row>
    <row r="110" spans="3:7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44754</v>
      </c>
    </row>
    <row r="111" spans="3:7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51168</v>
      </c>
    </row>
    <row r="112" spans="3:7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55044</v>
      </c>
    </row>
    <row r="113" spans="3:7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55552</v>
      </c>
    </row>
    <row r="114" spans="3:7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54438</v>
      </c>
    </row>
    <row r="115" spans="3:7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57322</v>
      </c>
    </row>
    <row r="116" spans="3:7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53762</v>
      </c>
    </row>
    <row r="117" spans="3:7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44877</v>
      </c>
    </row>
    <row r="118" spans="3:7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36904</v>
      </c>
    </row>
    <row r="119" spans="3:7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36593</v>
      </c>
    </row>
    <row r="120" spans="3:7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27723</v>
      </c>
    </row>
    <row r="121" spans="3:7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17812</v>
      </c>
    </row>
    <row r="122" spans="3:7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19976</v>
      </c>
    </row>
    <row r="123" spans="3:7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-53917</v>
      </c>
    </row>
    <row r="124" spans="3:7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-57938</v>
      </c>
    </row>
    <row r="125" spans="3:7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-51821</v>
      </c>
    </row>
    <row r="126" spans="3:7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-48651</v>
      </c>
    </row>
    <row r="127" spans="3:7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-44358</v>
      </c>
    </row>
    <row r="128" spans="3:7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-47028</v>
      </c>
    </row>
    <row r="129" spans="3:7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-47882</v>
      </c>
    </row>
    <row r="130" spans="3:7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-47895</v>
      </c>
    </row>
    <row r="131" spans="3:7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-47459</v>
      </c>
    </row>
    <row r="132" spans="3:7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-49667</v>
      </c>
    </row>
    <row r="133" spans="3:7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-48439</v>
      </c>
    </row>
    <row r="134" spans="3:7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-41978</v>
      </c>
    </row>
    <row r="135" spans="3:7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-35271</v>
      </c>
    </row>
    <row r="136" spans="3:7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-36252</v>
      </c>
    </row>
    <row r="137" spans="3:7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-28890</v>
      </c>
    </row>
    <row r="138" spans="3:7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-19300</v>
      </c>
    </row>
    <row r="139" spans="3:7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-21197</v>
      </c>
    </row>
    <row r="140" spans="3:7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51490</v>
      </c>
    </row>
    <row r="141" spans="3:7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56554</v>
      </c>
    </row>
    <row r="142" spans="3:7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51731</v>
      </c>
    </row>
    <row r="143" spans="3:7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46965</v>
      </c>
    </row>
    <row r="144" spans="3:7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46807</v>
      </c>
    </row>
    <row r="145" spans="3:7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52377</v>
      </c>
    </row>
    <row r="146" spans="3:7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56544</v>
      </c>
    </row>
    <row r="147" spans="3:7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57845</v>
      </c>
    </row>
    <row r="148" spans="3:7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54205</v>
      </c>
    </row>
    <row r="149" spans="3:7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57820</v>
      </c>
    </row>
    <row r="150" spans="3:7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54930</v>
      </c>
    </row>
    <row r="151" spans="3:7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46688</v>
      </c>
    </row>
    <row r="152" spans="3:7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38009</v>
      </c>
    </row>
    <row r="153" spans="3:7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35402</v>
      </c>
    </row>
    <row r="154" spans="3:7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30432</v>
      </c>
    </row>
    <row r="155" spans="3:7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18610</v>
      </c>
    </row>
    <row r="156" spans="3:7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20577</v>
      </c>
    </row>
    <row r="157" spans="3:7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-53613</v>
      </c>
    </row>
    <row r="158" spans="3:7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-59411</v>
      </c>
    </row>
    <row r="159" spans="3:7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-54058</v>
      </c>
    </row>
    <row r="160" spans="3:7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-48832</v>
      </c>
    </row>
    <row r="161" spans="3:7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-45707</v>
      </c>
    </row>
    <row r="162" spans="3:7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-48880</v>
      </c>
    </row>
    <row r="163" spans="3:7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-49459</v>
      </c>
    </row>
    <row r="164" spans="3:7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-50255</v>
      </c>
    </row>
    <row r="165" spans="3:7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-47577</v>
      </c>
    </row>
    <row r="166" spans="3:7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-50467</v>
      </c>
    </row>
    <row r="167" spans="3:7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-49396</v>
      </c>
    </row>
    <row r="168" spans="3:7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-43649</v>
      </c>
    </row>
    <row r="169" spans="3:7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-36348</v>
      </c>
    </row>
    <row r="170" spans="3:7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-34446</v>
      </c>
    </row>
    <row r="171" spans="3:7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-31867</v>
      </c>
    </row>
    <row r="172" spans="3:7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-19942</v>
      </c>
    </row>
    <row r="173" spans="3:7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-22180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zoomScale="85" zoomScaleNormal="85" workbookViewId="0">
      <selection activeCell="AE72" sqref="AE7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topLeftCell="A160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Q79"/>
  <sheetViews>
    <sheetView tabSelected="1" workbookViewId="0">
      <selection activeCell="S22" sqref="S22"/>
    </sheetView>
  </sheetViews>
  <sheetFormatPr defaultRowHeight="14.5" x14ac:dyDescent="0.35"/>
  <cols>
    <col min="4" max="4" width="9.1796875" style="5"/>
    <col min="5" max="5" width="8.36328125" style="5" customWidth="1"/>
    <col min="6" max="6" width="9.26953125" customWidth="1"/>
    <col min="7" max="7" width="10.26953125" customWidth="1"/>
    <col min="8" max="8" width="10.1796875" customWidth="1"/>
    <col min="9" max="9" width="12" bestFit="1" customWidth="1"/>
    <col min="10" max="10" width="13.7265625" bestFit="1" customWidth="1"/>
    <col min="11" max="11" width="14.1796875" bestFit="1" customWidth="1"/>
  </cols>
  <sheetData>
    <row r="2" spans="2:17" x14ac:dyDescent="0.35">
      <c r="L2" s="91" t="s">
        <v>125</v>
      </c>
      <c r="M2" s="91"/>
      <c r="N2" s="91" t="s">
        <v>126</v>
      </c>
      <c r="O2" s="91"/>
      <c r="P2" s="91" t="s">
        <v>127</v>
      </c>
      <c r="Q2" s="91"/>
    </row>
    <row r="3" spans="2:17" x14ac:dyDescent="0.35">
      <c r="B3" s="3" t="s">
        <v>0</v>
      </c>
      <c r="C3" s="3" t="s">
        <v>1</v>
      </c>
      <c r="D3" s="4" t="s">
        <v>33</v>
      </c>
      <c r="E3" s="4" t="s">
        <v>42</v>
      </c>
      <c r="F3" s="3" t="s">
        <v>232</v>
      </c>
      <c r="G3" s="3" t="s">
        <v>233</v>
      </c>
      <c r="H3" s="3" t="s">
        <v>234</v>
      </c>
      <c r="I3" s="3" t="s">
        <v>35</v>
      </c>
      <c r="J3" s="3" t="s">
        <v>36</v>
      </c>
      <c r="K3" s="3" t="s">
        <v>37</v>
      </c>
      <c r="L3" s="31" t="s">
        <v>123</v>
      </c>
      <c r="M3" s="31" t="s">
        <v>124</v>
      </c>
      <c r="N3" s="31" t="s">
        <v>123</v>
      </c>
      <c r="O3" s="31" t="s">
        <v>124</v>
      </c>
      <c r="P3" s="31" t="s">
        <v>123</v>
      </c>
      <c r="Q3" s="31" t="s">
        <v>124</v>
      </c>
    </row>
    <row r="4" spans="2:17" x14ac:dyDescent="0.35">
      <c r="B4" s="3" t="s">
        <v>5</v>
      </c>
      <c r="C4" s="3" t="s">
        <v>6</v>
      </c>
      <c r="D4" s="4" t="s">
        <v>7</v>
      </c>
      <c r="E4" s="4" t="s">
        <v>48</v>
      </c>
      <c r="F4" s="3">
        <v>8</v>
      </c>
      <c r="G4" s="3">
        <v>219</v>
      </c>
      <c r="H4" s="3">
        <v>3009</v>
      </c>
      <c r="I4" s="3">
        <v>16.480573523958601</v>
      </c>
      <c r="J4" s="3">
        <v>451.15570021836697</v>
      </c>
      <c r="K4" s="3">
        <v>6198.75571669894</v>
      </c>
      <c r="L4" s="12">
        <f>IFERROR(((_xlfn.BINOM.INV($E4,($I4/100000),0.025))/$E4)*100000,0)</f>
        <v>6.1802150714844872</v>
      </c>
      <c r="M4" s="12">
        <f>IFERROR(((_xlfn.BINOM.INV($E4,($I4/100000),0.975))/$E4)*100000,0)</f>
        <v>28.841003666927609</v>
      </c>
      <c r="N4" s="12">
        <f>IFERROR(((_xlfn.BINOM.INV($E4,($J4/100000),0.025))/$E4)*100000,0)</f>
        <v>393.47369288451233</v>
      </c>
      <c r="O4" s="12">
        <f>IFERROR(((_xlfn.BINOM.INV($E4,($J4/100000),0.975))/$E4)*100000,0)</f>
        <v>510.89777924271766</v>
      </c>
      <c r="P4" s="12">
        <f>IFERROR(((_xlfn.BINOM.INV($E4,($K4/100000),0.025))/$E4)*100000,0)</f>
        <v>5984.5082608874791</v>
      </c>
      <c r="Q4" s="12">
        <f>IFERROR(((_xlfn.BINOM.INV($E4,($K4/100000),0.975))/$E4)*100000,0)</f>
        <v>6415.0632442008982</v>
      </c>
    </row>
    <row r="5" spans="2:17" x14ac:dyDescent="0.35">
      <c r="B5" s="3" t="s">
        <v>25</v>
      </c>
      <c r="C5" s="3" t="s">
        <v>6</v>
      </c>
      <c r="D5" s="4" t="s">
        <v>7</v>
      </c>
      <c r="E5" s="4" t="s">
        <v>49</v>
      </c>
      <c r="F5" s="3">
        <v>23</v>
      </c>
      <c r="G5" s="3">
        <v>226</v>
      </c>
      <c r="H5" s="3">
        <v>3183</v>
      </c>
      <c r="I5" s="3">
        <v>45.557184169868798</v>
      </c>
      <c r="J5" s="3">
        <v>447.64885314740701</v>
      </c>
      <c r="K5" s="3">
        <v>6304.7181396822798</v>
      </c>
      <c r="L5" s="12">
        <f t="shared" ref="L5:L68" si="0">IFERROR(((_xlfn.BINOM.INV($E5,($I5/100000),0.025))/$E5)*100000,0)</f>
        <v>27.730459929485399</v>
      </c>
      <c r="M5" s="12">
        <f t="shared" ref="M5:M68" si="1">IFERROR(((_xlfn.BINOM.INV($E5,($I5/100000),0.975))/$E5)*100000,0)</f>
        <v>65.364655548072733</v>
      </c>
      <c r="N5" s="12">
        <f t="shared" ref="N5:N68" si="2">IFERROR(((_xlfn.BINOM.INV($E5,($J5/100000),0.025))/$E5)*100000,0)</f>
        <v>390.20718615061605</v>
      </c>
      <c r="O5" s="12">
        <f t="shared" ref="O5:O68" si="3">IFERROR(((_xlfn.BINOM.INV($E5,($J5/100000),0.975))/$E5)*100000,0)</f>
        <v>507.07126728201871</v>
      </c>
      <c r="P5" s="12">
        <f t="shared" ref="P5:P68" si="4">IFERROR(((_xlfn.BINOM.INV($E5,($K5/100000),0.025))/$E5)*100000,0)</f>
        <v>6092.778195935507</v>
      </c>
      <c r="Q5" s="12">
        <f t="shared" ref="Q5:Q68" si="5">IFERROR(((_xlfn.BINOM.INV($E5,($K5/100000),0.975))/$E5)*100000,0)</f>
        <v>6516.6580834290689</v>
      </c>
    </row>
    <row r="6" spans="2:17" x14ac:dyDescent="0.35">
      <c r="B6" s="3" t="s">
        <v>26</v>
      </c>
      <c r="C6" s="3" t="s">
        <v>6</v>
      </c>
      <c r="D6" s="4" t="s">
        <v>7</v>
      </c>
      <c r="E6" s="4" t="s">
        <v>50</v>
      </c>
      <c r="F6" s="3">
        <v>22</v>
      </c>
      <c r="G6" s="3">
        <v>200</v>
      </c>
      <c r="H6" s="3">
        <v>2919</v>
      </c>
      <c r="I6" s="3">
        <v>42.720935200108698</v>
      </c>
      <c r="J6" s="3">
        <v>388.372138182806</v>
      </c>
      <c r="K6" s="3">
        <v>5668.2913567780597</v>
      </c>
      <c r="L6" s="12">
        <f t="shared" si="0"/>
        <v>25.244188981882441</v>
      </c>
      <c r="M6" s="12">
        <f t="shared" si="1"/>
        <v>62.139542109249078</v>
      </c>
      <c r="N6" s="12">
        <f t="shared" si="2"/>
        <v>335.94189952812786</v>
      </c>
      <c r="O6" s="12">
        <f t="shared" si="3"/>
        <v>442.74423752839965</v>
      </c>
      <c r="P6" s="12">
        <f t="shared" si="4"/>
        <v>5470.2215663048328</v>
      </c>
      <c r="Q6" s="12">
        <f t="shared" si="5"/>
        <v>5868.3030079422106</v>
      </c>
    </row>
    <row r="7" spans="2:17" x14ac:dyDescent="0.35">
      <c r="B7" s="3" t="s">
        <v>27</v>
      </c>
      <c r="C7" s="3" t="s">
        <v>6</v>
      </c>
      <c r="D7" s="4" t="s">
        <v>7</v>
      </c>
      <c r="E7" s="4" t="s">
        <v>51</v>
      </c>
      <c r="F7" s="3">
        <v>14</v>
      </c>
      <c r="G7" s="3">
        <v>168</v>
      </c>
      <c r="H7" s="3">
        <v>2296</v>
      </c>
      <c r="I7" s="3">
        <v>27.202953463518799</v>
      </c>
      <c r="J7" s="3">
        <v>326.435441562226</v>
      </c>
      <c r="K7" s="3">
        <v>4461.2843680170899</v>
      </c>
      <c r="L7" s="12">
        <f t="shared" si="0"/>
        <v>13.601476731759448</v>
      </c>
      <c r="M7" s="12">
        <f t="shared" si="1"/>
        <v>42.747498299815405</v>
      </c>
      <c r="N7" s="12">
        <f t="shared" si="2"/>
        <v>277.85873894880018</v>
      </c>
      <c r="O7" s="12">
        <f t="shared" si="3"/>
        <v>376.95521228019044</v>
      </c>
      <c r="P7" s="12">
        <f t="shared" si="4"/>
        <v>4284.4651705042261</v>
      </c>
      <c r="Q7" s="12">
        <f t="shared" si="5"/>
        <v>4640.0466336345089</v>
      </c>
    </row>
    <row r="8" spans="2:17" x14ac:dyDescent="0.35">
      <c r="B8" s="3" t="s">
        <v>28</v>
      </c>
      <c r="C8" s="3" t="s">
        <v>6</v>
      </c>
      <c r="D8" s="4" t="s">
        <v>7</v>
      </c>
      <c r="E8" s="4" t="s">
        <v>52</v>
      </c>
      <c r="F8" s="3">
        <v>18</v>
      </c>
      <c r="G8" s="3">
        <v>193</v>
      </c>
      <c r="H8" s="3">
        <v>2373</v>
      </c>
      <c r="I8" s="3">
        <v>34.9582443192852</v>
      </c>
      <c r="J8" s="3">
        <v>374.83006409011398</v>
      </c>
      <c r="K8" s="3">
        <v>4608.6618760924403</v>
      </c>
      <c r="L8" s="12">
        <f t="shared" si="0"/>
        <v>19.421246844047388</v>
      </c>
      <c r="M8" s="12">
        <f t="shared" si="1"/>
        <v>52.437366478927949</v>
      </c>
      <c r="N8" s="12">
        <f t="shared" si="2"/>
        <v>322.39269761118663</v>
      </c>
      <c r="O8" s="12">
        <f t="shared" si="3"/>
        <v>429.20955525344721</v>
      </c>
      <c r="P8" s="12">
        <f t="shared" si="4"/>
        <v>4428.0442804428039</v>
      </c>
      <c r="Q8" s="12">
        <f t="shared" si="5"/>
        <v>4791.2215964264906</v>
      </c>
    </row>
    <row r="9" spans="2:17" x14ac:dyDescent="0.35">
      <c r="B9" s="3" t="s">
        <v>5</v>
      </c>
      <c r="C9" s="3" t="s">
        <v>24</v>
      </c>
      <c r="D9" s="4" t="s">
        <v>7</v>
      </c>
      <c r="E9" s="4" t="s">
        <v>53</v>
      </c>
      <c r="F9" s="3">
        <v>9</v>
      </c>
      <c r="G9" s="3">
        <v>225</v>
      </c>
      <c r="H9" s="3">
        <v>3271</v>
      </c>
      <c r="I9" s="3">
        <v>17.6001251564455</v>
      </c>
      <c r="J9" s="3">
        <v>440.00312891113799</v>
      </c>
      <c r="K9" s="3">
        <v>6396.6677096370404</v>
      </c>
      <c r="L9" s="12">
        <f t="shared" si="0"/>
        <v>7.8222778473091363</v>
      </c>
      <c r="M9" s="12">
        <f t="shared" si="1"/>
        <v>29.333541927409264</v>
      </c>
      <c r="N9" s="12">
        <f t="shared" si="2"/>
        <v>383.29161451814764</v>
      </c>
      <c r="O9" s="12">
        <f t="shared" si="3"/>
        <v>498.67021276595744</v>
      </c>
      <c r="P9" s="12">
        <f t="shared" si="4"/>
        <v>6185.4662077596995</v>
      </c>
      <c r="Q9" s="12">
        <f t="shared" si="5"/>
        <v>6609.8247809762197</v>
      </c>
    </row>
    <row r="10" spans="2:17" x14ac:dyDescent="0.35">
      <c r="B10" s="3" t="s">
        <v>25</v>
      </c>
      <c r="C10" s="3" t="s">
        <v>24</v>
      </c>
      <c r="D10" s="4" t="s">
        <v>7</v>
      </c>
      <c r="E10" s="4" t="s">
        <v>54</v>
      </c>
      <c r="F10" s="3">
        <v>17</v>
      </c>
      <c r="G10" s="3">
        <v>244</v>
      </c>
      <c r="H10" s="3">
        <v>3503</v>
      </c>
      <c r="I10" s="3">
        <v>32.148260211800299</v>
      </c>
      <c r="J10" s="3">
        <v>461.42208774583901</v>
      </c>
      <c r="K10" s="3">
        <v>6624.4326777609604</v>
      </c>
      <c r="L10" s="12">
        <f t="shared" si="0"/>
        <v>17.019667170953102</v>
      </c>
      <c r="M10" s="12">
        <f t="shared" si="1"/>
        <v>49.167927382753405</v>
      </c>
      <c r="N10" s="12">
        <f t="shared" si="2"/>
        <v>404.68986384266259</v>
      </c>
      <c r="O10" s="12">
        <f t="shared" si="3"/>
        <v>520.04538577912251</v>
      </c>
      <c r="P10" s="12">
        <f t="shared" si="4"/>
        <v>6412.6323751891077</v>
      </c>
      <c r="Q10" s="12">
        <f t="shared" si="5"/>
        <v>6838.1240544629354</v>
      </c>
    </row>
    <row r="11" spans="2:17" x14ac:dyDescent="0.35">
      <c r="B11" s="3" t="s">
        <v>26</v>
      </c>
      <c r="C11" s="3" t="s">
        <v>24</v>
      </c>
      <c r="D11" s="4" t="s">
        <v>7</v>
      </c>
      <c r="E11" s="4" t="s">
        <v>55</v>
      </c>
      <c r="F11" s="3">
        <v>22</v>
      </c>
      <c r="G11" s="3">
        <v>248</v>
      </c>
      <c r="H11" s="3">
        <v>3179</v>
      </c>
      <c r="I11" s="3">
        <v>40.873200185787198</v>
      </c>
      <c r="J11" s="3">
        <v>460.75243845796501</v>
      </c>
      <c r="K11" s="3">
        <v>5906.1774268462596</v>
      </c>
      <c r="L11" s="12">
        <f t="shared" si="0"/>
        <v>24.152345564328844</v>
      </c>
      <c r="M11" s="12">
        <f t="shared" si="1"/>
        <v>59.451927542963304</v>
      </c>
      <c r="N11" s="12">
        <f t="shared" si="2"/>
        <v>405.01625638643759</v>
      </c>
      <c r="O11" s="12">
        <f t="shared" si="3"/>
        <v>518.34649326521128</v>
      </c>
      <c r="P11" s="12">
        <f t="shared" si="4"/>
        <v>5707.3850441244776</v>
      </c>
      <c r="Q11" s="12">
        <f t="shared" si="5"/>
        <v>6106.8276823037622</v>
      </c>
    </row>
    <row r="12" spans="2:17" x14ac:dyDescent="0.35">
      <c r="B12" s="3" t="s">
        <v>27</v>
      </c>
      <c r="C12" s="3" t="s">
        <v>24</v>
      </c>
      <c r="D12" s="4" t="s">
        <v>7</v>
      </c>
      <c r="E12" s="4" t="s">
        <v>56</v>
      </c>
      <c r="F12" s="3">
        <v>13</v>
      </c>
      <c r="G12" s="3">
        <v>226</v>
      </c>
      <c r="H12" s="3">
        <v>2509</v>
      </c>
      <c r="I12" s="3">
        <v>24.111133779698399</v>
      </c>
      <c r="J12" s="3">
        <v>419.16278724706399</v>
      </c>
      <c r="K12" s="3">
        <v>4653.4488194817905</v>
      </c>
      <c r="L12" s="12">
        <f t="shared" si="0"/>
        <v>11.128215590630042</v>
      </c>
      <c r="M12" s="12">
        <f t="shared" si="1"/>
        <v>37.094051968766806</v>
      </c>
      <c r="N12" s="12">
        <f t="shared" si="2"/>
        <v>365.37641189235308</v>
      </c>
      <c r="O12" s="12">
        <f t="shared" si="3"/>
        <v>474.80386520021517</v>
      </c>
      <c r="P12" s="12">
        <f t="shared" si="4"/>
        <v>4477.2520726301536</v>
      </c>
      <c r="Q12" s="12">
        <f t="shared" si="5"/>
        <v>4831.5002689318762</v>
      </c>
    </row>
    <row r="13" spans="2:17" x14ac:dyDescent="0.35">
      <c r="B13" s="3" t="s">
        <v>28</v>
      </c>
      <c r="C13" s="3" t="s">
        <v>24</v>
      </c>
      <c r="D13" s="4" t="s">
        <v>7</v>
      </c>
      <c r="E13" s="4" t="s">
        <v>57</v>
      </c>
      <c r="F13" s="3">
        <v>19</v>
      </c>
      <c r="G13" s="3">
        <v>206</v>
      </c>
      <c r="H13" s="3">
        <v>2443</v>
      </c>
      <c r="I13" s="3">
        <v>35.439165873948397</v>
      </c>
      <c r="J13" s="3">
        <v>384.23516684386198</v>
      </c>
      <c r="K13" s="3">
        <v>4556.7306436871604</v>
      </c>
      <c r="L13" s="12">
        <f t="shared" si="0"/>
        <v>20.517411821759648</v>
      </c>
      <c r="M13" s="12">
        <f t="shared" si="1"/>
        <v>52.226139182660923</v>
      </c>
      <c r="N13" s="12">
        <f t="shared" si="2"/>
        <v>332.00902766120157</v>
      </c>
      <c r="O13" s="12">
        <f t="shared" si="3"/>
        <v>438.32652528304698</v>
      </c>
      <c r="P13" s="12">
        <f t="shared" si="4"/>
        <v>4381.4000335739465</v>
      </c>
      <c r="Q13" s="12">
        <f t="shared" si="5"/>
        <v>4733.9264730569075</v>
      </c>
    </row>
    <row r="14" spans="2:17" x14ac:dyDescent="0.35">
      <c r="B14" s="3" t="s">
        <v>5</v>
      </c>
      <c r="C14" s="3" t="s">
        <v>43</v>
      </c>
      <c r="D14" s="4" t="s">
        <v>7</v>
      </c>
      <c r="E14" s="4" t="s">
        <v>58</v>
      </c>
      <c r="F14" s="3">
        <v>17</v>
      </c>
      <c r="G14" s="3">
        <v>444</v>
      </c>
      <c r="H14" s="3">
        <v>6280</v>
      </c>
      <c r="I14" s="3">
        <v>17.054916832199599</v>
      </c>
      <c r="J14" s="3">
        <v>445.43429844097898</v>
      </c>
      <c r="K14" s="3">
        <v>6300.2869238949397</v>
      </c>
      <c r="L14" s="12">
        <f t="shared" si="0"/>
        <v>9.0290736170468904</v>
      </c>
      <c r="M14" s="12">
        <f t="shared" si="1"/>
        <v>26.083990449246574</v>
      </c>
      <c r="N14" s="12">
        <f t="shared" si="2"/>
        <v>404.30185196332189</v>
      </c>
      <c r="O14" s="12">
        <f t="shared" si="3"/>
        <v>487.56997532053208</v>
      </c>
      <c r="P14" s="12">
        <f t="shared" si="4"/>
        <v>6149.8023636108273</v>
      </c>
      <c r="Q14" s="12">
        <f t="shared" si="5"/>
        <v>6451.7747145809508</v>
      </c>
    </row>
    <row r="15" spans="2:17" x14ac:dyDescent="0.35">
      <c r="B15" s="3" t="s">
        <v>25</v>
      </c>
      <c r="C15" s="3" t="s">
        <v>43</v>
      </c>
      <c r="D15" s="4" t="s">
        <v>7</v>
      </c>
      <c r="E15" s="4" t="s">
        <v>59</v>
      </c>
      <c r="F15" s="3">
        <v>40</v>
      </c>
      <c r="G15" s="3">
        <v>470</v>
      </c>
      <c r="H15" s="3">
        <v>6686</v>
      </c>
      <c r="I15" s="3">
        <v>38.697444033821498</v>
      </c>
      <c r="J15" s="3">
        <v>454.69496739740299</v>
      </c>
      <c r="K15" s="3">
        <v>6468.2777702532703</v>
      </c>
      <c r="L15" s="12">
        <f t="shared" si="0"/>
        <v>27.088210823675094</v>
      </c>
      <c r="M15" s="12">
        <f t="shared" si="1"/>
        <v>51.274113344813571</v>
      </c>
      <c r="N15" s="12">
        <f t="shared" si="2"/>
        <v>414.06265116189076</v>
      </c>
      <c r="O15" s="12">
        <f t="shared" si="3"/>
        <v>496.29471973376155</v>
      </c>
      <c r="P15" s="12">
        <f t="shared" si="4"/>
        <v>6318.3251746222168</v>
      </c>
      <c r="Q15" s="12">
        <f t="shared" si="5"/>
        <v>6618.2303658843339</v>
      </c>
    </row>
    <row r="16" spans="2:17" x14ac:dyDescent="0.35">
      <c r="B16" s="3" t="s">
        <v>26</v>
      </c>
      <c r="C16" s="3" t="s">
        <v>43</v>
      </c>
      <c r="D16" s="4" t="s">
        <v>7</v>
      </c>
      <c r="E16" s="4" t="s">
        <v>60</v>
      </c>
      <c r="F16" s="3">
        <v>44</v>
      </c>
      <c r="G16" s="3">
        <v>448</v>
      </c>
      <c r="H16" s="3">
        <v>6098</v>
      </c>
      <c r="I16" s="3">
        <v>41.776646854408298</v>
      </c>
      <c r="J16" s="3">
        <v>425.362222517612</v>
      </c>
      <c r="K16" s="3">
        <v>5789.8634663223202</v>
      </c>
      <c r="L16" s="12">
        <f t="shared" si="0"/>
        <v>30.383015894115189</v>
      </c>
      <c r="M16" s="12">
        <f t="shared" si="1"/>
        <v>54.11974706139268</v>
      </c>
      <c r="N16" s="12">
        <f t="shared" si="2"/>
        <v>386.43398340327758</v>
      </c>
      <c r="O16" s="12">
        <f t="shared" si="3"/>
        <v>465.23993087863886</v>
      </c>
      <c r="P16" s="12">
        <f t="shared" si="4"/>
        <v>5649.3420178120432</v>
      </c>
      <c r="Q16" s="12">
        <f t="shared" si="5"/>
        <v>5931.3343840792995</v>
      </c>
    </row>
    <row r="17" spans="2:17" x14ac:dyDescent="0.35">
      <c r="B17" s="3" t="s">
        <v>27</v>
      </c>
      <c r="C17" s="3" t="s">
        <v>43</v>
      </c>
      <c r="D17" s="4" t="s">
        <v>7</v>
      </c>
      <c r="E17" s="4" t="s">
        <v>61</v>
      </c>
      <c r="F17" s="3">
        <v>27</v>
      </c>
      <c r="G17" s="3">
        <v>394</v>
      </c>
      <c r="H17" s="3">
        <v>4805</v>
      </c>
      <c r="I17" s="3">
        <v>25.621073807671099</v>
      </c>
      <c r="J17" s="3">
        <v>373.87789186008899</v>
      </c>
      <c r="K17" s="3">
        <v>4559.6022091059103</v>
      </c>
      <c r="L17" s="12">
        <f t="shared" si="0"/>
        <v>16.131787212237384</v>
      </c>
      <c r="M17" s="12">
        <f t="shared" si="1"/>
        <v>36.059289062648268</v>
      </c>
      <c r="N17" s="12">
        <f t="shared" si="2"/>
        <v>337.81860279744171</v>
      </c>
      <c r="O17" s="12">
        <f t="shared" si="3"/>
        <v>410.88610958228162</v>
      </c>
      <c r="P17" s="12">
        <f t="shared" si="4"/>
        <v>4434.343626046194</v>
      </c>
      <c r="Q17" s="12">
        <f t="shared" si="5"/>
        <v>4685.8097208251884</v>
      </c>
    </row>
    <row r="18" spans="2:17" x14ac:dyDescent="0.35">
      <c r="B18" s="3" t="s">
        <v>28</v>
      </c>
      <c r="C18" s="3" t="s">
        <v>43</v>
      </c>
      <c r="D18" s="4" t="s">
        <v>7</v>
      </c>
      <c r="E18" s="4" t="s">
        <v>62</v>
      </c>
      <c r="F18" s="3">
        <v>37</v>
      </c>
      <c r="G18" s="3">
        <v>399</v>
      </c>
      <c r="H18" s="3">
        <v>4816</v>
      </c>
      <c r="I18" s="3">
        <v>35.2035622199176</v>
      </c>
      <c r="J18" s="3">
        <v>379.62760339856999</v>
      </c>
      <c r="K18" s="3">
        <v>4582.1717743546797</v>
      </c>
      <c r="L18" s="12">
        <f t="shared" si="0"/>
        <v>24.73763831669886</v>
      </c>
      <c r="M18" s="12">
        <f t="shared" si="1"/>
        <v>46.620933750701695</v>
      </c>
      <c r="N18" s="12">
        <f t="shared" si="2"/>
        <v>342.52114592352262</v>
      </c>
      <c r="O18" s="12">
        <f t="shared" si="3"/>
        <v>417.68550850118459</v>
      </c>
      <c r="P18" s="12">
        <f t="shared" si="4"/>
        <v>4456.5806875160551</v>
      </c>
      <c r="Q18" s="12">
        <f t="shared" si="5"/>
        <v>4708.7143088208713</v>
      </c>
    </row>
    <row r="19" spans="2:17" x14ac:dyDescent="0.35">
      <c r="B19" s="3" t="s">
        <v>5</v>
      </c>
      <c r="C19" s="3" t="s">
        <v>6</v>
      </c>
      <c r="D19" s="4" t="s">
        <v>47</v>
      </c>
      <c r="E19" s="4" t="s">
        <v>63</v>
      </c>
      <c r="F19" s="3">
        <v>8</v>
      </c>
      <c r="G19" s="3">
        <v>93</v>
      </c>
      <c r="H19" s="3">
        <v>1567</v>
      </c>
      <c r="I19" s="3">
        <v>6.6839334948617202</v>
      </c>
      <c r="J19" s="3">
        <v>77.700726877767494</v>
      </c>
      <c r="K19" s="3">
        <v>1309.2154733060399</v>
      </c>
      <c r="L19" s="12">
        <f t="shared" si="0"/>
        <v>2.5064750605731474</v>
      </c>
      <c r="M19" s="12">
        <f t="shared" si="1"/>
        <v>11.696883616008021</v>
      </c>
      <c r="N19" s="12">
        <f t="shared" si="2"/>
        <v>62.661876514328682</v>
      </c>
      <c r="O19" s="12">
        <f t="shared" si="3"/>
        <v>93.575068928064169</v>
      </c>
      <c r="P19" s="12">
        <f t="shared" si="4"/>
        <v>1244.8826134179965</v>
      </c>
      <c r="Q19" s="12">
        <f t="shared" si="5"/>
        <v>1374.3838248809425</v>
      </c>
    </row>
    <row r="20" spans="2:17" x14ac:dyDescent="0.35">
      <c r="B20" s="3" t="s">
        <v>25</v>
      </c>
      <c r="C20" s="3" t="s">
        <v>6</v>
      </c>
      <c r="D20" s="4" t="s">
        <v>47</v>
      </c>
      <c r="E20" s="4" t="s">
        <v>64</v>
      </c>
      <c r="F20" s="3">
        <v>36</v>
      </c>
      <c r="G20" s="3">
        <v>113</v>
      </c>
      <c r="H20" s="3">
        <v>1964</v>
      </c>
      <c r="I20" s="3">
        <v>28.7342560222211</v>
      </c>
      <c r="J20" s="3">
        <v>90.193636958638606</v>
      </c>
      <c r="K20" s="3">
        <v>1567.61330076784</v>
      </c>
      <c r="L20" s="12">
        <f t="shared" si="0"/>
        <v>19.954344459875802</v>
      </c>
      <c r="M20" s="12">
        <f t="shared" si="1"/>
        <v>38.312341362961547</v>
      </c>
      <c r="N20" s="12">
        <f t="shared" si="2"/>
        <v>74.23016139073799</v>
      </c>
      <c r="O20" s="12">
        <f t="shared" si="3"/>
        <v>106.9552863049343</v>
      </c>
      <c r="P20" s="12">
        <f t="shared" si="4"/>
        <v>1498.9703558258705</v>
      </c>
      <c r="Q20" s="12">
        <f t="shared" si="5"/>
        <v>1637.0544194882111</v>
      </c>
    </row>
    <row r="21" spans="2:17" x14ac:dyDescent="0.35">
      <c r="B21" s="3" t="s">
        <v>26</v>
      </c>
      <c r="C21" s="3" t="s">
        <v>6</v>
      </c>
      <c r="D21" s="4" t="s">
        <v>47</v>
      </c>
      <c r="E21" s="4" t="s">
        <v>65</v>
      </c>
      <c r="F21" s="3">
        <v>21</v>
      </c>
      <c r="G21" s="3">
        <v>100</v>
      </c>
      <c r="H21" s="3">
        <v>1726</v>
      </c>
      <c r="I21" s="3">
        <v>16.215715344699699</v>
      </c>
      <c r="J21" s="3">
        <v>77.217692117617901</v>
      </c>
      <c r="K21" s="3">
        <v>1332.7773659500799</v>
      </c>
      <c r="L21" s="12">
        <f t="shared" si="0"/>
        <v>10.038299975290339</v>
      </c>
      <c r="M21" s="12">
        <f t="shared" si="1"/>
        <v>23.165307635285394</v>
      </c>
      <c r="N21" s="12">
        <f t="shared" si="2"/>
        <v>62.546330615270563</v>
      </c>
      <c r="O21" s="12">
        <f t="shared" si="3"/>
        <v>92.661230541141578</v>
      </c>
      <c r="P21" s="12">
        <f t="shared" si="4"/>
        <v>1271.0032122559919</v>
      </c>
      <c r="Q21" s="12">
        <f t="shared" si="5"/>
        <v>1395.3236965653571</v>
      </c>
    </row>
    <row r="22" spans="2:17" x14ac:dyDescent="0.35">
      <c r="B22" s="3" t="s">
        <v>27</v>
      </c>
      <c r="C22" s="3" t="s">
        <v>6</v>
      </c>
      <c r="D22" s="4" t="s">
        <v>47</v>
      </c>
      <c r="E22" s="4" t="s">
        <v>66</v>
      </c>
      <c r="F22" s="3">
        <v>25</v>
      </c>
      <c r="G22" s="3">
        <v>85</v>
      </c>
      <c r="H22" s="3">
        <v>1461</v>
      </c>
      <c r="I22" s="3">
        <v>18.743720853513999</v>
      </c>
      <c r="J22" s="3">
        <v>63.728650901947802</v>
      </c>
      <c r="K22" s="3">
        <v>1095.3830466793599</v>
      </c>
      <c r="L22" s="12">
        <f t="shared" si="0"/>
        <v>11.995981346249007</v>
      </c>
      <c r="M22" s="12">
        <f t="shared" si="1"/>
        <v>26.241209194919701</v>
      </c>
      <c r="N22" s="12">
        <f t="shared" si="2"/>
        <v>50.233171887417718</v>
      </c>
      <c r="O22" s="12">
        <f t="shared" si="3"/>
        <v>77.973878750618539</v>
      </c>
      <c r="P22" s="12">
        <f t="shared" si="4"/>
        <v>1039.9016329529607</v>
      </c>
      <c r="Q22" s="12">
        <f t="shared" si="5"/>
        <v>1151.6142092399048</v>
      </c>
    </row>
    <row r="23" spans="2:17" x14ac:dyDescent="0.35">
      <c r="B23" s="3" t="s">
        <v>28</v>
      </c>
      <c r="C23" s="3" t="s">
        <v>6</v>
      </c>
      <c r="D23" s="4" t="s">
        <v>47</v>
      </c>
      <c r="E23" s="4" t="s">
        <v>67</v>
      </c>
      <c r="F23" s="3">
        <v>40</v>
      </c>
      <c r="G23" s="3">
        <v>99</v>
      </c>
      <c r="H23" s="3">
        <v>1646</v>
      </c>
      <c r="I23" s="3">
        <v>29.226093055880199</v>
      </c>
      <c r="J23" s="3">
        <v>72.334580313303704</v>
      </c>
      <c r="K23" s="3">
        <v>1202.65372924947</v>
      </c>
      <c r="L23" s="12">
        <f t="shared" si="0"/>
        <v>20.458265139116204</v>
      </c>
      <c r="M23" s="12">
        <f t="shared" si="1"/>
        <v>38.724573299041381</v>
      </c>
      <c r="N23" s="12">
        <f t="shared" si="2"/>
        <v>58.452186111760575</v>
      </c>
      <c r="O23" s="12">
        <f t="shared" si="3"/>
        <v>86.94762684124386</v>
      </c>
      <c r="P23" s="12">
        <f t="shared" si="4"/>
        <v>1144.9321954641105</v>
      </c>
      <c r="Q23" s="12">
        <f t="shared" si="5"/>
        <v>1260.3752630348374</v>
      </c>
    </row>
    <row r="24" spans="2:17" x14ac:dyDescent="0.35">
      <c r="B24" s="3" t="s">
        <v>5</v>
      </c>
      <c r="C24" s="3" t="s">
        <v>24</v>
      </c>
      <c r="D24" s="4" t="s">
        <v>47</v>
      </c>
      <c r="E24" s="4" t="s">
        <v>68</v>
      </c>
      <c r="F24" s="3">
        <v>8</v>
      </c>
      <c r="G24" s="3">
        <v>103</v>
      </c>
      <c r="H24" s="3">
        <v>1443</v>
      </c>
      <c r="I24" s="3">
        <v>6.3328214302677202</v>
      </c>
      <c r="J24" s="3">
        <v>81.535075914696804</v>
      </c>
      <c r="K24" s="3">
        <v>1142.2826654845401</v>
      </c>
      <c r="L24" s="12">
        <f t="shared" si="0"/>
        <v>2.3748080363503949</v>
      </c>
      <c r="M24" s="12">
        <f t="shared" si="1"/>
        <v>11.08243750296851</v>
      </c>
      <c r="N24" s="12">
        <f t="shared" si="2"/>
        <v>66.49462501781106</v>
      </c>
      <c r="O24" s="12">
        <f t="shared" si="3"/>
        <v>97.367129490366196</v>
      </c>
      <c r="P24" s="12">
        <f t="shared" si="4"/>
        <v>1083.7040672545636</v>
      </c>
      <c r="Q24" s="12">
        <f t="shared" si="5"/>
        <v>1200.8612637145166</v>
      </c>
    </row>
    <row r="25" spans="2:17" x14ac:dyDescent="0.35">
      <c r="B25" s="3" t="s">
        <v>25</v>
      </c>
      <c r="C25" s="3" t="s">
        <v>24</v>
      </c>
      <c r="D25" s="4" t="s">
        <v>47</v>
      </c>
      <c r="E25" s="4" t="s">
        <v>69</v>
      </c>
      <c r="F25" s="3">
        <v>33</v>
      </c>
      <c r="G25" s="3">
        <v>126</v>
      </c>
      <c r="H25" s="3">
        <v>1818</v>
      </c>
      <c r="I25" s="3">
        <v>25.1114797510158</v>
      </c>
      <c r="J25" s="3">
        <v>95.880195412969599</v>
      </c>
      <c r="K25" s="3">
        <v>1383.4142481014101</v>
      </c>
      <c r="L25" s="12">
        <f t="shared" si="0"/>
        <v>16.740986500677248</v>
      </c>
      <c r="M25" s="12">
        <f t="shared" si="1"/>
        <v>34.242926933203464</v>
      </c>
      <c r="N25" s="12">
        <f t="shared" si="2"/>
        <v>79.139208912292446</v>
      </c>
      <c r="O25" s="12">
        <f t="shared" si="3"/>
        <v>112.62118191364694</v>
      </c>
      <c r="P25" s="12">
        <f t="shared" si="4"/>
        <v>1320.2550717579556</v>
      </c>
      <c r="Q25" s="12">
        <f t="shared" si="5"/>
        <v>1446.573424444884</v>
      </c>
    </row>
    <row r="26" spans="2:17" x14ac:dyDescent="0.35">
      <c r="B26" s="3" t="s">
        <v>26</v>
      </c>
      <c r="C26" s="3" t="s">
        <v>24</v>
      </c>
      <c r="D26" s="4" t="s">
        <v>47</v>
      </c>
      <c r="E26" s="4" t="s">
        <v>70</v>
      </c>
      <c r="F26" s="3">
        <v>39</v>
      </c>
      <c r="G26" s="3">
        <v>104</v>
      </c>
      <c r="H26" s="3">
        <v>1612</v>
      </c>
      <c r="I26" s="3">
        <v>28.772732302925199</v>
      </c>
      <c r="J26" s="3">
        <v>76.727286141133902</v>
      </c>
      <c r="K26" s="3">
        <v>1189.2729351875701</v>
      </c>
      <c r="L26" s="12">
        <f t="shared" si="0"/>
        <v>19.919583902025156</v>
      </c>
      <c r="M26" s="12">
        <f t="shared" si="1"/>
        <v>38.363643070566972</v>
      </c>
      <c r="N26" s="12">
        <f t="shared" si="2"/>
        <v>62.709801173042166</v>
      </c>
      <c r="O26" s="12">
        <f t="shared" si="3"/>
        <v>91.482533475967401</v>
      </c>
      <c r="P26" s="12">
        <f t="shared" si="4"/>
        <v>1131.7274705817256</v>
      </c>
      <c r="Q26" s="12">
        <f t="shared" si="5"/>
        <v>1247.5561621601682</v>
      </c>
    </row>
    <row r="27" spans="2:17" x14ac:dyDescent="0.35">
      <c r="B27" s="3" t="s">
        <v>27</v>
      </c>
      <c r="C27" s="3" t="s">
        <v>24</v>
      </c>
      <c r="D27" s="4" t="s">
        <v>47</v>
      </c>
      <c r="E27" s="4" t="s">
        <v>71</v>
      </c>
      <c r="F27" s="3">
        <v>19</v>
      </c>
      <c r="G27" s="3">
        <v>90</v>
      </c>
      <c r="H27" s="3">
        <v>1335</v>
      </c>
      <c r="I27" s="3">
        <v>13.629157789781001</v>
      </c>
      <c r="J27" s="3">
        <v>64.559168477910006</v>
      </c>
      <c r="K27" s="3">
        <v>957.62766575566502</v>
      </c>
      <c r="L27" s="12">
        <f t="shared" si="0"/>
        <v>7.8905650361890007</v>
      </c>
      <c r="M27" s="12">
        <f t="shared" si="1"/>
        <v>20.085074637572003</v>
      </c>
      <c r="N27" s="12">
        <f t="shared" si="2"/>
        <v>51.647334782327995</v>
      </c>
      <c r="O27" s="12">
        <f t="shared" si="3"/>
        <v>78.188326267691011</v>
      </c>
      <c r="P27" s="12">
        <f t="shared" si="4"/>
        <v>906.69765506753606</v>
      </c>
      <c r="Q27" s="12">
        <f t="shared" si="5"/>
        <v>1009.275000537993</v>
      </c>
    </row>
    <row r="28" spans="2:17" x14ac:dyDescent="0.35">
      <c r="B28" s="3" t="s">
        <v>28</v>
      </c>
      <c r="C28" s="3" t="s">
        <v>24</v>
      </c>
      <c r="D28" s="4" t="s">
        <v>47</v>
      </c>
      <c r="E28" s="4" t="s">
        <v>72</v>
      </c>
      <c r="F28" s="3">
        <v>52</v>
      </c>
      <c r="G28" s="3">
        <v>96</v>
      </c>
      <c r="H28" s="3">
        <v>1548</v>
      </c>
      <c r="I28" s="3">
        <v>36.350672137908802</v>
      </c>
      <c r="J28" s="3">
        <v>67.108933177677798</v>
      </c>
      <c r="K28" s="3">
        <v>1082.13154749005</v>
      </c>
      <c r="L28" s="12">
        <f t="shared" si="0"/>
        <v>26.563952716164167</v>
      </c>
      <c r="M28" s="12">
        <f t="shared" si="1"/>
        <v>46.836442946921025</v>
      </c>
      <c r="N28" s="12">
        <f t="shared" si="2"/>
        <v>53.826956819595814</v>
      </c>
      <c r="O28" s="12">
        <f t="shared" si="3"/>
        <v>81.089960923027448</v>
      </c>
      <c r="P28" s="12">
        <f t="shared" si="4"/>
        <v>1029.0036420577276</v>
      </c>
      <c r="Q28" s="12">
        <f t="shared" si="5"/>
        <v>1135.9585043096517</v>
      </c>
    </row>
    <row r="29" spans="2:17" x14ac:dyDescent="0.35">
      <c r="B29" s="3" t="s">
        <v>5</v>
      </c>
      <c r="C29" s="3" t="s">
        <v>43</v>
      </c>
      <c r="D29" s="4" t="s">
        <v>47</v>
      </c>
      <c r="E29" s="4" t="s">
        <v>73</v>
      </c>
      <c r="F29" s="3">
        <v>16</v>
      </c>
      <c r="G29" s="3">
        <v>196</v>
      </c>
      <c r="H29" s="3">
        <v>3010</v>
      </c>
      <c r="I29" s="3">
        <v>6.5036420395421404</v>
      </c>
      <c r="J29" s="3">
        <v>79.669614984391202</v>
      </c>
      <c r="K29" s="3">
        <v>1223.4976586888599</v>
      </c>
      <c r="L29" s="12">
        <f t="shared" si="0"/>
        <v>3.6582986472424555</v>
      </c>
      <c r="M29" s="12">
        <f t="shared" si="1"/>
        <v>9.7554630593132146</v>
      </c>
      <c r="N29" s="12">
        <f t="shared" si="2"/>
        <v>68.694719042663891</v>
      </c>
      <c r="O29" s="12">
        <f t="shared" si="3"/>
        <v>91.050988553590017</v>
      </c>
      <c r="P29" s="12">
        <f t="shared" si="4"/>
        <v>1180.4110301768992</v>
      </c>
      <c r="Q29" s="12">
        <f t="shared" si="5"/>
        <v>1266.9907648283038</v>
      </c>
    </row>
    <row r="30" spans="2:17" x14ac:dyDescent="0.35">
      <c r="B30" s="3" t="s">
        <v>25</v>
      </c>
      <c r="C30" s="3" t="s">
        <v>43</v>
      </c>
      <c r="D30" s="4" t="s">
        <v>47</v>
      </c>
      <c r="E30" s="4" t="s">
        <v>74</v>
      </c>
      <c r="F30" s="3">
        <v>69</v>
      </c>
      <c r="G30" s="3">
        <v>239</v>
      </c>
      <c r="H30" s="3">
        <v>3782</v>
      </c>
      <c r="I30" s="3">
        <v>26.879626022594401</v>
      </c>
      <c r="J30" s="3">
        <v>93.104791585508295</v>
      </c>
      <c r="K30" s="3">
        <v>1473.3151538761099</v>
      </c>
      <c r="L30" s="12">
        <f t="shared" si="0"/>
        <v>20.646669263731983</v>
      </c>
      <c r="M30" s="12">
        <f t="shared" si="1"/>
        <v>33.502142578885859</v>
      </c>
      <c r="N30" s="12">
        <f t="shared" si="2"/>
        <v>81.417997662641213</v>
      </c>
      <c r="O30" s="12">
        <f t="shared" si="3"/>
        <v>105.18114530580443</v>
      </c>
      <c r="P30" s="12">
        <f t="shared" si="4"/>
        <v>1426.9575379820803</v>
      </c>
      <c r="Q30" s="12">
        <f t="shared" si="5"/>
        <v>1520.0623295675887</v>
      </c>
    </row>
    <row r="31" spans="2:17" x14ac:dyDescent="0.35">
      <c r="B31" s="3" t="s">
        <v>26</v>
      </c>
      <c r="C31" s="3" t="s">
        <v>43</v>
      </c>
      <c r="D31" s="4" t="s">
        <v>47</v>
      </c>
      <c r="E31" s="4" t="s">
        <v>75</v>
      </c>
      <c r="F31" s="3">
        <v>60</v>
      </c>
      <c r="G31" s="3">
        <v>204</v>
      </c>
      <c r="H31" s="3">
        <v>3338</v>
      </c>
      <c r="I31" s="3">
        <v>22.6373236646808</v>
      </c>
      <c r="J31" s="3">
        <v>76.966900459914896</v>
      </c>
      <c r="K31" s="3">
        <v>1259.38977321174</v>
      </c>
      <c r="L31" s="12">
        <f t="shared" si="0"/>
        <v>16.977992748510655</v>
      </c>
      <c r="M31" s="12">
        <f t="shared" si="1"/>
        <v>28.673943308595771</v>
      </c>
      <c r="N31" s="12">
        <f t="shared" si="2"/>
        <v>66.780104810808567</v>
      </c>
      <c r="O31" s="12">
        <f t="shared" si="3"/>
        <v>87.530984836766024</v>
      </c>
      <c r="P31" s="12">
        <f t="shared" si="4"/>
        <v>1217.1334357043415</v>
      </c>
      <c r="Q31" s="12">
        <f t="shared" si="5"/>
        <v>1302.0233994468947</v>
      </c>
    </row>
    <row r="32" spans="2:17" x14ac:dyDescent="0.35">
      <c r="B32" s="3" t="s">
        <v>27</v>
      </c>
      <c r="C32" s="3" t="s">
        <v>43</v>
      </c>
      <c r="D32" s="4" t="s">
        <v>47</v>
      </c>
      <c r="E32" s="4" t="s">
        <v>76</v>
      </c>
      <c r="F32" s="3">
        <v>44</v>
      </c>
      <c r="G32" s="3">
        <v>175</v>
      </c>
      <c r="H32" s="3">
        <v>2796</v>
      </c>
      <c r="I32" s="3">
        <v>16.129919167109598</v>
      </c>
      <c r="J32" s="3">
        <v>64.153087596458704</v>
      </c>
      <c r="K32" s="3">
        <v>1024.9830452554199</v>
      </c>
      <c r="L32" s="12">
        <f t="shared" si="0"/>
        <v>11.364261231372693</v>
      </c>
      <c r="M32" s="12">
        <f t="shared" si="1"/>
        <v>20.895577102846563</v>
      </c>
      <c r="N32" s="12">
        <f t="shared" si="2"/>
        <v>54.988360796964642</v>
      </c>
      <c r="O32" s="12">
        <f t="shared" si="3"/>
        <v>73.684403467932626</v>
      </c>
      <c r="P32" s="12">
        <f t="shared" si="4"/>
        <v>987.22437084150511</v>
      </c>
      <c r="Q32" s="12">
        <f t="shared" si="5"/>
        <v>1063.1083087413165</v>
      </c>
    </row>
    <row r="33" spans="2:17" x14ac:dyDescent="0.35">
      <c r="B33" s="3" t="s">
        <v>28</v>
      </c>
      <c r="C33" s="3" t="s">
        <v>43</v>
      </c>
      <c r="D33" s="4" t="s">
        <v>47</v>
      </c>
      <c r="E33" s="4" t="s">
        <v>77</v>
      </c>
      <c r="F33" s="3">
        <v>92</v>
      </c>
      <c r="G33" s="3">
        <v>195</v>
      </c>
      <c r="H33" s="3">
        <v>3194</v>
      </c>
      <c r="I33" s="3">
        <v>32.8671203758283</v>
      </c>
      <c r="J33" s="3">
        <v>69.664005144418795</v>
      </c>
      <c r="K33" s="3">
        <v>1141.06067913473</v>
      </c>
      <c r="L33" s="12">
        <f t="shared" si="0"/>
        <v>26.436596824035867</v>
      </c>
      <c r="M33" s="12">
        <f t="shared" si="1"/>
        <v>39.654895236053804</v>
      </c>
      <c r="N33" s="12">
        <f t="shared" si="2"/>
        <v>60.018219816730081</v>
      </c>
      <c r="O33" s="12">
        <f t="shared" si="3"/>
        <v>79.667041780540529</v>
      </c>
      <c r="P33" s="12">
        <f t="shared" si="4"/>
        <v>1101.7630352071164</v>
      </c>
      <c r="Q33" s="12">
        <f t="shared" si="5"/>
        <v>1180.715574370791</v>
      </c>
    </row>
    <row r="34" spans="2:17" x14ac:dyDescent="0.35">
      <c r="B34" s="3" t="s">
        <v>5</v>
      </c>
      <c r="C34" s="3" t="s">
        <v>6</v>
      </c>
      <c r="D34" s="4" t="s">
        <v>44</v>
      </c>
      <c r="E34" s="4" t="s">
        <v>78</v>
      </c>
      <c r="F34" s="3">
        <v>40</v>
      </c>
      <c r="G34" s="3">
        <v>534</v>
      </c>
      <c r="H34" s="3">
        <v>3299</v>
      </c>
      <c r="I34" s="3">
        <v>9.3765090319223194</v>
      </c>
      <c r="J34" s="3">
        <v>125.176395576163</v>
      </c>
      <c r="K34" s="3">
        <v>773.32758240779299</v>
      </c>
      <c r="L34" s="12">
        <f t="shared" si="0"/>
        <v>6.5635563223456277</v>
      </c>
      <c r="M34" s="12">
        <f t="shared" si="1"/>
        <v>12.423874467297081</v>
      </c>
      <c r="N34" s="12">
        <f t="shared" si="2"/>
        <v>114.62782291525042</v>
      </c>
      <c r="O34" s="12">
        <f t="shared" si="3"/>
        <v>135.95938096287372</v>
      </c>
      <c r="P34" s="12">
        <f t="shared" si="4"/>
        <v>747.0733571184112</v>
      </c>
      <c r="Q34" s="12">
        <f t="shared" si="5"/>
        <v>799.81622042297442</v>
      </c>
    </row>
    <row r="35" spans="2:17" x14ac:dyDescent="0.35">
      <c r="B35" s="3" t="s">
        <v>25</v>
      </c>
      <c r="C35" s="3" t="s">
        <v>6</v>
      </c>
      <c r="D35" s="4" t="s">
        <v>44</v>
      </c>
      <c r="E35" s="4" t="s">
        <v>79</v>
      </c>
      <c r="F35" s="3">
        <v>87</v>
      </c>
      <c r="G35" s="3">
        <v>601</v>
      </c>
      <c r="H35" s="3">
        <v>3739</v>
      </c>
      <c r="I35" s="3">
        <v>19.5954331379045</v>
      </c>
      <c r="J35" s="3">
        <v>135.36615305609899</v>
      </c>
      <c r="K35" s="3">
        <v>842.15315520258696</v>
      </c>
      <c r="L35" s="12">
        <f t="shared" si="0"/>
        <v>15.541205592131194</v>
      </c>
      <c r="M35" s="12">
        <f t="shared" si="1"/>
        <v>23.874895547331977</v>
      </c>
      <c r="N35" s="12">
        <f t="shared" si="2"/>
        <v>124.55487960070363</v>
      </c>
      <c r="O35" s="12">
        <f t="shared" si="3"/>
        <v>146.17742651149484</v>
      </c>
      <c r="P35" s="12">
        <f t="shared" si="4"/>
        <v>815.3502064277526</v>
      </c>
      <c r="Q35" s="12">
        <f t="shared" si="5"/>
        <v>869.18133884107647</v>
      </c>
    </row>
    <row r="36" spans="2:17" x14ac:dyDescent="0.35">
      <c r="B36" s="3" t="s">
        <v>26</v>
      </c>
      <c r="C36" s="3" t="s">
        <v>6</v>
      </c>
      <c r="D36" s="4" t="s">
        <v>44</v>
      </c>
      <c r="E36" s="4" t="s">
        <v>80</v>
      </c>
      <c r="F36" s="3">
        <v>88</v>
      </c>
      <c r="G36" s="3">
        <v>532</v>
      </c>
      <c r="H36" s="3">
        <v>3233</v>
      </c>
      <c r="I36" s="3">
        <v>19.143169151653002</v>
      </c>
      <c r="J36" s="3">
        <v>115.729158962266</v>
      </c>
      <c r="K36" s="3">
        <v>703.29393031016195</v>
      </c>
      <c r="L36" s="12">
        <f t="shared" si="0"/>
        <v>15.227520916087657</v>
      </c>
      <c r="M36" s="12">
        <f t="shared" si="1"/>
        <v>23.276353400305421</v>
      </c>
      <c r="N36" s="12">
        <f t="shared" si="2"/>
        <v>105.94003837335271</v>
      </c>
      <c r="O36" s="12">
        <f t="shared" si="3"/>
        <v>125.73581556426666</v>
      </c>
      <c r="P36" s="12">
        <f t="shared" si="4"/>
        <v>679.14743285750956</v>
      </c>
      <c r="Q36" s="12">
        <f t="shared" si="5"/>
        <v>727.65796377590311</v>
      </c>
    </row>
    <row r="37" spans="2:17" x14ac:dyDescent="0.35">
      <c r="B37" s="3" t="s">
        <v>27</v>
      </c>
      <c r="C37" s="3" t="s">
        <v>6</v>
      </c>
      <c r="D37" s="4" t="s">
        <v>44</v>
      </c>
      <c r="E37" s="4" t="s">
        <v>81</v>
      </c>
      <c r="F37" s="3">
        <v>62</v>
      </c>
      <c r="G37" s="3">
        <v>508</v>
      </c>
      <c r="H37" s="3">
        <v>2772</v>
      </c>
      <c r="I37" s="3">
        <v>13.1435851884514</v>
      </c>
      <c r="J37" s="3">
        <v>107.692601221505</v>
      </c>
      <c r="K37" s="3">
        <v>587.64545390947399</v>
      </c>
      <c r="L37" s="12">
        <f t="shared" si="0"/>
        <v>9.9636855460841662</v>
      </c>
      <c r="M37" s="12">
        <f t="shared" si="1"/>
        <v>16.535478140309891</v>
      </c>
      <c r="N37" s="12">
        <f t="shared" si="2"/>
        <v>98.364895603894738</v>
      </c>
      <c r="O37" s="12">
        <f t="shared" si="3"/>
        <v>117.23230014860731</v>
      </c>
      <c r="P37" s="12">
        <f t="shared" si="4"/>
        <v>566.02213634137706</v>
      </c>
      <c r="Q37" s="12">
        <f t="shared" si="5"/>
        <v>609.48076478706332</v>
      </c>
    </row>
    <row r="38" spans="2:17" x14ac:dyDescent="0.35">
      <c r="B38" s="3" t="s">
        <v>28</v>
      </c>
      <c r="C38" s="3" t="s">
        <v>6</v>
      </c>
      <c r="D38" s="4" t="s">
        <v>44</v>
      </c>
      <c r="E38" s="4" t="s">
        <v>82</v>
      </c>
      <c r="F38" s="3">
        <v>157</v>
      </c>
      <c r="G38" s="3">
        <v>534</v>
      </c>
      <c r="H38" s="3">
        <v>2833</v>
      </c>
      <c r="I38" s="3">
        <v>32.464108550053602</v>
      </c>
      <c r="J38" s="3">
        <v>110.419324622475</v>
      </c>
      <c r="K38" s="3">
        <v>585.80139823122295</v>
      </c>
      <c r="L38" s="12">
        <f t="shared" si="0"/>
        <v>27.50144227488622</v>
      </c>
      <c r="M38" s="12">
        <f t="shared" si="1"/>
        <v>37.633552586686406</v>
      </c>
      <c r="N38" s="12">
        <f t="shared" si="2"/>
        <v>101.11432535653655</v>
      </c>
      <c r="O38" s="12">
        <f t="shared" si="3"/>
        <v>119.93110164987975</v>
      </c>
      <c r="P38" s="12">
        <f t="shared" si="4"/>
        <v>564.29651103883077</v>
      </c>
      <c r="Q38" s="12">
        <f t="shared" si="5"/>
        <v>607.30628542361524</v>
      </c>
    </row>
    <row r="39" spans="2:17" x14ac:dyDescent="0.35">
      <c r="B39" s="3" t="s">
        <v>5</v>
      </c>
      <c r="C39" s="3" t="s">
        <v>24</v>
      </c>
      <c r="D39" s="4" t="s">
        <v>44</v>
      </c>
      <c r="E39" s="4" t="s">
        <v>83</v>
      </c>
      <c r="F39" s="3">
        <v>22</v>
      </c>
      <c r="G39" s="3">
        <v>341</v>
      </c>
      <c r="H39" s="3">
        <v>1262</v>
      </c>
      <c r="I39" s="3">
        <v>5.6710531403456699</v>
      </c>
      <c r="J39" s="3">
        <v>87.901323675357901</v>
      </c>
      <c r="K39" s="3">
        <v>325.31223014164698</v>
      </c>
      <c r="L39" s="12">
        <f t="shared" si="0"/>
        <v>3.3510768556588091</v>
      </c>
      <c r="M39" s="12">
        <f t="shared" si="1"/>
        <v>8.2488045677755295</v>
      </c>
      <c r="N39" s="12">
        <f t="shared" si="2"/>
        <v>78.621418536610506</v>
      </c>
      <c r="O39" s="12">
        <f t="shared" si="3"/>
        <v>97.439003956848438</v>
      </c>
      <c r="P39" s="12">
        <f t="shared" si="4"/>
        <v>307.52574529238143</v>
      </c>
      <c r="Q39" s="12">
        <f t="shared" si="5"/>
        <v>343.35649013365639</v>
      </c>
    </row>
    <row r="40" spans="2:17" x14ac:dyDescent="0.35">
      <c r="B40" s="3" t="s">
        <v>25</v>
      </c>
      <c r="C40" s="3" t="s">
        <v>24</v>
      </c>
      <c r="D40" s="4" t="s">
        <v>44</v>
      </c>
      <c r="E40" s="4" t="s">
        <v>84</v>
      </c>
      <c r="F40" s="3">
        <v>61</v>
      </c>
      <c r="G40" s="3">
        <v>413</v>
      </c>
      <c r="H40" s="3">
        <v>1434</v>
      </c>
      <c r="I40" s="3">
        <v>15.0934806061145</v>
      </c>
      <c r="J40" s="3">
        <v>102.190286726644</v>
      </c>
      <c r="K40" s="3">
        <v>354.82051129784099</v>
      </c>
      <c r="L40" s="12">
        <f t="shared" si="0"/>
        <v>11.381968981660183</v>
      </c>
      <c r="M40" s="12">
        <f t="shared" si="1"/>
        <v>19.05242633886596</v>
      </c>
      <c r="N40" s="12">
        <f t="shared" si="2"/>
        <v>92.540356503063236</v>
      </c>
      <c r="O40" s="12">
        <f t="shared" si="3"/>
        <v>112.08765105852312</v>
      </c>
      <c r="P40" s="12">
        <f t="shared" si="4"/>
        <v>336.51038728386635</v>
      </c>
      <c r="Q40" s="12">
        <f t="shared" si="5"/>
        <v>373.37806942011343</v>
      </c>
    </row>
    <row r="41" spans="2:17" x14ac:dyDescent="0.35">
      <c r="B41" s="3" t="s">
        <v>26</v>
      </c>
      <c r="C41" s="3" t="s">
        <v>24</v>
      </c>
      <c r="D41" s="4" t="s">
        <v>44</v>
      </c>
      <c r="E41" s="4" t="s">
        <v>85</v>
      </c>
      <c r="F41" s="3">
        <v>68</v>
      </c>
      <c r="G41" s="3">
        <v>355</v>
      </c>
      <c r="H41" s="3">
        <v>1251</v>
      </c>
      <c r="I41" s="3">
        <v>16.266580549475499</v>
      </c>
      <c r="J41" s="3">
        <v>84.921119045056003</v>
      </c>
      <c r="K41" s="3">
        <v>299.25723922638002</v>
      </c>
      <c r="L41" s="12">
        <f t="shared" si="0"/>
        <v>12.43914983195187</v>
      </c>
      <c r="M41" s="12">
        <f t="shared" si="1"/>
        <v>20.333225686844401</v>
      </c>
      <c r="N41" s="12">
        <f t="shared" si="2"/>
        <v>76.309399930627819</v>
      </c>
      <c r="O41" s="12">
        <f t="shared" si="3"/>
        <v>93.772052579329483</v>
      </c>
      <c r="P41" s="12">
        <f t="shared" si="4"/>
        <v>282.7514442570598</v>
      </c>
      <c r="Q41" s="12">
        <f t="shared" si="5"/>
        <v>316.00224861554653</v>
      </c>
    </row>
    <row r="42" spans="2:17" x14ac:dyDescent="0.35">
      <c r="B42" s="3" t="s">
        <v>27</v>
      </c>
      <c r="C42" s="3" t="s">
        <v>24</v>
      </c>
      <c r="D42" s="4" t="s">
        <v>44</v>
      </c>
      <c r="E42" s="4" t="s">
        <v>86</v>
      </c>
      <c r="F42" s="3">
        <v>35</v>
      </c>
      <c r="G42" s="3">
        <v>348</v>
      </c>
      <c r="H42" s="3">
        <v>1089</v>
      </c>
      <c r="I42" s="3">
        <v>8.1588885262716193</v>
      </c>
      <c r="J42" s="3">
        <v>81.122663061214894</v>
      </c>
      <c r="K42" s="3">
        <v>253.85798871742199</v>
      </c>
      <c r="L42" s="12">
        <f t="shared" si="0"/>
        <v>5.5946664180148264</v>
      </c>
      <c r="M42" s="12">
        <f t="shared" si="1"/>
        <v>10.956221735279033</v>
      </c>
      <c r="N42" s="12">
        <f t="shared" si="2"/>
        <v>72.730663434192735</v>
      </c>
      <c r="O42" s="12">
        <f t="shared" si="3"/>
        <v>89.747773788987843</v>
      </c>
      <c r="P42" s="12">
        <f t="shared" si="4"/>
        <v>238.93887826938317</v>
      </c>
      <c r="Q42" s="12">
        <f t="shared" si="5"/>
        <v>269.01021026621288</v>
      </c>
    </row>
    <row r="43" spans="2:17" x14ac:dyDescent="0.35">
      <c r="B43" s="3" t="s">
        <v>28</v>
      </c>
      <c r="C43" s="3" t="s">
        <v>24</v>
      </c>
      <c r="D43" s="4" t="s">
        <v>44</v>
      </c>
      <c r="E43" s="4" t="s">
        <v>87</v>
      </c>
      <c r="F43" s="3">
        <v>119</v>
      </c>
      <c r="G43" s="3">
        <v>357</v>
      </c>
      <c r="H43" s="3">
        <v>1193</v>
      </c>
      <c r="I43" s="3">
        <v>26.984861266066101</v>
      </c>
      <c r="J43" s="3">
        <v>80.954583798198499</v>
      </c>
      <c r="K43" s="3">
        <v>270.52890328081401</v>
      </c>
      <c r="L43" s="12">
        <f t="shared" si="0"/>
        <v>22.222826924995694</v>
      </c>
      <c r="M43" s="12">
        <f t="shared" si="1"/>
        <v>31.973659147187679</v>
      </c>
      <c r="N43" s="12">
        <f t="shared" si="2"/>
        <v>72.564332816312458</v>
      </c>
      <c r="O43" s="12">
        <f t="shared" si="3"/>
        <v>89.344834780084724</v>
      </c>
      <c r="P43" s="12">
        <f t="shared" si="4"/>
        <v>255.33574609739946</v>
      </c>
      <c r="Q43" s="12">
        <f t="shared" si="5"/>
        <v>285.94882400428128</v>
      </c>
    </row>
    <row r="44" spans="2:17" x14ac:dyDescent="0.35">
      <c r="B44" s="3" t="s">
        <v>5</v>
      </c>
      <c r="C44" s="3" t="s">
        <v>43</v>
      </c>
      <c r="D44" s="4" t="s">
        <v>44</v>
      </c>
      <c r="E44" s="4" t="s">
        <v>88</v>
      </c>
      <c r="F44" s="3">
        <v>62</v>
      </c>
      <c r="G44" s="3">
        <v>875</v>
      </c>
      <c r="H44" s="3">
        <v>4561</v>
      </c>
      <c r="I44" s="3">
        <v>7.6117235274691097</v>
      </c>
      <c r="J44" s="3">
        <v>107.423517524765</v>
      </c>
      <c r="K44" s="3">
        <v>559.95275820623499</v>
      </c>
      <c r="L44" s="12">
        <f t="shared" si="0"/>
        <v>5.7701775127588446</v>
      </c>
      <c r="M44" s="12">
        <f t="shared" si="1"/>
        <v>9.5760392764934004</v>
      </c>
      <c r="N44" s="12">
        <f t="shared" si="2"/>
        <v>100.4256426688667</v>
      </c>
      <c r="O44" s="12">
        <f t="shared" si="3"/>
        <v>114.54416211497877</v>
      </c>
      <c r="P44" s="12">
        <f t="shared" si="4"/>
        <v>543.74715327678564</v>
      </c>
      <c r="Q44" s="12">
        <f t="shared" si="5"/>
        <v>576.15836313568639</v>
      </c>
    </row>
    <row r="45" spans="2:17" x14ac:dyDescent="0.35">
      <c r="B45" s="3" t="s">
        <v>25</v>
      </c>
      <c r="C45" s="3" t="s">
        <v>43</v>
      </c>
      <c r="D45" s="4" t="s">
        <v>44</v>
      </c>
      <c r="E45" s="4" t="s">
        <v>89</v>
      </c>
      <c r="F45" s="3">
        <v>148</v>
      </c>
      <c r="G45" s="3">
        <v>1014</v>
      </c>
      <c r="H45" s="3">
        <v>5173</v>
      </c>
      <c r="I45" s="3">
        <v>17.450175621868802</v>
      </c>
      <c r="J45" s="3">
        <v>119.55728432820899</v>
      </c>
      <c r="K45" s="3">
        <v>609.93080062113097</v>
      </c>
      <c r="L45" s="12">
        <f t="shared" si="0"/>
        <v>14.738324004956793</v>
      </c>
      <c r="M45" s="12">
        <f t="shared" si="1"/>
        <v>20.27993383082055</v>
      </c>
      <c r="N45" s="12">
        <f t="shared" si="2"/>
        <v>112.24707562175094</v>
      </c>
      <c r="O45" s="12">
        <f t="shared" si="3"/>
        <v>126.98539962670773</v>
      </c>
      <c r="P45" s="12">
        <f t="shared" si="4"/>
        <v>593.42387773558039</v>
      </c>
      <c r="Q45" s="12">
        <f t="shared" si="5"/>
        <v>626.55563009872321</v>
      </c>
    </row>
    <row r="46" spans="2:17" x14ac:dyDescent="0.35">
      <c r="B46" s="3" t="s">
        <v>26</v>
      </c>
      <c r="C46" s="3" t="s">
        <v>43</v>
      </c>
      <c r="D46" s="4" t="s">
        <v>44</v>
      </c>
      <c r="E46" s="4" t="s">
        <v>90</v>
      </c>
      <c r="F46" s="3">
        <v>156</v>
      </c>
      <c r="G46" s="3">
        <v>887</v>
      </c>
      <c r="H46" s="3">
        <v>4484</v>
      </c>
      <c r="I46" s="3">
        <v>17.773139545349402</v>
      </c>
      <c r="J46" s="3">
        <v>101.056248568749</v>
      </c>
      <c r="K46" s="3">
        <v>510.86383154709398</v>
      </c>
      <c r="L46" s="12">
        <f t="shared" si="0"/>
        <v>15.03881038452643</v>
      </c>
      <c r="M46" s="12">
        <f t="shared" si="1"/>
        <v>20.621399087873364</v>
      </c>
      <c r="N46" s="12">
        <f t="shared" si="2"/>
        <v>94.448286430094029</v>
      </c>
      <c r="O46" s="12">
        <f t="shared" si="3"/>
        <v>107.77814108910609</v>
      </c>
      <c r="P46" s="12">
        <f t="shared" si="4"/>
        <v>496.05288192597033</v>
      </c>
      <c r="Q46" s="12">
        <f t="shared" si="5"/>
        <v>525.78871154992032</v>
      </c>
    </row>
    <row r="47" spans="2:17" x14ac:dyDescent="0.35">
      <c r="B47" s="3" t="s">
        <v>27</v>
      </c>
      <c r="C47" s="3" t="s">
        <v>43</v>
      </c>
      <c r="D47" s="4" t="s">
        <v>44</v>
      </c>
      <c r="E47" s="4" t="s">
        <v>91</v>
      </c>
      <c r="F47" s="3">
        <v>97</v>
      </c>
      <c r="G47" s="3">
        <v>856</v>
      </c>
      <c r="H47" s="3">
        <v>3861</v>
      </c>
      <c r="I47" s="3">
        <v>10.7694852741167</v>
      </c>
      <c r="J47" s="3">
        <v>95.037931903545299</v>
      </c>
      <c r="K47" s="3">
        <v>428.66992415839798</v>
      </c>
      <c r="L47" s="12">
        <f t="shared" si="0"/>
        <v>8.6599984678464246</v>
      </c>
      <c r="M47" s="12">
        <f t="shared" si="1"/>
        <v>12.989997701769637</v>
      </c>
      <c r="N47" s="12">
        <f t="shared" si="2"/>
        <v>88.709471484734536</v>
      </c>
      <c r="O47" s="12">
        <f t="shared" si="3"/>
        <v>101.47741794373887</v>
      </c>
      <c r="P47" s="12">
        <f t="shared" si="4"/>
        <v>415.23582397109777</v>
      </c>
      <c r="Q47" s="12">
        <f t="shared" si="5"/>
        <v>442.21504996708086</v>
      </c>
    </row>
    <row r="48" spans="2:17" x14ac:dyDescent="0.35">
      <c r="B48" s="3" t="s">
        <v>28</v>
      </c>
      <c r="C48" s="3" t="s">
        <v>43</v>
      </c>
      <c r="D48" s="4" t="s">
        <v>44</v>
      </c>
      <c r="E48" s="4" t="s">
        <v>92</v>
      </c>
      <c r="F48" s="3">
        <v>276</v>
      </c>
      <c r="G48" s="3">
        <v>891</v>
      </c>
      <c r="H48" s="3">
        <v>4026</v>
      </c>
      <c r="I48" s="3">
        <v>29.8507785537297</v>
      </c>
      <c r="J48" s="3">
        <v>96.366100331062398</v>
      </c>
      <c r="K48" s="3">
        <v>435.432008903319</v>
      </c>
      <c r="L48" s="12">
        <f t="shared" si="0"/>
        <v>26.389818721413285</v>
      </c>
      <c r="M48" s="12">
        <f t="shared" si="1"/>
        <v>33.419893380806165</v>
      </c>
      <c r="N48" s="12">
        <f t="shared" si="2"/>
        <v>90.09311063498879</v>
      </c>
      <c r="O48" s="12">
        <f t="shared" si="3"/>
        <v>102.74724502189598</v>
      </c>
      <c r="P48" s="12">
        <f t="shared" si="4"/>
        <v>422.02078955309275</v>
      </c>
      <c r="Q48" s="12">
        <f t="shared" si="5"/>
        <v>448.95138324830555</v>
      </c>
    </row>
    <row r="49" spans="2:17" x14ac:dyDescent="0.35">
      <c r="B49" s="3" t="s">
        <v>5</v>
      </c>
      <c r="C49" s="3" t="s">
        <v>6</v>
      </c>
      <c r="D49" s="4" t="s">
        <v>45</v>
      </c>
      <c r="E49" s="4" t="s">
        <v>93</v>
      </c>
      <c r="F49" s="3">
        <v>3</v>
      </c>
      <c r="G49" s="3">
        <v>407</v>
      </c>
      <c r="H49" s="3">
        <v>138</v>
      </c>
      <c r="I49" s="3">
        <v>3.3115141346461598</v>
      </c>
      <c r="J49" s="3">
        <v>449.262084266996</v>
      </c>
      <c r="K49" s="3">
        <v>152.32965019372301</v>
      </c>
      <c r="L49" s="12">
        <f t="shared" si="0"/>
        <v>0</v>
      </c>
      <c r="M49" s="12">
        <f t="shared" si="1"/>
        <v>7.7268663141743845</v>
      </c>
      <c r="N49" s="12">
        <f t="shared" si="2"/>
        <v>406.21240051659618</v>
      </c>
      <c r="O49" s="12">
        <f t="shared" si="3"/>
        <v>493.41560606227858</v>
      </c>
      <c r="P49" s="12">
        <f t="shared" si="4"/>
        <v>126.94137516143633</v>
      </c>
      <c r="Q49" s="12">
        <f t="shared" si="5"/>
        <v>177.71792522601083</v>
      </c>
    </row>
    <row r="50" spans="2:17" x14ac:dyDescent="0.35">
      <c r="B50" s="3" t="s">
        <v>25</v>
      </c>
      <c r="C50" s="3" t="s">
        <v>6</v>
      </c>
      <c r="D50" s="4" t="s">
        <v>45</v>
      </c>
      <c r="E50" s="4" t="s">
        <v>94</v>
      </c>
      <c r="F50" s="3">
        <v>37</v>
      </c>
      <c r="G50" s="3">
        <v>579</v>
      </c>
      <c r="H50" s="3">
        <v>216</v>
      </c>
      <c r="I50" s="3">
        <v>38.698071371794299</v>
      </c>
      <c r="J50" s="3">
        <v>605.57252227753804</v>
      </c>
      <c r="K50" s="3">
        <v>225.91306530560999</v>
      </c>
      <c r="L50" s="12">
        <f t="shared" si="0"/>
        <v>27.193239342341968</v>
      </c>
      <c r="M50" s="12">
        <f t="shared" si="1"/>
        <v>51.248797222106013</v>
      </c>
      <c r="N50" s="12">
        <f t="shared" si="2"/>
        <v>556.41551269715103</v>
      </c>
      <c r="O50" s="12">
        <f t="shared" si="3"/>
        <v>654.72953185792574</v>
      </c>
      <c r="P50" s="12">
        <f t="shared" si="4"/>
        <v>196.62803832154961</v>
      </c>
      <c r="Q50" s="12">
        <f t="shared" si="5"/>
        <v>256.24398611053005</v>
      </c>
    </row>
    <row r="51" spans="2:17" x14ac:dyDescent="0.35">
      <c r="B51" s="3" t="s">
        <v>26</v>
      </c>
      <c r="C51" s="3" t="s">
        <v>6</v>
      </c>
      <c r="D51" s="4" t="s">
        <v>45</v>
      </c>
      <c r="E51" s="4" t="s">
        <v>95</v>
      </c>
      <c r="F51" s="3">
        <v>8</v>
      </c>
      <c r="G51" s="3">
        <v>410</v>
      </c>
      <c r="H51" s="3">
        <v>144</v>
      </c>
      <c r="I51" s="3">
        <v>8.0911876852123399</v>
      </c>
      <c r="J51" s="3">
        <v>414.67336886713201</v>
      </c>
      <c r="K51" s="3">
        <v>145.64137833382199</v>
      </c>
      <c r="L51" s="12">
        <f t="shared" si="0"/>
        <v>3.0341953819546288</v>
      </c>
      <c r="M51" s="12">
        <f t="shared" si="1"/>
        <v>14.1595784491216</v>
      </c>
      <c r="N51" s="12">
        <f t="shared" si="2"/>
        <v>375.22882890172241</v>
      </c>
      <c r="O51" s="12">
        <f t="shared" si="3"/>
        <v>455.1293072931943</v>
      </c>
      <c r="P51" s="12">
        <f t="shared" si="4"/>
        <v>122.3792137388367</v>
      </c>
      <c r="Q51" s="12">
        <f t="shared" si="5"/>
        <v>169.91494138945922</v>
      </c>
    </row>
    <row r="52" spans="2:17" x14ac:dyDescent="0.35">
      <c r="B52" s="3" t="s">
        <v>27</v>
      </c>
      <c r="C52" s="3" t="s">
        <v>6</v>
      </c>
      <c r="D52" s="4" t="s">
        <v>45</v>
      </c>
      <c r="E52" s="4" t="s">
        <v>96</v>
      </c>
      <c r="F52" s="3">
        <v>15</v>
      </c>
      <c r="G52" s="3">
        <v>556</v>
      </c>
      <c r="H52" s="3">
        <v>165</v>
      </c>
      <c r="I52" s="3">
        <v>14.6909033926192</v>
      </c>
      <c r="J52" s="3">
        <v>544.54281908642099</v>
      </c>
      <c r="K52" s="3">
        <v>161.59993731881201</v>
      </c>
      <c r="L52" s="12">
        <f t="shared" si="0"/>
        <v>7.8351484760636207</v>
      </c>
      <c r="M52" s="12">
        <f t="shared" si="1"/>
        <v>22.526051868682909</v>
      </c>
      <c r="N52" s="12">
        <f t="shared" si="2"/>
        <v>499.49071534905585</v>
      </c>
      <c r="O52" s="12">
        <f t="shared" si="3"/>
        <v>590.57431638329547</v>
      </c>
      <c r="P52" s="12">
        <f t="shared" si="4"/>
        <v>137.11509833111336</v>
      </c>
      <c r="Q52" s="12">
        <f t="shared" si="5"/>
        <v>187.06416986601894</v>
      </c>
    </row>
    <row r="53" spans="2:17" x14ac:dyDescent="0.35">
      <c r="B53" s="3" t="s">
        <v>28</v>
      </c>
      <c r="C53" s="3" t="s">
        <v>6</v>
      </c>
      <c r="D53" s="4" t="s">
        <v>45</v>
      </c>
      <c r="E53" s="4" t="s">
        <v>97</v>
      </c>
      <c r="F53" s="3">
        <v>50</v>
      </c>
      <c r="G53" s="3">
        <v>598</v>
      </c>
      <c r="H53" s="3">
        <v>165</v>
      </c>
      <c r="I53" s="3">
        <v>47.609525713904802</v>
      </c>
      <c r="J53" s="3">
        <v>569.40992753830096</v>
      </c>
      <c r="K53" s="3">
        <v>157.11143485588499</v>
      </c>
      <c r="L53" s="12">
        <f t="shared" si="0"/>
        <v>35.231049028289583</v>
      </c>
      <c r="M53" s="12">
        <f t="shared" si="1"/>
        <v>60.940192913798192</v>
      </c>
      <c r="N53" s="12">
        <f t="shared" si="2"/>
        <v>524.65697336723133</v>
      </c>
      <c r="O53" s="12">
        <f t="shared" si="3"/>
        <v>615.11507222365049</v>
      </c>
      <c r="P53" s="12">
        <f t="shared" si="4"/>
        <v>133.30667199893355</v>
      </c>
      <c r="Q53" s="12">
        <f t="shared" si="5"/>
        <v>181.86838822711647</v>
      </c>
    </row>
    <row r="54" spans="2:17" x14ac:dyDescent="0.35">
      <c r="B54" s="3" t="s">
        <v>5</v>
      </c>
      <c r="C54" s="3" t="s">
        <v>24</v>
      </c>
      <c r="D54" s="4" t="s">
        <v>45</v>
      </c>
      <c r="E54" s="4" t="s">
        <v>98</v>
      </c>
      <c r="F54" s="3">
        <v>5</v>
      </c>
      <c r="G54" s="3">
        <v>345</v>
      </c>
      <c r="H54" s="3">
        <v>148</v>
      </c>
      <c r="I54" s="3">
        <v>5.3549243884676301</v>
      </c>
      <c r="J54" s="3">
        <v>369.48978280426599</v>
      </c>
      <c r="K54" s="3">
        <v>158.505761898641</v>
      </c>
      <c r="L54" s="12">
        <f t="shared" si="0"/>
        <v>1.0709848776935271</v>
      </c>
      <c r="M54" s="12">
        <f t="shared" si="1"/>
        <v>10.709848776935269</v>
      </c>
      <c r="N54" s="12">
        <f t="shared" si="2"/>
        <v>330.93432720729982</v>
      </c>
      <c r="O54" s="12">
        <f t="shared" si="3"/>
        <v>409.11622327892729</v>
      </c>
      <c r="P54" s="12">
        <f t="shared" si="4"/>
        <v>133.87310971169086</v>
      </c>
      <c r="Q54" s="12">
        <f t="shared" si="5"/>
        <v>184.20939896328665</v>
      </c>
    </row>
    <row r="55" spans="2:17" x14ac:dyDescent="0.35">
      <c r="B55" s="3" t="s">
        <v>25</v>
      </c>
      <c r="C55" s="3" t="s">
        <v>24</v>
      </c>
      <c r="D55" s="4" t="s">
        <v>45</v>
      </c>
      <c r="E55" s="4" t="s">
        <v>99</v>
      </c>
      <c r="F55" s="3">
        <v>27</v>
      </c>
      <c r="G55" s="3">
        <v>467</v>
      </c>
      <c r="H55" s="3">
        <v>187</v>
      </c>
      <c r="I55" s="3">
        <v>27.387811409559301</v>
      </c>
      <c r="J55" s="3">
        <v>473.70770104682299</v>
      </c>
      <c r="K55" s="3">
        <v>189.68595309583699</v>
      </c>
      <c r="L55" s="12">
        <f t="shared" si="0"/>
        <v>17.244177554167003</v>
      </c>
      <c r="M55" s="12">
        <f t="shared" si="1"/>
        <v>38.545808650490947</v>
      </c>
      <c r="N55" s="12">
        <f t="shared" si="2"/>
        <v>431.1044388541751</v>
      </c>
      <c r="O55" s="12">
        <f t="shared" si="3"/>
        <v>517.32532662501012</v>
      </c>
      <c r="P55" s="12">
        <f t="shared" si="4"/>
        <v>163.31250507181693</v>
      </c>
      <c r="Q55" s="12">
        <f t="shared" si="5"/>
        <v>217.07376450539641</v>
      </c>
    </row>
    <row r="56" spans="2:17" x14ac:dyDescent="0.35">
      <c r="B56" s="3" t="s">
        <v>26</v>
      </c>
      <c r="C56" s="3" t="s">
        <v>24</v>
      </c>
      <c r="D56" s="4" t="s">
        <v>45</v>
      </c>
      <c r="E56" s="4" t="s">
        <v>100</v>
      </c>
      <c r="F56" s="3">
        <v>12</v>
      </c>
      <c r="G56" s="3">
        <v>384</v>
      </c>
      <c r="H56" s="3">
        <v>127</v>
      </c>
      <c r="I56" s="3">
        <v>11.7409936794317</v>
      </c>
      <c r="J56" s="3">
        <v>375.71179774181502</v>
      </c>
      <c r="K56" s="3">
        <v>124.25884977398501</v>
      </c>
      <c r="L56" s="12">
        <f t="shared" si="0"/>
        <v>5.8704968397158677</v>
      </c>
      <c r="M56" s="12">
        <f t="shared" si="1"/>
        <v>18.589906659100251</v>
      </c>
      <c r="N56" s="12">
        <f t="shared" si="2"/>
        <v>338.53198442361503</v>
      </c>
      <c r="O56" s="12">
        <f t="shared" si="3"/>
        <v>413.87002719996872</v>
      </c>
      <c r="P56" s="12">
        <f t="shared" si="4"/>
        <v>102.73369469502769</v>
      </c>
      <c r="Q56" s="12">
        <f t="shared" si="5"/>
        <v>146.76242099289669</v>
      </c>
    </row>
    <row r="57" spans="2:17" x14ac:dyDescent="0.35">
      <c r="B57" s="3" t="s">
        <v>27</v>
      </c>
      <c r="C57" s="3" t="s">
        <v>24</v>
      </c>
      <c r="D57" s="4" t="s">
        <v>45</v>
      </c>
      <c r="E57" s="4" t="s">
        <v>101</v>
      </c>
      <c r="F57" s="3">
        <v>15</v>
      </c>
      <c r="G57" s="3">
        <v>477</v>
      </c>
      <c r="H57" s="3">
        <v>165</v>
      </c>
      <c r="I57" s="3">
        <v>14.1993013943713</v>
      </c>
      <c r="J57" s="3">
        <v>451.53778434101002</v>
      </c>
      <c r="K57" s="3">
        <v>156.192315338085</v>
      </c>
      <c r="L57" s="12">
        <f t="shared" si="0"/>
        <v>7.5729607436647459</v>
      </c>
      <c r="M57" s="12">
        <f t="shared" si="1"/>
        <v>21.77226213803614</v>
      </c>
      <c r="N57" s="12">
        <f t="shared" si="2"/>
        <v>411.77974043677057</v>
      </c>
      <c r="O57" s="12">
        <f t="shared" si="3"/>
        <v>492.24244833820842</v>
      </c>
      <c r="P57" s="12">
        <f t="shared" si="4"/>
        <v>132.52681301413304</v>
      </c>
      <c r="Q57" s="12">
        <f t="shared" si="5"/>
        <v>180.80443775499577</v>
      </c>
    </row>
    <row r="58" spans="2:17" x14ac:dyDescent="0.35">
      <c r="B58" s="3" t="s">
        <v>28</v>
      </c>
      <c r="C58" s="3" t="s">
        <v>24</v>
      </c>
      <c r="D58" s="4" t="s">
        <v>45</v>
      </c>
      <c r="E58" s="4" t="s">
        <v>102</v>
      </c>
      <c r="F58" s="3">
        <v>50</v>
      </c>
      <c r="G58" s="3">
        <v>465</v>
      </c>
      <c r="H58" s="3">
        <v>138</v>
      </c>
      <c r="I58" s="3">
        <v>46.110573154424301</v>
      </c>
      <c r="J58" s="3">
        <v>428.828330336146</v>
      </c>
      <c r="K58" s="3">
        <v>127.265181906211</v>
      </c>
      <c r="L58" s="12">
        <f t="shared" si="0"/>
        <v>34.121824134273993</v>
      </c>
      <c r="M58" s="12">
        <f t="shared" si="1"/>
        <v>59.021533637663111</v>
      </c>
      <c r="N58" s="12">
        <f t="shared" si="2"/>
        <v>390.09544888642966</v>
      </c>
      <c r="O58" s="12">
        <f t="shared" si="3"/>
        <v>468.483423248951</v>
      </c>
      <c r="P58" s="12">
        <f t="shared" si="4"/>
        <v>106.0543182551759</v>
      </c>
      <c r="Q58" s="12">
        <f t="shared" si="5"/>
        <v>148.47604555724627</v>
      </c>
    </row>
    <row r="59" spans="2:17" x14ac:dyDescent="0.35">
      <c r="B59" s="3" t="s">
        <v>5</v>
      </c>
      <c r="C59" s="3" t="s">
        <v>43</v>
      </c>
      <c r="D59" s="4" t="s">
        <v>45</v>
      </c>
      <c r="E59" s="4" t="s">
        <v>103</v>
      </c>
      <c r="F59" s="3">
        <v>8</v>
      </c>
      <c r="G59" s="3">
        <v>752</v>
      </c>
      <c r="H59" s="3">
        <v>286</v>
      </c>
      <c r="I59" s="3">
        <v>4.3486532764384496</v>
      </c>
      <c r="J59" s="3">
        <v>408.77340798521402</v>
      </c>
      <c r="K59" s="3">
        <v>155.464354632674</v>
      </c>
      <c r="L59" s="12">
        <f t="shared" si="0"/>
        <v>1.6307449786644197</v>
      </c>
      <c r="M59" s="12">
        <f t="shared" si="1"/>
        <v>7.6101432337672925</v>
      </c>
      <c r="N59" s="12">
        <f t="shared" si="2"/>
        <v>379.96358002880982</v>
      </c>
      <c r="O59" s="12">
        <f t="shared" si="3"/>
        <v>438.12681760117414</v>
      </c>
      <c r="P59" s="12">
        <f t="shared" si="4"/>
        <v>137.52615986736609</v>
      </c>
      <c r="Q59" s="12">
        <f t="shared" si="5"/>
        <v>173.94613105753814</v>
      </c>
    </row>
    <row r="60" spans="2:17" x14ac:dyDescent="0.35">
      <c r="B60" s="3" t="s">
        <v>25</v>
      </c>
      <c r="C60" s="3" t="s">
        <v>43</v>
      </c>
      <c r="D60" s="4" t="s">
        <v>45</v>
      </c>
      <c r="E60" s="4" t="s">
        <v>104</v>
      </c>
      <c r="F60" s="3">
        <v>64</v>
      </c>
      <c r="G60" s="3">
        <v>1046</v>
      </c>
      <c r="H60" s="3">
        <v>403</v>
      </c>
      <c r="I60" s="3">
        <v>32.956394570433901</v>
      </c>
      <c r="J60" s="3">
        <v>538.63107376052994</v>
      </c>
      <c r="K60" s="3">
        <v>207.52229706070099</v>
      </c>
      <c r="L60" s="12">
        <f t="shared" si="0"/>
        <v>25.232239592988527</v>
      </c>
      <c r="M60" s="12">
        <f t="shared" si="1"/>
        <v>41.195493213042496</v>
      </c>
      <c r="N60" s="12">
        <f t="shared" si="2"/>
        <v>506.1896228552597</v>
      </c>
      <c r="O60" s="12">
        <f t="shared" si="3"/>
        <v>571.58746833096461</v>
      </c>
      <c r="P60" s="12">
        <f t="shared" si="4"/>
        <v>187.43949411934335</v>
      </c>
      <c r="Q60" s="12">
        <f t="shared" si="5"/>
        <v>228.1200436672228</v>
      </c>
    </row>
    <row r="61" spans="2:17" x14ac:dyDescent="0.35">
      <c r="B61" s="3" t="s">
        <v>26</v>
      </c>
      <c r="C61" s="3" t="s">
        <v>43</v>
      </c>
      <c r="D61" s="4" t="s">
        <v>45</v>
      </c>
      <c r="E61" s="4" t="s">
        <v>105</v>
      </c>
      <c r="F61" s="3">
        <v>20</v>
      </c>
      <c r="G61" s="3">
        <v>794</v>
      </c>
      <c r="H61" s="3">
        <v>271</v>
      </c>
      <c r="I61" s="3">
        <v>9.9463394984060898</v>
      </c>
      <c r="J61" s="3">
        <v>394.86967808672199</v>
      </c>
      <c r="K61" s="3">
        <v>134.772900203402</v>
      </c>
      <c r="L61" s="12">
        <f t="shared" si="0"/>
        <v>5.9678036990436594</v>
      </c>
      <c r="M61" s="12">
        <f t="shared" si="1"/>
        <v>14.422192272688843</v>
      </c>
      <c r="N61" s="12">
        <f t="shared" si="2"/>
        <v>367.51724446610535</v>
      </c>
      <c r="O61" s="12">
        <f t="shared" si="3"/>
        <v>422.71942868225921</v>
      </c>
      <c r="P61" s="12">
        <f t="shared" si="4"/>
        <v>118.8587570059529</v>
      </c>
      <c r="Q61" s="12">
        <f t="shared" si="5"/>
        <v>151.18436037577271</v>
      </c>
    </row>
    <row r="62" spans="2:17" x14ac:dyDescent="0.35">
      <c r="B62" s="3" t="s">
        <v>27</v>
      </c>
      <c r="C62" s="3" t="s">
        <v>43</v>
      </c>
      <c r="D62" s="4" t="s">
        <v>45</v>
      </c>
      <c r="E62" s="4" t="s">
        <v>106</v>
      </c>
      <c r="F62" s="3">
        <v>30</v>
      </c>
      <c r="G62" s="3">
        <v>1033</v>
      </c>
      <c r="H62" s="3">
        <v>330</v>
      </c>
      <c r="I62" s="3">
        <v>14.4409197903178</v>
      </c>
      <c r="J62" s="3">
        <v>497.24900477994402</v>
      </c>
      <c r="K62" s="3">
        <v>158.850117693496</v>
      </c>
      <c r="L62" s="12">
        <f t="shared" si="0"/>
        <v>9.6272798602118961</v>
      </c>
      <c r="M62" s="12">
        <f t="shared" si="1"/>
        <v>19.735923713434389</v>
      </c>
      <c r="N62" s="12">
        <f t="shared" si="2"/>
        <v>467.40443721328751</v>
      </c>
      <c r="O62" s="12">
        <f t="shared" si="3"/>
        <v>527.5749363396119</v>
      </c>
      <c r="P62" s="12">
        <f t="shared" si="4"/>
        <v>142.00237793812548</v>
      </c>
      <c r="Q62" s="12">
        <f t="shared" si="5"/>
        <v>176.1792214418777</v>
      </c>
    </row>
    <row r="63" spans="2:17" x14ac:dyDescent="0.35">
      <c r="B63" s="3" t="s">
        <v>28</v>
      </c>
      <c r="C63" s="3" t="s">
        <v>43</v>
      </c>
      <c r="D63" s="4" t="s">
        <v>45</v>
      </c>
      <c r="E63" s="4" t="s">
        <v>107</v>
      </c>
      <c r="F63" s="3">
        <v>100</v>
      </c>
      <c r="G63" s="3">
        <v>1063</v>
      </c>
      <c r="H63" s="3">
        <v>303</v>
      </c>
      <c r="I63" s="3">
        <v>46.848062364140603</v>
      </c>
      <c r="J63" s="3">
        <v>497.99490293081402</v>
      </c>
      <c r="K63" s="3">
        <v>141.94962896334599</v>
      </c>
      <c r="L63" s="12">
        <f t="shared" si="0"/>
        <v>37.946930514953898</v>
      </c>
      <c r="M63" s="12">
        <f t="shared" si="1"/>
        <v>56.217674836968747</v>
      </c>
      <c r="N63" s="12">
        <f t="shared" si="2"/>
        <v>468.48062364140617</v>
      </c>
      <c r="O63" s="12">
        <f t="shared" si="3"/>
        <v>527.97766284386478</v>
      </c>
      <c r="P63" s="12">
        <f t="shared" si="4"/>
        <v>126.02128775953825</v>
      </c>
      <c r="Q63" s="12">
        <f t="shared" si="5"/>
        <v>158.3464507907953</v>
      </c>
    </row>
    <row r="64" spans="2:17" x14ac:dyDescent="0.35">
      <c r="B64" s="3" t="s">
        <v>5</v>
      </c>
      <c r="C64" s="3" t="s">
        <v>6</v>
      </c>
      <c r="D64" s="4" t="s">
        <v>46</v>
      </c>
      <c r="E64" s="4" t="s">
        <v>108</v>
      </c>
      <c r="F64" s="3">
        <v>59</v>
      </c>
      <c r="G64" s="3">
        <v>1253</v>
      </c>
      <c r="H64" s="3">
        <v>8013</v>
      </c>
      <c r="I64" s="3">
        <v>8.6078231982294096</v>
      </c>
      <c r="J64" s="3">
        <v>182.806821481041</v>
      </c>
      <c r="K64" s="3">
        <v>1169.05910656631</v>
      </c>
      <c r="L64" s="12">
        <f t="shared" si="0"/>
        <v>6.4193935715609189</v>
      </c>
      <c r="M64" s="12">
        <f t="shared" si="1"/>
        <v>10.942148133342476</v>
      </c>
      <c r="N64" s="12">
        <f t="shared" si="2"/>
        <v>172.74004519836654</v>
      </c>
      <c r="O64" s="12">
        <f t="shared" si="3"/>
        <v>193.01949307216128</v>
      </c>
      <c r="P64" s="12">
        <f t="shared" si="4"/>
        <v>1143.6733228969556</v>
      </c>
      <c r="Q64" s="12">
        <f t="shared" si="5"/>
        <v>1194.5907855441094</v>
      </c>
    </row>
    <row r="65" spans="2:17" x14ac:dyDescent="0.35">
      <c r="B65" s="3" t="s">
        <v>25</v>
      </c>
      <c r="C65" s="3" t="s">
        <v>6</v>
      </c>
      <c r="D65" s="4" t="s">
        <v>46</v>
      </c>
      <c r="E65" s="4" t="s">
        <v>109</v>
      </c>
      <c r="F65" s="3">
        <v>183</v>
      </c>
      <c r="G65" s="3">
        <v>1519</v>
      </c>
      <c r="H65" s="3">
        <v>9102</v>
      </c>
      <c r="I65" s="3">
        <v>25.5813465853095</v>
      </c>
      <c r="J65" s="3">
        <v>212.33915553598499</v>
      </c>
      <c r="K65" s="3">
        <v>1272.35746786605</v>
      </c>
      <c r="L65" s="12">
        <f t="shared" si="0"/>
        <v>21.94683832728747</v>
      </c>
      <c r="M65" s="12">
        <f t="shared" si="1"/>
        <v>29.355643622486422</v>
      </c>
      <c r="N65" s="12">
        <f t="shared" si="2"/>
        <v>201.71520832022813</v>
      </c>
      <c r="O65" s="12">
        <f t="shared" si="3"/>
        <v>223.10289153089684</v>
      </c>
      <c r="P65" s="12">
        <f t="shared" si="4"/>
        <v>1246.4965437224353</v>
      </c>
      <c r="Q65" s="12">
        <f t="shared" si="5"/>
        <v>1298.3581807888281</v>
      </c>
    </row>
    <row r="66" spans="2:17" x14ac:dyDescent="0.35">
      <c r="B66" s="3" t="s">
        <v>26</v>
      </c>
      <c r="C66" s="3" t="s">
        <v>6</v>
      </c>
      <c r="D66" s="4" t="s">
        <v>46</v>
      </c>
      <c r="E66" s="4" t="s">
        <v>110</v>
      </c>
      <c r="F66" s="3">
        <v>139</v>
      </c>
      <c r="G66" s="3">
        <v>1242</v>
      </c>
      <c r="H66" s="3">
        <v>8022</v>
      </c>
      <c r="I66" s="3">
        <v>18.794755857473501</v>
      </c>
      <c r="J66" s="3">
        <v>167.93587607900801</v>
      </c>
      <c r="K66" s="3">
        <v>1084.6872768967801</v>
      </c>
      <c r="L66" s="12">
        <f t="shared" si="0"/>
        <v>15.684832226380808</v>
      </c>
      <c r="M66" s="12">
        <f t="shared" si="1"/>
        <v>22.039893559483374</v>
      </c>
      <c r="N66" s="12">
        <f t="shared" si="2"/>
        <v>158.60610518573006</v>
      </c>
      <c r="O66" s="12">
        <f t="shared" si="3"/>
        <v>177.26564697228653</v>
      </c>
      <c r="P66" s="12">
        <f t="shared" si="4"/>
        <v>1061.1600285572119</v>
      </c>
      <c r="Q66" s="12">
        <f t="shared" si="5"/>
        <v>1108.3497393072712</v>
      </c>
    </row>
    <row r="67" spans="2:17" x14ac:dyDescent="0.35">
      <c r="B67" s="3" t="s">
        <v>27</v>
      </c>
      <c r="C67" s="3" t="s">
        <v>6</v>
      </c>
      <c r="D67" s="4" t="s">
        <v>46</v>
      </c>
      <c r="E67" s="4" t="s">
        <v>111</v>
      </c>
      <c r="F67" s="3">
        <v>116</v>
      </c>
      <c r="G67" s="3">
        <v>1317</v>
      </c>
      <c r="H67" s="3">
        <v>6694</v>
      </c>
      <c r="I67" s="3">
        <v>15.290116784857499</v>
      </c>
      <c r="J67" s="3">
        <v>173.59555004877001</v>
      </c>
      <c r="K67" s="3">
        <v>882.34518756755301</v>
      </c>
      <c r="L67" s="12">
        <f t="shared" si="0"/>
        <v>12.522078401391926</v>
      </c>
      <c r="M67" s="12">
        <f t="shared" si="1"/>
        <v>18.189966519916695</v>
      </c>
      <c r="N67" s="12">
        <f t="shared" si="2"/>
        <v>164.23694408562466</v>
      </c>
      <c r="O67" s="12">
        <f t="shared" si="3"/>
        <v>183.08596736350935</v>
      </c>
      <c r="P67" s="12">
        <f t="shared" si="4"/>
        <v>861.38718266417106</v>
      </c>
      <c r="Q67" s="12">
        <f t="shared" si="5"/>
        <v>903.43500382252932</v>
      </c>
    </row>
    <row r="68" spans="2:17" x14ac:dyDescent="0.35">
      <c r="B68" s="3" t="s">
        <v>28</v>
      </c>
      <c r="C68" s="3" t="s">
        <v>6</v>
      </c>
      <c r="D68" s="4" t="s">
        <v>46</v>
      </c>
      <c r="E68" s="4" t="s">
        <v>112</v>
      </c>
      <c r="F68" s="3">
        <v>265</v>
      </c>
      <c r="G68" s="3">
        <v>1424</v>
      </c>
      <c r="H68" s="3">
        <v>7017</v>
      </c>
      <c r="I68" s="3">
        <v>34.106148630734602</v>
      </c>
      <c r="J68" s="3">
        <v>183.272285472325</v>
      </c>
      <c r="K68" s="3">
        <v>903.10507525232094</v>
      </c>
      <c r="L68" s="12">
        <f t="shared" si="0"/>
        <v>30.116372753177021</v>
      </c>
      <c r="M68" s="12">
        <f t="shared" si="1"/>
        <v>38.224626955955443</v>
      </c>
      <c r="N68" s="12">
        <f t="shared" si="2"/>
        <v>173.87700679291518</v>
      </c>
      <c r="O68" s="12">
        <f t="shared" si="3"/>
        <v>192.79626659939819</v>
      </c>
      <c r="P68" s="12">
        <f t="shared" si="4"/>
        <v>882.12657628322779</v>
      </c>
      <c r="Q68" s="12">
        <f t="shared" si="5"/>
        <v>924.21227666907771</v>
      </c>
    </row>
    <row r="69" spans="2:17" x14ac:dyDescent="0.35">
      <c r="B69" s="3" t="s">
        <v>5</v>
      </c>
      <c r="C69" s="3" t="s">
        <v>24</v>
      </c>
      <c r="D69" s="4" t="s">
        <v>46</v>
      </c>
      <c r="E69" s="4" t="s">
        <v>113</v>
      </c>
      <c r="F69" s="3">
        <v>44</v>
      </c>
      <c r="G69" s="3">
        <v>1014</v>
      </c>
      <c r="H69" s="3">
        <v>6124</v>
      </c>
      <c r="I69" s="3">
        <v>6.6791242453728001</v>
      </c>
      <c r="J69" s="3">
        <v>153.92345420018199</v>
      </c>
      <c r="K69" s="3">
        <v>929.61265633325104</v>
      </c>
      <c r="L69" s="12">
        <f t="shared" ref="L69:L78" si="6">IFERROR(((_xlfn.BINOM.INV($E69,($I69/100000),0.025))/$E69)*100000,0)</f>
        <v>4.7057466274217523</v>
      </c>
      <c r="M69" s="12">
        <f t="shared" ref="M69:M78" si="7">IFERROR(((_xlfn.BINOM.INV($E69,($I69/100000),0.975))/$E69)*100000,0)</f>
        <v>8.6525018633238666</v>
      </c>
      <c r="N69" s="12">
        <f t="shared" ref="N69:N78" si="8">IFERROR(((_xlfn.BINOM.INV($E69,($J69/100000),0.025))/$E69)*100000,0)</f>
        <v>144.51196094533896</v>
      </c>
      <c r="O69" s="12">
        <f t="shared" ref="O69:O78" si="9">IFERROR(((_xlfn.BINOM.INV($E69,($J69/100000),0.975))/$E69)*100000,0)</f>
        <v>163.48674573332988</v>
      </c>
      <c r="P69" s="12">
        <f t="shared" ref="P69:P78" si="10">IFERROR(((_xlfn.BINOM.INV($E69,($K69/100000),0.025))/$E69)*100000,0)</f>
        <v>906.5393180310549</v>
      </c>
      <c r="Q69" s="12">
        <f t="shared" ref="Q69:Q78" si="11">IFERROR(((_xlfn.BINOM.INV($E69,($K69/100000),0.975))/$E69)*100000,0)</f>
        <v>952.83779291375288</v>
      </c>
    </row>
    <row r="70" spans="2:17" x14ac:dyDescent="0.35">
      <c r="B70" s="3" t="s">
        <v>25</v>
      </c>
      <c r="C70" s="3" t="s">
        <v>24</v>
      </c>
      <c r="D70" s="4" t="s">
        <v>46</v>
      </c>
      <c r="E70" s="4" t="s">
        <v>114</v>
      </c>
      <c r="F70" s="3">
        <v>138</v>
      </c>
      <c r="G70" s="3">
        <v>1250</v>
      </c>
      <c r="H70" s="3">
        <v>6942</v>
      </c>
      <c r="I70" s="3">
        <v>20.086576053890202</v>
      </c>
      <c r="J70" s="3">
        <v>181.94362367654199</v>
      </c>
      <c r="K70" s="3">
        <v>1010.44210845004</v>
      </c>
      <c r="L70" s="12">
        <f t="shared" si="6"/>
        <v>16.738813378241872</v>
      </c>
      <c r="M70" s="12">
        <f t="shared" si="7"/>
        <v>23.43433872953862</v>
      </c>
      <c r="N70" s="12">
        <f t="shared" si="8"/>
        <v>171.90033564959697</v>
      </c>
      <c r="O70" s="12">
        <f t="shared" si="9"/>
        <v>192.13246660242845</v>
      </c>
      <c r="P70" s="12">
        <f t="shared" si="10"/>
        <v>986.86221482156418</v>
      </c>
      <c r="Q70" s="12">
        <f t="shared" si="11"/>
        <v>1034.1675569774652</v>
      </c>
    </row>
    <row r="71" spans="2:17" x14ac:dyDescent="0.35">
      <c r="B71" s="3" t="s">
        <v>26</v>
      </c>
      <c r="C71" s="3" t="s">
        <v>24</v>
      </c>
      <c r="D71" s="4" t="s">
        <v>46</v>
      </c>
      <c r="E71" s="4" t="s">
        <v>115</v>
      </c>
      <c r="F71" s="3">
        <v>141</v>
      </c>
      <c r="G71" s="3">
        <v>1091</v>
      </c>
      <c r="H71" s="3">
        <v>6169</v>
      </c>
      <c r="I71" s="3">
        <v>19.870041473426902</v>
      </c>
      <c r="J71" s="3">
        <v>153.74620742913999</v>
      </c>
      <c r="K71" s="3">
        <v>869.34954503241897</v>
      </c>
      <c r="L71" s="12">
        <f t="shared" si="6"/>
        <v>16.628829034499184</v>
      </c>
      <c r="M71" s="12">
        <f t="shared" si="7"/>
        <v>23.25217619230818</v>
      </c>
      <c r="N71" s="12">
        <f t="shared" si="8"/>
        <v>144.72718151212425</v>
      </c>
      <c r="O71" s="12">
        <f t="shared" si="9"/>
        <v>162.90615562611063</v>
      </c>
      <c r="P71" s="12">
        <f t="shared" si="10"/>
        <v>847.78843619955171</v>
      </c>
      <c r="Q71" s="12">
        <f t="shared" si="11"/>
        <v>891.05157614524023</v>
      </c>
    </row>
    <row r="72" spans="2:17" x14ac:dyDescent="0.35">
      <c r="B72" s="3" t="s">
        <v>27</v>
      </c>
      <c r="C72" s="3" t="s">
        <v>24</v>
      </c>
      <c r="D72" s="4" t="s">
        <v>46</v>
      </c>
      <c r="E72" s="4" t="s">
        <v>116</v>
      </c>
      <c r="F72" s="3">
        <v>82</v>
      </c>
      <c r="G72" s="3">
        <v>1141</v>
      </c>
      <c r="H72" s="3">
        <v>5098</v>
      </c>
      <c r="I72" s="3">
        <v>11.2646182462088</v>
      </c>
      <c r="J72" s="3">
        <v>156.74304169419801</v>
      </c>
      <c r="K72" s="3">
        <v>700.32955877039797</v>
      </c>
      <c r="L72" s="12">
        <f t="shared" si="6"/>
        <v>8.9292705610191998</v>
      </c>
      <c r="M72" s="12">
        <f t="shared" si="7"/>
        <v>13.737339324644925</v>
      </c>
      <c r="N72" s="12">
        <f t="shared" si="8"/>
        <v>147.67639773993292</v>
      </c>
      <c r="O72" s="12">
        <f t="shared" si="9"/>
        <v>165.94705904171067</v>
      </c>
      <c r="P72" s="12">
        <f t="shared" si="10"/>
        <v>681.23465710914172</v>
      </c>
      <c r="Q72" s="12">
        <f t="shared" si="11"/>
        <v>719.5618338249011</v>
      </c>
    </row>
    <row r="73" spans="2:17" x14ac:dyDescent="0.35">
      <c r="B73" s="3" t="s">
        <v>28</v>
      </c>
      <c r="C73" s="3" t="s">
        <v>24</v>
      </c>
      <c r="D73" s="4" t="s">
        <v>46</v>
      </c>
      <c r="E73" s="4" t="s">
        <v>117</v>
      </c>
      <c r="F73" s="3">
        <v>240</v>
      </c>
      <c r="G73" s="3">
        <v>1124</v>
      </c>
      <c r="H73" s="3">
        <v>5322</v>
      </c>
      <c r="I73" s="3">
        <v>32.167830293249899</v>
      </c>
      <c r="J73" s="3">
        <v>150.65267187338699</v>
      </c>
      <c r="K73" s="3">
        <v>713.32163675281799</v>
      </c>
      <c r="L73" s="12">
        <f t="shared" si="6"/>
        <v>28.146851506593734</v>
      </c>
      <c r="M73" s="12">
        <f t="shared" si="7"/>
        <v>36.322841706128109</v>
      </c>
      <c r="N73" s="12">
        <f t="shared" si="8"/>
        <v>141.94055116896556</v>
      </c>
      <c r="O73" s="12">
        <f t="shared" si="9"/>
        <v>159.49882520403116</v>
      </c>
      <c r="P73" s="12">
        <f t="shared" si="10"/>
        <v>694.28900382931215</v>
      </c>
      <c r="Q73" s="12">
        <f t="shared" si="11"/>
        <v>732.48830230254646</v>
      </c>
    </row>
    <row r="74" spans="2:17" x14ac:dyDescent="0.35">
      <c r="B74" s="3" t="s">
        <v>5</v>
      </c>
      <c r="C74" s="3" t="s">
        <v>43</v>
      </c>
      <c r="D74" s="4" t="s">
        <v>46</v>
      </c>
      <c r="E74" s="4" t="s">
        <v>118</v>
      </c>
      <c r="F74" s="3">
        <v>103</v>
      </c>
      <c r="G74" s="3">
        <v>2267</v>
      </c>
      <c r="H74" s="3">
        <v>14137</v>
      </c>
      <c r="I74" s="3">
        <v>7.6625958196448103</v>
      </c>
      <c r="J74" s="3">
        <v>168.65150216635701</v>
      </c>
      <c r="K74" s="3">
        <v>1051.70987477979</v>
      </c>
      <c r="L74" s="12">
        <f t="shared" si="6"/>
        <v>6.2491072703899437</v>
      </c>
      <c r="M74" s="12">
        <f t="shared" si="7"/>
        <v>9.150478503070989</v>
      </c>
      <c r="N74" s="12">
        <f t="shared" si="8"/>
        <v>161.73284768842547</v>
      </c>
      <c r="O74" s="12">
        <f t="shared" si="9"/>
        <v>175.64455077846023</v>
      </c>
      <c r="P74" s="12">
        <f t="shared" si="10"/>
        <v>1034.5248297862211</v>
      </c>
      <c r="Q74" s="12">
        <f t="shared" si="11"/>
        <v>1068.9693139075368</v>
      </c>
    </row>
    <row r="75" spans="2:17" x14ac:dyDescent="0.35">
      <c r="B75" s="3" t="s">
        <v>25</v>
      </c>
      <c r="C75" s="3" t="s">
        <v>43</v>
      </c>
      <c r="D75" s="4" t="s">
        <v>46</v>
      </c>
      <c r="E75" s="4" t="s">
        <v>119</v>
      </c>
      <c r="F75" s="3">
        <v>321</v>
      </c>
      <c r="G75" s="3">
        <v>2769</v>
      </c>
      <c r="H75" s="3">
        <v>16044</v>
      </c>
      <c r="I75" s="3">
        <v>22.8894794675664</v>
      </c>
      <c r="J75" s="3">
        <v>197.44850045386701</v>
      </c>
      <c r="K75" s="3">
        <v>1144.04613264061</v>
      </c>
      <c r="L75" s="12">
        <f t="shared" si="6"/>
        <v>20.393741830915914</v>
      </c>
      <c r="M75" s="12">
        <f t="shared" si="7"/>
        <v>25.456523893835598</v>
      </c>
      <c r="N75" s="12">
        <f t="shared" si="8"/>
        <v>190.10390112315324</v>
      </c>
      <c r="O75" s="12">
        <f t="shared" si="9"/>
        <v>204.86440657420079</v>
      </c>
      <c r="P75" s="12">
        <f t="shared" si="10"/>
        <v>1126.5046623944393</v>
      </c>
      <c r="Q75" s="12">
        <f t="shared" si="11"/>
        <v>1161.6589096764028</v>
      </c>
    </row>
    <row r="76" spans="2:17" x14ac:dyDescent="0.35">
      <c r="B76" s="3" t="s">
        <v>26</v>
      </c>
      <c r="C76" s="3" t="s">
        <v>43</v>
      </c>
      <c r="D76" s="4" t="s">
        <v>46</v>
      </c>
      <c r="E76" s="4" t="s">
        <v>120</v>
      </c>
      <c r="F76" s="3">
        <v>280</v>
      </c>
      <c r="G76" s="3">
        <v>2333</v>
      </c>
      <c r="H76" s="3">
        <v>14191</v>
      </c>
      <c r="I76" s="3">
        <v>19.3212846722178</v>
      </c>
      <c r="J76" s="3">
        <v>160.98770407244299</v>
      </c>
      <c r="K76" s="3">
        <v>979.24410994086895</v>
      </c>
      <c r="L76" s="12">
        <f t="shared" si="6"/>
        <v>17.113137852535814</v>
      </c>
      <c r="M76" s="12">
        <f t="shared" si="7"/>
        <v>21.598436080014963</v>
      </c>
      <c r="N76" s="12">
        <f t="shared" si="8"/>
        <v>154.50127278962779</v>
      </c>
      <c r="O76" s="12">
        <f t="shared" si="9"/>
        <v>167.54313994337483</v>
      </c>
      <c r="P76" s="12">
        <f t="shared" si="10"/>
        <v>963.23504549817517</v>
      </c>
      <c r="Q76" s="12">
        <f t="shared" si="11"/>
        <v>995.32217897167993</v>
      </c>
    </row>
    <row r="77" spans="2:17" x14ac:dyDescent="0.35">
      <c r="B77" s="3" t="s">
        <v>27</v>
      </c>
      <c r="C77" s="3" t="s">
        <v>43</v>
      </c>
      <c r="D77" s="4" t="s">
        <v>46</v>
      </c>
      <c r="E77" s="4" t="s">
        <v>121</v>
      </c>
      <c r="F77" s="3">
        <v>198</v>
      </c>
      <c r="G77" s="3">
        <v>2458</v>
      </c>
      <c r="H77" s="3">
        <v>11792</v>
      </c>
      <c r="I77" s="3">
        <v>13.318956036009601</v>
      </c>
      <c r="J77" s="3">
        <v>165.343403719755</v>
      </c>
      <c r="K77" s="3">
        <v>793.21782614457197</v>
      </c>
      <c r="L77" s="12">
        <f t="shared" si="6"/>
        <v>11.50273475837194</v>
      </c>
      <c r="M77" s="12">
        <f t="shared" si="7"/>
        <v>15.20244476837461</v>
      </c>
      <c r="N77" s="12">
        <f t="shared" si="8"/>
        <v>158.81846061120552</v>
      </c>
      <c r="O77" s="12">
        <f t="shared" si="9"/>
        <v>171.9356142830332</v>
      </c>
      <c r="P77" s="12">
        <f t="shared" si="10"/>
        <v>778.95712574238053</v>
      </c>
      <c r="Q77" s="12">
        <f t="shared" si="11"/>
        <v>807.47852654676467</v>
      </c>
    </row>
    <row r="78" spans="2:17" x14ac:dyDescent="0.35">
      <c r="B78" s="3" t="s">
        <v>28</v>
      </c>
      <c r="C78" s="3" t="s">
        <v>43</v>
      </c>
      <c r="D78" s="4" t="s">
        <v>46</v>
      </c>
      <c r="E78" s="4" t="s">
        <v>122</v>
      </c>
      <c r="F78" s="3">
        <v>505</v>
      </c>
      <c r="G78" s="3">
        <v>2548</v>
      </c>
      <c r="H78" s="3">
        <v>12339</v>
      </c>
      <c r="I78" s="3">
        <v>33.156651060060803</v>
      </c>
      <c r="J78" s="3">
        <v>167.293360200069</v>
      </c>
      <c r="K78" s="3">
        <v>810.13845035661404</v>
      </c>
      <c r="L78" s="12">
        <f t="shared" si="6"/>
        <v>30.267754730075318</v>
      </c>
      <c r="M78" s="12">
        <f t="shared" si="7"/>
        <v>36.111204124818705</v>
      </c>
      <c r="N78" s="12">
        <f t="shared" si="8"/>
        <v>160.85900019237425</v>
      </c>
      <c r="O78" s="12">
        <f t="shared" si="9"/>
        <v>173.79337694253658</v>
      </c>
      <c r="P78" s="12">
        <f t="shared" si="10"/>
        <v>795.9565956457767</v>
      </c>
      <c r="Q78" s="12">
        <f t="shared" si="11"/>
        <v>824.38596180222487</v>
      </c>
    </row>
    <row r="79" spans="2:17" x14ac:dyDescent="0.35">
      <c r="C79" s="7"/>
      <c r="D79" s="11"/>
      <c r="E79" s="11"/>
      <c r="F79" s="7"/>
      <c r="G79" s="7"/>
      <c r="H79" s="7"/>
      <c r="I79" s="7"/>
    </row>
  </sheetData>
  <mergeCells count="3">
    <mergeCell ref="L2:M2"/>
    <mergeCell ref="N2:O2"/>
    <mergeCell ref="P2:Q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zoomScale="85" zoomScaleNormal="85" workbookViewId="0">
      <selection activeCell="AA50" sqref="AA5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9:U126"/>
  <sheetViews>
    <sheetView topLeftCell="A115" workbookViewId="0"/>
  </sheetViews>
  <sheetFormatPr defaultRowHeight="14.5" x14ac:dyDescent="0.35"/>
  <cols>
    <col min="6" max="6" width="12" bestFit="1" customWidth="1"/>
    <col min="9" max="9" width="9.1796875" style="5"/>
    <col min="10" max="10" width="14.1796875" bestFit="1" customWidth="1"/>
    <col min="11" max="15" width="7.7265625" bestFit="1" customWidth="1"/>
    <col min="16" max="16" width="19.453125" bestFit="1" customWidth="1"/>
    <col min="17" max="17" width="9.1796875" style="7"/>
  </cols>
  <sheetData>
    <row r="19" spans="2:21" x14ac:dyDescent="0.35">
      <c r="B19" s="3" t="s">
        <v>38</v>
      </c>
      <c r="C19" s="3" t="s">
        <v>1</v>
      </c>
      <c r="D19" s="4" t="s">
        <v>33</v>
      </c>
      <c r="E19" s="3" t="s">
        <v>39</v>
      </c>
      <c r="F19" s="3" t="s">
        <v>40</v>
      </c>
      <c r="H19" s="3" t="s">
        <v>1</v>
      </c>
      <c r="I19" s="4" t="s">
        <v>33</v>
      </c>
      <c r="J19" s="3" t="s">
        <v>34</v>
      </c>
      <c r="K19" s="3" t="s">
        <v>5</v>
      </c>
      <c r="L19" s="3" t="s">
        <v>25</v>
      </c>
      <c r="M19" s="3" t="s">
        <v>26</v>
      </c>
      <c r="N19" s="3" t="s">
        <v>27</v>
      </c>
      <c r="O19" s="3" t="s">
        <v>28</v>
      </c>
      <c r="Q19" s="3" t="s">
        <v>5</v>
      </c>
      <c r="R19" s="3" t="s">
        <v>25</v>
      </c>
      <c r="S19" s="3" t="s">
        <v>26</v>
      </c>
      <c r="T19" s="3" t="s">
        <v>27</v>
      </c>
      <c r="U19" s="3" t="s">
        <v>28</v>
      </c>
    </row>
    <row r="20" spans="2:21" x14ac:dyDescent="0.35">
      <c r="B20" s="3">
        <v>2011</v>
      </c>
      <c r="C20" s="3" t="s">
        <v>6</v>
      </c>
      <c r="D20" s="4" t="s">
        <v>7</v>
      </c>
      <c r="E20" s="3">
        <v>1625028</v>
      </c>
      <c r="F20" s="3">
        <f t="shared" ref="F20:F53" si="0">E20/SUM(E$26:E$61)</f>
        <v>3.7538067275604478E-2</v>
      </c>
      <c r="H20" s="3" t="s">
        <v>6</v>
      </c>
      <c r="I20" s="4" t="s">
        <v>7</v>
      </c>
      <c r="J20" s="3" t="s">
        <v>35</v>
      </c>
      <c r="K20" s="8">
        <v>16.480573523958601</v>
      </c>
      <c r="L20" s="8">
        <v>45.557184169868798</v>
      </c>
      <c r="M20" s="8">
        <v>42.720935200108698</v>
      </c>
      <c r="N20" s="8">
        <v>27.202953463518799</v>
      </c>
      <c r="O20" s="8">
        <v>34.9582443192852</v>
      </c>
      <c r="Q20" s="3">
        <f>K20*$F20</f>
        <v>0.61864887768290389</v>
      </c>
      <c r="R20" s="3">
        <f t="shared" ref="R20:U35" si="1">L20*$F20</f>
        <v>1.7101286442556383</v>
      </c>
      <c r="S20" s="3">
        <f t="shared" si="1"/>
        <v>1.6036613396184198</v>
      </c>
      <c r="T20" s="3">
        <f t="shared" si="1"/>
        <v>1.0211462972087066</v>
      </c>
      <c r="U20" s="3">
        <f t="shared" si="1"/>
        <v>1.3122649270943458</v>
      </c>
    </row>
    <row r="21" spans="2:21" x14ac:dyDescent="0.35">
      <c r="B21" s="3">
        <v>2011</v>
      </c>
      <c r="C21" s="3" t="s">
        <v>6</v>
      </c>
      <c r="D21" s="4" t="s">
        <v>8</v>
      </c>
      <c r="E21" s="3">
        <v>1459636</v>
      </c>
      <c r="F21" s="3">
        <f t="shared" si="0"/>
        <v>3.3717520169433524E-2</v>
      </c>
      <c r="H21" s="3" t="s">
        <v>6</v>
      </c>
      <c r="I21" s="4" t="s">
        <v>8</v>
      </c>
      <c r="J21" s="3" t="s">
        <v>35</v>
      </c>
      <c r="K21" s="8">
        <v>10.110405629473799</v>
      </c>
      <c r="L21" s="8">
        <v>32.862306933946698</v>
      </c>
      <c r="M21" s="8">
        <v>26.0838783000763</v>
      </c>
      <c r="N21" s="8">
        <v>19.867430057615501</v>
      </c>
      <c r="O21" s="8">
        <v>33.596208933055102</v>
      </c>
      <c r="Q21" s="3">
        <f t="shared" ref="Q21:Q53" si="2">K21*$F21</f>
        <v>0.3408978057329371</v>
      </c>
      <c r="R21" s="3">
        <f t="shared" si="1"/>
        <v>1.108035496859463</v>
      </c>
      <c r="S21" s="3">
        <f t="shared" si="1"/>
        <v>0.87948369267987203</v>
      </c>
      <c r="T21" s="3">
        <f t="shared" si="1"/>
        <v>0.66988047368246051</v>
      </c>
      <c r="U21" s="3">
        <f t="shared" si="1"/>
        <v>1.1327808523167882</v>
      </c>
    </row>
    <row r="22" spans="2:21" x14ac:dyDescent="0.35">
      <c r="B22" s="3">
        <v>2011</v>
      </c>
      <c r="C22" s="3" t="s">
        <v>6</v>
      </c>
      <c r="D22" s="4" t="s">
        <v>9</v>
      </c>
      <c r="E22" s="3">
        <v>1497145</v>
      </c>
      <c r="F22" s="3">
        <f t="shared" si="0"/>
        <v>3.4583976233846347E-2</v>
      </c>
      <c r="H22" s="3" t="s">
        <v>6</v>
      </c>
      <c r="I22" s="4" t="s">
        <v>9</v>
      </c>
      <c r="J22" s="3" t="s">
        <v>35</v>
      </c>
      <c r="K22" s="8">
        <v>4.4347864650317002</v>
      </c>
      <c r="L22" s="8">
        <v>25.6410256410256</v>
      </c>
      <c r="M22" s="8">
        <v>8.2860338898786097</v>
      </c>
      <c r="N22" s="8">
        <v>22.079042973846299</v>
      </c>
      <c r="O22" s="8">
        <v>30.929230055479302</v>
      </c>
      <c r="Q22" s="3">
        <f t="shared" si="2"/>
        <v>0.15337254970883976</v>
      </c>
      <c r="R22" s="3">
        <f t="shared" si="1"/>
        <v>0.88676862138067414</v>
      </c>
      <c r="S22" s="3">
        <f t="shared" si="1"/>
        <v>0.28656399912040725</v>
      </c>
      <c r="T22" s="3">
        <f t="shared" si="1"/>
        <v>0.76358109747357261</v>
      </c>
      <c r="U22" s="3">
        <f t="shared" si="1"/>
        <v>1.0696557571698624</v>
      </c>
    </row>
    <row r="23" spans="2:21" x14ac:dyDescent="0.35">
      <c r="B23" s="3">
        <v>2011</v>
      </c>
      <c r="C23" s="3" t="s">
        <v>6</v>
      </c>
      <c r="D23" s="4" t="s">
        <v>10</v>
      </c>
      <c r="E23" s="3">
        <v>1623209</v>
      </c>
      <c r="F23" s="3">
        <f t="shared" si="0"/>
        <v>3.7496048464621325E-2</v>
      </c>
      <c r="H23" s="3" t="s">
        <v>6</v>
      </c>
      <c r="I23" s="4" t="s">
        <v>10</v>
      </c>
      <c r="J23" s="3" t="s">
        <v>35</v>
      </c>
      <c r="K23" s="8">
        <v>2.5269754630682502</v>
      </c>
      <c r="L23" s="8">
        <v>18.884849629384799</v>
      </c>
      <c r="M23" s="8">
        <v>8.9559590712670403</v>
      </c>
      <c r="N23" s="8">
        <v>6.5101341087626396</v>
      </c>
      <c r="O23" s="8">
        <v>23.421697008410501</v>
      </c>
      <c r="Q23" s="3">
        <f t="shared" si="2"/>
        <v>9.4751594432116018E-2</v>
      </c>
      <c r="R23" s="3">
        <f t="shared" si="1"/>
        <v>0.70810723695049849</v>
      </c>
      <c r="S23" s="3">
        <f t="shared" si="1"/>
        <v>0.33581307538339394</v>
      </c>
      <c r="T23" s="3">
        <f t="shared" si="1"/>
        <v>0.24410430405334829</v>
      </c>
      <c r="U23" s="3">
        <f t="shared" si="1"/>
        <v>0.87822108615103645</v>
      </c>
    </row>
    <row r="24" spans="2:21" x14ac:dyDescent="0.35">
      <c r="B24" s="3">
        <v>2011</v>
      </c>
      <c r="C24" s="3" t="s">
        <v>6</v>
      </c>
      <c r="D24" s="4" t="s">
        <v>11</v>
      </c>
      <c r="E24" s="3">
        <v>1780713</v>
      </c>
      <c r="F24" s="3">
        <f t="shared" si="0"/>
        <v>4.1134383156809284E-2</v>
      </c>
      <c r="H24" s="3" t="s">
        <v>6</v>
      </c>
      <c r="I24" s="4" t="s">
        <v>11</v>
      </c>
      <c r="J24" s="3" t="s">
        <v>35</v>
      </c>
      <c r="K24" s="8">
        <v>10.071761299257201</v>
      </c>
      <c r="L24" s="8">
        <v>4.74574662458771</v>
      </c>
      <c r="M24" s="8">
        <v>13.7177347447358</v>
      </c>
      <c r="N24" s="8">
        <v>2.2344371452831</v>
      </c>
      <c r="O24" s="8">
        <v>17.0914606789582</v>
      </c>
      <c r="Q24" s="3">
        <f t="shared" si="2"/>
        <v>0.41429568834756897</v>
      </c>
      <c r="R24" s="3">
        <f t="shared" si="1"/>
        <v>0.19521336002092521</v>
      </c>
      <c r="S24" s="3">
        <f t="shared" si="1"/>
        <v>0.56427055703343776</v>
      </c>
      <c r="T24" s="3">
        <f t="shared" si="1"/>
        <v>9.1912193673882175E-2</v>
      </c>
      <c r="U24" s="3">
        <f t="shared" si="1"/>
        <v>0.70304669227780636</v>
      </c>
    </row>
    <row r="25" spans="2:21" x14ac:dyDescent="0.35">
      <c r="B25" s="3">
        <v>2011</v>
      </c>
      <c r="C25" s="3" t="s">
        <v>6</v>
      </c>
      <c r="D25" s="4" t="s">
        <v>12</v>
      </c>
      <c r="E25" s="3">
        <v>1831303</v>
      </c>
      <c r="F25" s="3">
        <f t="shared" si="0"/>
        <v>4.2303009681073991E-2</v>
      </c>
      <c r="H25" s="3" t="s">
        <v>6</v>
      </c>
      <c r="I25" s="4" t="s">
        <v>12</v>
      </c>
      <c r="J25" s="3" t="s">
        <v>35</v>
      </c>
      <c r="K25" s="8">
        <v>13.551053594416899</v>
      </c>
      <c r="L25" s="8">
        <v>23.4197023568736</v>
      </c>
      <c r="M25" s="8">
        <v>18.2429967162605</v>
      </c>
      <c r="N25" s="8">
        <v>11.7260787992495</v>
      </c>
      <c r="O25" s="8">
        <v>15.2738797563816</v>
      </c>
      <c r="Q25" s="3">
        <f t="shared" si="2"/>
        <v>0.57325035139337055</v>
      </c>
      <c r="R25" s="3">
        <f t="shared" si="1"/>
        <v>0.99072389553069529</v>
      </c>
      <c r="S25" s="3">
        <f t="shared" si="1"/>
        <v>0.77173366669976895</v>
      </c>
      <c r="T25" s="3">
        <f t="shared" si="1"/>
        <v>0.49604842496568807</v>
      </c>
      <c r="U25" s="3">
        <f t="shared" si="1"/>
        <v>0.64613108320177093</v>
      </c>
    </row>
    <row r="26" spans="2:21" x14ac:dyDescent="0.35">
      <c r="B26" s="3">
        <v>2011</v>
      </c>
      <c r="C26" s="3" t="s">
        <v>6</v>
      </c>
      <c r="D26" s="4" t="s">
        <v>13</v>
      </c>
      <c r="E26" s="3">
        <v>1763868</v>
      </c>
      <c r="F26" s="3">
        <f t="shared" si="0"/>
        <v>4.0745264481157194E-2</v>
      </c>
      <c r="H26" s="3" t="s">
        <v>6</v>
      </c>
      <c r="I26" s="4" t="s">
        <v>13</v>
      </c>
      <c r="J26" s="3" t="s">
        <v>35</v>
      </c>
      <c r="K26" s="8">
        <v>12.233164107896499</v>
      </c>
      <c r="L26" s="8">
        <v>17.464537286787099</v>
      </c>
      <c r="M26" s="8">
        <v>33.588356036573899</v>
      </c>
      <c r="N26" s="8">
        <v>18.167284354334701</v>
      </c>
      <c r="O26" s="8">
        <v>47.750424448217302</v>
      </c>
      <c r="Q26" s="3">
        <f t="shared" si="2"/>
        <v>0.49844350701764228</v>
      </c>
      <c r="R26" s="3">
        <f t="shared" si="1"/>
        <v>0.71159719079117179</v>
      </c>
      <c r="S26" s="3">
        <f t="shared" si="1"/>
        <v>1.3685664501974764</v>
      </c>
      <c r="T26" s="3">
        <f t="shared" si="1"/>
        <v>0.7402308059217565</v>
      </c>
      <c r="U26" s="3">
        <f t="shared" si="1"/>
        <v>1.9456036732301285</v>
      </c>
    </row>
    <row r="27" spans="2:21" x14ac:dyDescent="0.35">
      <c r="B27" s="3">
        <v>2011</v>
      </c>
      <c r="C27" s="3" t="s">
        <v>6</v>
      </c>
      <c r="D27" s="4" t="s">
        <v>14</v>
      </c>
      <c r="E27" s="3">
        <v>1766715</v>
      </c>
      <c r="F27" s="3">
        <f t="shared" si="0"/>
        <v>4.0811030041832855E-2</v>
      </c>
      <c r="H27" s="3" t="s">
        <v>6</v>
      </c>
      <c r="I27" s="4" t="s">
        <v>14</v>
      </c>
      <c r="J27" s="3" t="s">
        <v>35</v>
      </c>
      <c r="K27" s="8">
        <v>10.2679946606427</v>
      </c>
      <c r="L27" s="8">
        <v>33.461273496703001</v>
      </c>
      <c r="M27" s="8">
        <v>33.661218536111001</v>
      </c>
      <c r="N27" s="8">
        <v>23.401497695852498</v>
      </c>
      <c r="O27" s="8">
        <v>36.303915636615002</v>
      </c>
      <c r="Q27" s="3">
        <f t="shared" si="2"/>
        <v>0.41904743856486854</v>
      </c>
      <c r="R27" s="3">
        <f t="shared" si="1"/>
        <v>1.3655890379119318</v>
      </c>
      <c r="S27" s="3">
        <f t="shared" si="1"/>
        <v>1.3737490009219271</v>
      </c>
      <c r="T27" s="3">
        <f t="shared" si="1"/>
        <v>0.95503922548931863</v>
      </c>
      <c r="U27" s="3">
        <f t="shared" si="1"/>
        <v>1.4816001916820605</v>
      </c>
    </row>
    <row r="28" spans="2:21" x14ac:dyDescent="0.35">
      <c r="B28" s="3">
        <v>2011</v>
      </c>
      <c r="C28" s="3" t="s">
        <v>6</v>
      </c>
      <c r="D28" s="4" t="s">
        <v>15</v>
      </c>
      <c r="E28" s="3">
        <v>1959565</v>
      </c>
      <c r="F28" s="3">
        <f t="shared" si="0"/>
        <v>4.5265855604284901E-2</v>
      </c>
      <c r="H28" s="3" t="s">
        <v>6</v>
      </c>
      <c r="I28" s="4" t="s">
        <v>15</v>
      </c>
      <c r="J28" s="3" t="s">
        <v>35</v>
      </c>
      <c r="K28" s="8">
        <v>9.2237308146399002</v>
      </c>
      <c r="L28" s="8">
        <v>25.574513170874202</v>
      </c>
      <c r="M28" s="8">
        <v>23.7330217613553</v>
      </c>
      <c r="N28" s="8">
        <v>14.695617032220101</v>
      </c>
      <c r="O28" s="8">
        <v>35.052116963379703</v>
      </c>
      <c r="Q28" s="3">
        <f t="shared" si="2"/>
        <v>0.41752006718828288</v>
      </c>
      <c r="R28" s="3">
        <f t="shared" si="1"/>
        <v>1.157652220342674</v>
      </c>
      <c r="S28" s="3">
        <f t="shared" si="1"/>
        <v>1.0742955361028603</v>
      </c>
      <c r="T28" s="3">
        <f t="shared" si="1"/>
        <v>0.66520967859634483</v>
      </c>
      <c r="U28" s="3">
        <f t="shared" si="1"/>
        <v>1.586664065088851</v>
      </c>
    </row>
    <row r="29" spans="2:21" x14ac:dyDescent="0.35">
      <c r="B29" s="3">
        <v>2011</v>
      </c>
      <c r="C29" s="3" t="s">
        <v>6</v>
      </c>
      <c r="D29" s="4" t="s">
        <v>16</v>
      </c>
      <c r="E29" s="3">
        <v>1965976</v>
      </c>
      <c r="F29" s="3">
        <f t="shared" si="0"/>
        <v>4.5413949390548214E-2</v>
      </c>
      <c r="H29" s="3" t="s">
        <v>6</v>
      </c>
      <c r="I29" s="4" t="s">
        <v>16</v>
      </c>
      <c r="J29" s="3" t="s">
        <v>35</v>
      </c>
      <c r="K29" s="8">
        <v>9.2817761606860998</v>
      </c>
      <c r="L29" s="8">
        <v>16.2890031130094</v>
      </c>
      <c r="M29" s="8">
        <v>12.4389160373167</v>
      </c>
      <c r="N29" s="8">
        <v>12.211716269495099</v>
      </c>
      <c r="O29" s="8">
        <v>36.319612590798997</v>
      </c>
      <c r="Q29" s="3">
        <f t="shared" si="2"/>
        <v>0.42152211281579544</v>
      </c>
      <c r="R29" s="3">
        <f t="shared" si="1"/>
        <v>0.73974796299669121</v>
      </c>
      <c r="S29" s="3">
        <f t="shared" si="1"/>
        <v>0.56490030339197916</v>
      </c>
      <c r="T29" s="3">
        <f t="shared" si="1"/>
        <v>0.55458226463458471</v>
      </c>
      <c r="U29" s="3">
        <f t="shared" si="1"/>
        <v>1.6494170480828634</v>
      </c>
    </row>
    <row r="30" spans="2:21" x14ac:dyDescent="0.35">
      <c r="B30" s="3">
        <v>2011</v>
      </c>
      <c r="C30" s="3" t="s">
        <v>6</v>
      </c>
      <c r="D30" s="4" t="s">
        <v>17</v>
      </c>
      <c r="E30" s="3">
        <v>1723591</v>
      </c>
      <c r="F30" s="3">
        <f t="shared" si="0"/>
        <v>3.9814867752202665E-2</v>
      </c>
      <c r="H30" s="3" t="s">
        <v>6</v>
      </c>
      <c r="I30" s="4" t="s">
        <v>17</v>
      </c>
      <c r="J30" s="3" t="s">
        <v>35</v>
      </c>
      <c r="K30" s="8">
        <v>2.0930573288402301</v>
      </c>
      <c r="L30" s="8">
        <v>15.9779504284087</v>
      </c>
      <c r="M30" s="8">
        <v>17.289405436557399</v>
      </c>
      <c r="N30" s="8">
        <v>13.020348945351699</v>
      </c>
      <c r="O30" s="8">
        <v>34.589477516839601</v>
      </c>
      <c r="Q30" s="3">
        <f t="shared" si="2"/>
        <v>8.3334800745552329E-2</v>
      </c>
      <c r="R30" s="3">
        <f t="shared" si="1"/>
        <v>0.63615998325834233</v>
      </c>
      <c r="S30" s="3">
        <f t="shared" si="1"/>
        <v>0.68837539097074663</v>
      </c>
      <c r="T30" s="3">
        <f t="shared" si="1"/>
        <v>0.51840347134670939</v>
      </c>
      <c r="U30" s="3">
        <f t="shared" si="1"/>
        <v>1.3771754729507562</v>
      </c>
    </row>
    <row r="31" spans="2:21" x14ac:dyDescent="0.35">
      <c r="B31" s="3">
        <v>2011</v>
      </c>
      <c r="C31" s="3" t="s">
        <v>6</v>
      </c>
      <c r="D31" s="4" t="s">
        <v>18</v>
      </c>
      <c r="E31" s="3">
        <v>1518717</v>
      </c>
      <c r="F31" s="3">
        <f t="shared" si="0"/>
        <v>3.5082288378172073E-2</v>
      </c>
      <c r="H31" s="3" t="s">
        <v>6</v>
      </c>
      <c r="I31" s="4" t="s">
        <v>18</v>
      </c>
      <c r="J31" s="3" t="s">
        <v>35</v>
      </c>
      <c r="K31" s="8">
        <v>2.5743338911056699</v>
      </c>
      <c r="L31" s="8">
        <v>22.0097331931231</v>
      </c>
      <c r="M31" s="8">
        <v>6.9817775605669201</v>
      </c>
      <c r="N31" s="8">
        <v>11.1415647213494</v>
      </c>
      <c r="O31" s="8">
        <v>25.702535983550298</v>
      </c>
      <c r="Q31" s="3">
        <f t="shared" si="2"/>
        <v>9.0313523949470939E-2</v>
      </c>
      <c r="R31" s="3">
        <f t="shared" si="1"/>
        <v>0.77215180700777064</v>
      </c>
      <c r="S31" s="3">
        <f t="shared" si="1"/>
        <v>0.24493673377205943</v>
      </c>
      <c r="T31" s="3">
        <f t="shared" si="1"/>
        <v>0.39087158653844806</v>
      </c>
      <c r="U31" s="3">
        <f t="shared" si="1"/>
        <v>0.90170377942525615</v>
      </c>
    </row>
    <row r="32" spans="2:21" x14ac:dyDescent="0.35">
      <c r="B32" s="3">
        <v>2011</v>
      </c>
      <c r="C32" s="3" t="s">
        <v>6</v>
      </c>
      <c r="D32" s="4" t="s">
        <v>19</v>
      </c>
      <c r="E32" s="3">
        <v>1610293</v>
      </c>
      <c r="F32" s="3">
        <f t="shared" si="0"/>
        <v>3.7197689496694802E-2</v>
      </c>
      <c r="H32" s="3" t="s">
        <v>6</v>
      </c>
      <c r="I32" s="4" t="s">
        <v>19</v>
      </c>
      <c r="J32" s="3" t="s">
        <v>35</v>
      </c>
      <c r="K32" s="8">
        <v>19.5913797928911</v>
      </c>
      <c r="L32" s="8">
        <v>19.460661662496499</v>
      </c>
      <c r="M32" s="8">
        <v>10.9962612711678</v>
      </c>
      <c r="N32" s="8">
        <v>13.548666811185701</v>
      </c>
      <c r="O32" s="8">
        <v>42.095293220026797</v>
      </c>
      <c r="Q32" s="3">
        <f t="shared" si="2"/>
        <v>0.72875406234778406</v>
      </c>
      <c r="R32" s="3">
        <f t="shared" si="1"/>
        <v>0.72389164992177724</v>
      </c>
      <c r="S32" s="3">
        <f t="shared" si="1"/>
        <v>0.40903551238943031</v>
      </c>
      <c r="T32" s="3">
        <f t="shared" si="1"/>
        <v>0.50397910113665978</v>
      </c>
      <c r="U32" s="3">
        <f t="shared" si="1"/>
        <v>1.5658476464708786</v>
      </c>
    </row>
    <row r="33" spans="2:21" x14ac:dyDescent="0.35">
      <c r="B33" s="3">
        <v>2011</v>
      </c>
      <c r="C33" s="3" t="s">
        <v>6</v>
      </c>
      <c r="D33" s="4" t="s">
        <v>20</v>
      </c>
      <c r="E33" s="3">
        <v>1315007</v>
      </c>
      <c r="F33" s="3">
        <f t="shared" si="0"/>
        <v>3.037659734717852E-2</v>
      </c>
      <c r="H33" s="3" t="s">
        <v>6</v>
      </c>
      <c r="I33" s="4" t="s">
        <v>20</v>
      </c>
      <c r="J33" s="3" t="s">
        <v>35</v>
      </c>
      <c r="K33" s="8">
        <v>0</v>
      </c>
      <c r="L33" s="8">
        <v>14.0575798470535</v>
      </c>
      <c r="M33" s="8">
        <v>13.6634420943324</v>
      </c>
      <c r="N33" s="8">
        <v>8.1982892903014193</v>
      </c>
      <c r="O33" s="8">
        <v>33.896390034461298</v>
      </c>
      <c r="Q33" s="3">
        <f t="shared" si="2"/>
        <v>0</v>
      </c>
      <c r="R33" s="3">
        <f t="shared" si="1"/>
        <v>0.42702144268975556</v>
      </c>
      <c r="S33" s="3">
        <f t="shared" si="1"/>
        <v>0.41504887887602487</v>
      </c>
      <c r="T33" s="3">
        <f t="shared" si="1"/>
        <v>0.24903613270717218</v>
      </c>
      <c r="U33" s="3">
        <f t="shared" si="1"/>
        <v>1.0296569915997456</v>
      </c>
    </row>
    <row r="34" spans="2:21" x14ac:dyDescent="0.35">
      <c r="B34" s="3">
        <v>2011</v>
      </c>
      <c r="C34" s="3" t="s">
        <v>6</v>
      </c>
      <c r="D34" s="4" t="s">
        <v>21</v>
      </c>
      <c r="E34" s="3">
        <v>1070973</v>
      </c>
      <c r="F34" s="3">
        <f t="shared" si="0"/>
        <v>2.4739423889530491E-2</v>
      </c>
      <c r="H34" s="3" t="s">
        <v>6</v>
      </c>
      <c r="I34" s="4" t="s">
        <v>21</v>
      </c>
      <c r="J34" s="3" t="s">
        <v>35</v>
      </c>
      <c r="K34" s="8">
        <v>0</v>
      </c>
      <c r="L34" s="8">
        <v>37.539103232533797</v>
      </c>
      <c r="M34" s="8">
        <v>11.834319526627199</v>
      </c>
      <c r="N34" s="8">
        <v>10.821339681852599</v>
      </c>
      <c r="O34" s="8">
        <v>39.432176656151398</v>
      </c>
      <c r="Q34" s="3">
        <f t="shared" si="2"/>
        <v>0</v>
      </c>
      <c r="R34" s="3">
        <f t="shared" si="1"/>
        <v>0.92869578730249791</v>
      </c>
      <c r="S34" s="3">
        <f t="shared" si="1"/>
        <v>0.29277424721337808</v>
      </c>
      <c r="T34" s="3">
        <f t="shared" si="1"/>
        <v>0.2677137094419485</v>
      </c>
      <c r="U34" s="3">
        <f t="shared" si="1"/>
        <v>0.97552933318337842</v>
      </c>
    </row>
    <row r="35" spans="2:21" x14ac:dyDescent="0.35">
      <c r="B35" s="3">
        <v>2011</v>
      </c>
      <c r="C35" s="3" t="s">
        <v>6</v>
      </c>
      <c r="D35" s="4" t="s">
        <v>22</v>
      </c>
      <c r="E35" s="3">
        <v>917204</v>
      </c>
      <c r="F35" s="3">
        <f t="shared" si="0"/>
        <v>2.1187367514561919E-2</v>
      </c>
      <c r="H35" s="3" t="s">
        <v>6</v>
      </c>
      <c r="I35" s="4" t="s">
        <v>22</v>
      </c>
      <c r="J35" s="3" t="s">
        <v>35</v>
      </c>
      <c r="K35" s="8">
        <v>6.2940584088620302</v>
      </c>
      <c r="L35" s="8">
        <v>35.3273669335845</v>
      </c>
      <c r="M35" s="8">
        <v>0</v>
      </c>
      <c r="N35" s="8">
        <v>22.456770716370901</v>
      </c>
      <c r="O35" s="8">
        <v>48.361096184846801</v>
      </c>
      <c r="Q35" s="3">
        <f t="shared" si="2"/>
        <v>0.13335452866667866</v>
      </c>
      <c r="R35" s="3">
        <f t="shared" si="1"/>
        <v>0.74849390654363712</v>
      </c>
      <c r="S35" s="3">
        <f t="shared" si="1"/>
        <v>0</v>
      </c>
      <c r="T35" s="3">
        <f t="shared" si="1"/>
        <v>0.47579985435800221</v>
      </c>
      <c r="U35" s="3">
        <f t="shared" si="1"/>
        <v>1.0246443182754275</v>
      </c>
    </row>
    <row r="36" spans="2:21" x14ac:dyDescent="0.35">
      <c r="B36" s="3">
        <v>2011</v>
      </c>
      <c r="C36" s="3" t="s">
        <v>6</v>
      </c>
      <c r="D36" s="4" t="s">
        <v>23</v>
      </c>
      <c r="E36" s="3">
        <v>1545064</v>
      </c>
      <c r="F36" s="3">
        <f t="shared" si="0"/>
        <v>3.5690902788822441E-2</v>
      </c>
      <c r="H36" s="3" t="s">
        <v>6</v>
      </c>
      <c r="I36" s="4" t="s">
        <v>23</v>
      </c>
      <c r="J36" s="3" t="s">
        <v>35</v>
      </c>
      <c r="K36" s="8">
        <v>10.883169178864801</v>
      </c>
      <c r="L36" s="8">
        <v>89.075189939743197</v>
      </c>
      <c r="M36" s="8">
        <v>0</v>
      </c>
      <c r="N36" s="8">
        <v>25.030036043251901</v>
      </c>
      <c r="O36" s="8">
        <v>82.616513583126704</v>
      </c>
      <c r="Q36" s="3">
        <f t="shared" si="2"/>
        <v>0.38843013319717218</v>
      </c>
      <c r="R36" s="3">
        <f t="shared" ref="R36:R53" si="3">L36*$F36</f>
        <v>3.1791739450352692</v>
      </c>
      <c r="S36" s="3">
        <f t="shared" ref="S36:S53" si="4">M36*$F36</f>
        <v>0</v>
      </c>
      <c r="T36" s="3">
        <f t="shared" ref="T36:T53" si="5">N36*$F36</f>
        <v>0.89334458322042554</v>
      </c>
      <c r="U36" s="3">
        <f t="shared" ref="U36:U53" si="6">O36*$F36</f>
        <v>2.9486579550468042</v>
      </c>
    </row>
    <row r="37" spans="2:21" x14ac:dyDescent="0.35">
      <c r="B37" s="3">
        <v>2011</v>
      </c>
      <c r="C37" s="3" t="s">
        <v>24</v>
      </c>
      <c r="D37" s="4" t="s">
        <v>7</v>
      </c>
      <c r="E37" s="3">
        <v>1703718</v>
      </c>
      <c r="F37" s="3">
        <f t="shared" si="0"/>
        <v>3.9355802424732564E-2</v>
      </c>
      <c r="H37" s="3" t="s">
        <v>24</v>
      </c>
      <c r="I37" s="4" t="s">
        <v>7</v>
      </c>
      <c r="J37" s="3" t="s">
        <v>35</v>
      </c>
      <c r="K37" s="8">
        <v>17.6001251564455</v>
      </c>
      <c r="L37" s="8">
        <v>32.148260211800299</v>
      </c>
      <c r="M37" s="8">
        <v>40.873200185787198</v>
      </c>
      <c r="N37" s="8">
        <v>24.111133779698399</v>
      </c>
      <c r="O37" s="8">
        <v>35.439165873948397</v>
      </c>
      <c r="Q37" s="3">
        <f t="shared" si="2"/>
        <v>0.69266704830763437</v>
      </c>
      <c r="R37" s="3">
        <f t="shared" si="3"/>
        <v>1.2652205771945035</v>
      </c>
      <c r="S37" s="3">
        <f t="shared" si="4"/>
        <v>1.6085975909783832</v>
      </c>
      <c r="T37" s="3">
        <f t="shared" si="5"/>
        <v>0.94891301727010546</v>
      </c>
      <c r="U37" s="3">
        <f t="shared" si="6"/>
        <v>1.3947368102324378</v>
      </c>
    </row>
    <row r="38" spans="2:21" x14ac:dyDescent="0.35">
      <c r="B38" s="3">
        <v>2011</v>
      </c>
      <c r="C38" s="3" t="s">
        <v>24</v>
      </c>
      <c r="D38" s="4" t="s">
        <v>8</v>
      </c>
      <c r="E38" s="3">
        <v>1530499</v>
      </c>
      <c r="F38" s="3">
        <f t="shared" si="0"/>
        <v>3.5354452001593435E-2</v>
      </c>
      <c r="H38" s="3" t="s">
        <v>24</v>
      </c>
      <c r="I38" s="4" t="s">
        <v>8</v>
      </c>
      <c r="J38" s="3" t="s">
        <v>35</v>
      </c>
      <c r="K38" s="8">
        <v>5.8131648807332299</v>
      </c>
      <c r="L38" s="8">
        <v>33.325310573380399</v>
      </c>
      <c r="M38" s="8">
        <v>26.661452871438399</v>
      </c>
      <c r="N38" s="8">
        <v>6.90393178915392</v>
      </c>
      <c r="O38" s="8">
        <v>33.6637996330645</v>
      </c>
      <c r="Q38" s="3">
        <f t="shared" si="2"/>
        <v>0.2055212587532316</v>
      </c>
      <c r="R38" s="3">
        <f t="shared" si="3"/>
        <v>1.1781980931047715</v>
      </c>
      <c r="S38" s="3">
        <f t="shared" si="4"/>
        <v>0.94260105583601439</v>
      </c>
      <c r="T38" s="3">
        <f t="shared" si="5"/>
        <v>0.24408472506191736</v>
      </c>
      <c r="U38" s="3">
        <f t="shared" si="6"/>
        <v>1.1901651883184377</v>
      </c>
    </row>
    <row r="39" spans="2:21" x14ac:dyDescent="0.35">
      <c r="B39" s="3">
        <v>2011</v>
      </c>
      <c r="C39" s="3" t="s">
        <v>24</v>
      </c>
      <c r="D39" s="4" t="s">
        <v>9</v>
      </c>
      <c r="E39" s="3">
        <v>1570266</v>
      </c>
      <c r="F39" s="3">
        <f t="shared" si="0"/>
        <v>3.6273067755505962E-2</v>
      </c>
      <c r="H39" s="3" t="s">
        <v>24</v>
      </c>
      <c r="I39" s="4" t="s">
        <v>9</v>
      </c>
      <c r="J39" s="3" t="s">
        <v>35</v>
      </c>
      <c r="K39" s="8">
        <v>8.4785281275170608</v>
      </c>
      <c r="L39" s="8">
        <v>24.710679131831402</v>
      </c>
      <c r="M39" s="8">
        <v>42.087542087541998</v>
      </c>
      <c r="N39" s="8">
        <v>19.297196117404098</v>
      </c>
      <c r="O39" s="8">
        <v>38.8471641570165</v>
      </c>
      <c r="Q39" s="3">
        <f t="shared" si="2"/>
        <v>0.30754222523638947</v>
      </c>
      <c r="R39" s="3">
        <f t="shared" si="3"/>
        <v>0.89633213843348769</v>
      </c>
      <c r="S39" s="3">
        <f t="shared" si="4"/>
        <v>1.5266442658041197</v>
      </c>
      <c r="T39" s="3">
        <f t="shared" si="5"/>
        <v>0.69996850225788543</v>
      </c>
      <c r="U39" s="3">
        <f t="shared" si="6"/>
        <v>1.4091058175767222</v>
      </c>
    </row>
    <row r="40" spans="2:21" x14ac:dyDescent="0.35">
      <c r="B40" s="3">
        <v>2011</v>
      </c>
      <c r="C40" s="3" t="s">
        <v>24</v>
      </c>
      <c r="D40" s="4" t="s">
        <v>10</v>
      </c>
      <c r="E40" s="3">
        <v>1701061</v>
      </c>
      <c r="F40" s="3">
        <f t="shared" si="0"/>
        <v>3.9294425854758827E-2</v>
      </c>
      <c r="H40" s="3" t="s">
        <v>24</v>
      </c>
      <c r="I40" s="4" t="s">
        <v>10</v>
      </c>
      <c r="J40" s="3" t="s">
        <v>35</v>
      </c>
      <c r="K40" s="8">
        <v>6.7727734507280699</v>
      </c>
      <c r="L40" s="8">
        <v>10.787952015189401</v>
      </c>
      <c r="M40" s="8">
        <v>6.2879899392160903</v>
      </c>
      <c r="N40" s="8">
        <v>10.277281042527299</v>
      </c>
      <c r="O40" s="8">
        <v>26.621887287024901</v>
      </c>
      <c r="Q40" s="3">
        <f t="shared" si="2"/>
        <v>0.26613224419071324</v>
      </c>
      <c r="R40" s="3">
        <f t="shared" si="3"/>
        <v>0.42390638058555596</v>
      </c>
      <c r="S40" s="3">
        <f t="shared" si="4"/>
        <v>0.24708295444199613</v>
      </c>
      <c r="T40" s="3">
        <f t="shared" si="5"/>
        <v>0.40383985791410748</v>
      </c>
      <c r="U40" s="3">
        <f t="shared" si="6"/>
        <v>1.0460917761137465</v>
      </c>
    </row>
    <row r="41" spans="2:21" x14ac:dyDescent="0.35">
      <c r="B41" s="3">
        <v>2011</v>
      </c>
      <c r="C41" s="3" t="s">
        <v>24</v>
      </c>
      <c r="D41" s="4" t="s">
        <v>11</v>
      </c>
      <c r="E41" s="3">
        <v>1815548</v>
      </c>
      <c r="F41" s="3">
        <f t="shared" si="0"/>
        <v>4.1939069952080306E-2</v>
      </c>
      <c r="H41" s="3" t="s">
        <v>24</v>
      </c>
      <c r="I41" s="4" t="s">
        <v>11</v>
      </c>
      <c r="J41" s="3" t="s">
        <v>35</v>
      </c>
      <c r="K41" s="8">
        <v>7.3849789528099796</v>
      </c>
      <c r="L41" s="8">
        <v>4.70953917159206</v>
      </c>
      <c r="M41" s="8">
        <v>4.5432861588787103</v>
      </c>
      <c r="N41" s="8">
        <v>4.50876955678795</v>
      </c>
      <c r="O41" s="8">
        <v>15.3149408186929</v>
      </c>
      <c r="Q41" s="3">
        <f t="shared" si="2"/>
        <v>0.30971914889653851</v>
      </c>
      <c r="R41" s="3">
        <f t="shared" si="3"/>
        <v>0.19751369275946173</v>
      </c>
      <c r="S41" s="3">
        <f t="shared" si="4"/>
        <v>0.19054119602953248</v>
      </c>
      <c r="T41" s="3">
        <f t="shared" si="5"/>
        <v>0.18909360183993995</v>
      </c>
      <c r="U41" s="3">
        <f t="shared" si="6"/>
        <v>0.64229437430713154</v>
      </c>
    </row>
    <row r="42" spans="2:21" x14ac:dyDescent="0.35">
      <c r="B42" s="3">
        <v>2011</v>
      </c>
      <c r="C42" s="3" t="s">
        <v>24</v>
      </c>
      <c r="D42" s="4" t="s">
        <v>12</v>
      </c>
      <c r="E42" s="3">
        <v>1825924</v>
      </c>
      <c r="F42" s="3">
        <f t="shared" si="0"/>
        <v>4.2178755044307438E-2</v>
      </c>
      <c r="H42" s="3" t="s">
        <v>24</v>
      </c>
      <c r="I42" s="4" t="s">
        <v>12</v>
      </c>
      <c r="J42" s="3" t="s">
        <v>35</v>
      </c>
      <c r="K42" s="8">
        <v>2.5036302638826302</v>
      </c>
      <c r="L42" s="8">
        <v>6.9704221752364104</v>
      </c>
      <c r="M42" s="8">
        <v>8.8370448921880502</v>
      </c>
      <c r="N42" s="8">
        <v>10.6319639363783</v>
      </c>
      <c r="O42" s="8">
        <v>6.1374795417348604</v>
      </c>
      <c r="Q42" s="3">
        <f t="shared" si="2"/>
        <v>0.10560000762182026</v>
      </c>
      <c r="R42" s="3">
        <f t="shared" si="3"/>
        <v>0.29400372948470516</v>
      </c>
      <c r="S42" s="3">
        <f t="shared" si="4"/>
        <v>0.37273555182314799</v>
      </c>
      <c r="T42" s="3">
        <f t="shared" si="5"/>
        <v>0.44844300251241098</v>
      </c>
      <c r="U42" s="3">
        <f t="shared" si="6"/>
        <v>0.25887124618028295</v>
      </c>
    </row>
    <row r="43" spans="2:21" x14ac:dyDescent="0.35">
      <c r="B43" s="3">
        <v>2011</v>
      </c>
      <c r="C43" s="3" t="s">
        <v>24</v>
      </c>
      <c r="D43" s="4" t="s">
        <v>13</v>
      </c>
      <c r="E43" s="3">
        <v>1765282</v>
      </c>
      <c r="F43" s="3">
        <f t="shared" si="0"/>
        <v>4.0777927811959928E-2</v>
      </c>
      <c r="H43" s="3" t="s">
        <v>24</v>
      </c>
      <c r="I43" s="4" t="s">
        <v>13</v>
      </c>
      <c r="J43" s="3" t="s">
        <v>35</v>
      </c>
      <c r="K43" s="8">
        <v>7.1445582281495499</v>
      </c>
      <c r="L43" s="8">
        <v>9.0395480225988702</v>
      </c>
      <c r="M43" s="8">
        <v>28.175729859771501</v>
      </c>
      <c r="N43" s="8">
        <v>8.35386993024518</v>
      </c>
      <c r="O43" s="8">
        <v>8.0875068238338805</v>
      </c>
      <c r="Q43" s="3">
        <f t="shared" si="2"/>
        <v>0.29134027967582665</v>
      </c>
      <c r="R43" s="3">
        <f t="shared" si="3"/>
        <v>0.36861403671828186</v>
      </c>
      <c r="S43" s="3">
        <f t="shared" si="4"/>
        <v>1.1489478782710461</v>
      </c>
      <c r="T43" s="3">
        <f t="shared" si="5"/>
        <v>0.34065350496604069</v>
      </c>
      <c r="U43" s="3">
        <f t="shared" si="6"/>
        <v>0.32979176944103128</v>
      </c>
    </row>
    <row r="44" spans="2:21" x14ac:dyDescent="0.35">
      <c r="B44" s="3">
        <v>2011</v>
      </c>
      <c r="C44" s="3" t="s">
        <v>24</v>
      </c>
      <c r="D44" s="4" t="s">
        <v>14</v>
      </c>
      <c r="E44" s="3">
        <v>1755657</v>
      </c>
      <c r="F44" s="3">
        <f t="shared" si="0"/>
        <v>4.0555590782980926E-2</v>
      </c>
      <c r="H44" s="3" t="s">
        <v>24</v>
      </c>
      <c r="I44" s="4" t="s">
        <v>14</v>
      </c>
      <c r="J44" s="3" t="s">
        <v>35</v>
      </c>
      <c r="K44" s="8">
        <v>9.6779656916116199</v>
      </c>
      <c r="L44" s="8">
        <v>18.368002938880402</v>
      </c>
      <c r="M44" s="8">
        <v>15.1708892308359</v>
      </c>
      <c r="N44" s="8">
        <v>8.3516024637227204</v>
      </c>
      <c r="O44" s="8">
        <v>41.786886876927603</v>
      </c>
      <c r="Q44" s="3">
        <f t="shared" si="2"/>
        <v>0.39249561620072981</v>
      </c>
      <c r="R44" s="3">
        <f t="shared" si="3"/>
        <v>0.74492521068982454</v>
      </c>
      <c r="S44" s="3">
        <f t="shared" si="4"/>
        <v>0.61526437545971302</v>
      </c>
      <c r="T44" s="3">
        <f t="shared" si="5"/>
        <v>0.33870417190087393</v>
      </c>
      <c r="U44" s="3">
        <f t="shared" si="6"/>
        <v>1.6946918842753917</v>
      </c>
    </row>
    <row r="45" spans="2:21" x14ac:dyDescent="0.35">
      <c r="B45" s="3">
        <v>2011</v>
      </c>
      <c r="C45" s="3" t="s">
        <v>24</v>
      </c>
      <c r="D45" s="4" t="s">
        <v>15</v>
      </c>
      <c r="E45" s="3">
        <v>1921918</v>
      </c>
      <c r="F45" s="3">
        <f t="shared" si="0"/>
        <v>4.4396211746625412E-2</v>
      </c>
      <c r="H45" s="3" t="s">
        <v>24</v>
      </c>
      <c r="I45" s="4" t="s">
        <v>15</v>
      </c>
      <c r="J45" s="3" t="s">
        <v>35</v>
      </c>
      <c r="K45" s="8">
        <v>2.1848849658065501</v>
      </c>
      <c r="L45" s="8">
        <v>19.2176289716433</v>
      </c>
      <c r="M45" s="8">
        <v>38.104108893075598</v>
      </c>
      <c r="N45" s="8">
        <v>10.5354095113677</v>
      </c>
      <c r="O45" s="8">
        <v>37.833406898291102</v>
      </c>
      <c r="Q45" s="3">
        <f t="shared" si="2"/>
        <v>9.7000615583966027E-2</v>
      </c>
      <c r="R45" s="3">
        <f t="shared" si="3"/>
        <v>0.85318992509315916</v>
      </c>
      <c r="S45" s="3">
        <f t="shared" si="4"/>
        <v>1.6916780868334567</v>
      </c>
      <c r="T45" s="3">
        <f t="shared" si="5"/>
        <v>0.46773227150409175</v>
      </c>
      <c r="U45" s="3">
        <f t="shared" si="6"/>
        <v>1.6796599437527704</v>
      </c>
    </row>
    <row r="46" spans="2:21" x14ac:dyDescent="0.35">
      <c r="B46" s="3">
        <v>2011</v>
      </c>
      <c r="C46" s="3" t="s">
        <v>24</v>
      </c>
      <c r="D46" s="4" t="s">
        <v>16</v>
      </c>
      <c r="E46" s="3">
        <v>1926100</v>
      </c>
      <c r="F46" s="3">
        <f t="shared" si="0"/>
        <v>4.4492815741969852E-2</v>
      </c>
      <c r="H46" s="3" t="s">
        <v>24</v>
      </c>
      <c r="I46" s="4" t="s">
        <v>16</v>
      </c>
      <c r="J46" s="3" t="s">
        <v>35</v>
      </c>
      <c r="K46" s="8">
        <v>6.3659126596783002</v>
      </c>
      <c r="L46" s="8">
        <v>16.6178517272179</v>
      </c>
      <c r="M46" s="8">
        <v>18.395503321410299</v>
      </c>
      <c r="N46" s="8">
        <v>8.0536372239112399</v>
      </c>
      <c r="O46" s="8">
        <v>41.611349991083202</v>
      </c>
      <c r="Q46" s="3">
        <f t="shared" si="2"/>
        <v>0.28323737899653983</v>
      </c>
      <c r="R46" s="3">
        <f t="shared" si="3"/>
        <v>0.7393750149264815</v>
      </c>
      <c r="S46" s="3">
        <f t="shared" si="4"/>
        <v>0.81846773976030285</v>
      </c>
      <c r="T46" s="3">
        <f t="shared" si="5"/>
        <v>0.3583289970561524</v>
      </c>
      <c r="U46" s="3">
        <f t="shared" si="6"/>
        <v>1.8514061279278837</v>
      </c>
    </row>
    <row r="47" spans="2:21" x14ac:dyDescent="0.35">
      <c r="B47" s="3">
        <v>2011</v>
      </c>
      <c r="C47" s="3" t="s">
        <v>24</v>
      </c>
      <c r="D47" s="4" t="s">
        <v>17</v>
      </c>
      <c r="E47" s="3">
        <v>1698988</v>
      </c>
      <c r="F47" s="3">
        <f t="shared" si="0"/>
        <v>3.9246539656205739E-2</v>
      </c>
      <c r="H47" s="3" t="s">
        <v>24</v>
      </c>
      <c r="I47" s="4" t="s">
        <v>17</v>
      </c>
      <c r="J47" s="3" t="s">
        <v>35</v>
      </c>
      <c r="K47" s="8">
        <v>4.61084470675027</v>
      </c>
      <c r="L47" s="8">
        <v>26.399155227032701</v>
      </c>
      <c r="M47" s="8">
        <v>14.853481019373101</v>
      </c>
      <c r="N47" s="8">
        <v>8.2578087904374495</v>
      </c>
      <c r="O47" s="8">
        <v>38.464653008340697</v>
      </c>
      <c r="Q47" s="3">
        <f t="shared" si="2"/>
        <v>0.18095969963208081</v>
      </c>
      <c r="R47" s="3">
        <f t="shared" si="3"/>
        <v>1.03607549250807</v>
      </c>
      <c r="S47" s="3">
        <f t="shared" si="4"/>
        <v>0.58294773185952564</v>
      </c>
      <c r="T47" s="3">
        <f t="shared" si="5"/>
        <v>0.32409042016726769</v>
      </c>
      <c r="U47" s="3">
        <f t="shared" si="6"/>
        <v>1.5096045296540366</v>
      </c>
    </row>
    <row r="48" spans="2:21" x14ac:dyDescent="0.35">
      <c r="B48" s="3">
        <v>2011</v>
      </c>
      <c r="C48" s="3" t="s">
        <v>24</v>
      </c>
      <c r="D48" s="4" t="s">
        <v>18</v>
      </c>
      <c r="E48" s="3">
        <v>1484784</v>
      </c>
      <c r="F48" s="3">
        <f t="shared" si="0"/>
        <v>3.4298437738759652E-2</v>
      </c>
      <c r="H48" s="3" t="s">
        <v>24</v>
      </c>
      <c r="I48" s="4" t="s">
        <v>18</v>
      </c>
      <c r="J48" s="3" t="s">
        <v>35</v>
      </c>
      <c r="K48" s="8">
        <v>0</v>
      </c>
      <c r="L48" s="8">
        <v>15.573089700996601</v>
      </c>
      <c r="M48" s="8">
        <v>12.398641108934401</v>
      </c>
      <c r="N48" s="8">
        <v>11.911001000523999</v>
      </c>
      <c r="O48" s="8">
        <v>22.910032303145499</v>
      </c>
      <c r="Q48" s="3">
        <f t="shared" si="2"/>
        <v>0</v>
      </c>
      <c r="R48" s="3">
        <f t="shared" si="3"/>
        <v>0.53413264750975109</v>
      </c>
      <c r="S48" s="3">
        <f t="shared" si="4"/>
        <v>0.42525402012001245</v>
      </c>
      <c r="T48" s="3">
        <f t="shared" si="5"/>
        <v>0.40852872622277631</v>
      </c>
      <c r="U48" s="3">
        <f t="shared" si="6"/>
        <v>0.78577831654240826</v>
      </c>
    </row>
    <row r="49" spans="2:21" x14ac:dyDescent="0.35">
      <c r="B49" s="3">
        <v>2011</v>
      </c>
      <c r="C49" s="3" t="s">
        <v>24</v>
      </c>
      <c r="D49" s="4" t="s">
        <v>19</v>
      </c>
      <c r="E49" s="3">
        <v>1551998</v>
      </c>
      <c r="F49" s="3">
        <f t="shared" si="0"/>
        <v>3.5851077849491576E-2</v>
      </c>
      <c r="H49" s="3" t="s">
        <v>24</v>
      </c>
      <c r="I49" s="4" t="s">
        <v>19</v>
      </c>
      <c r="J49" s="3" t="s">
        <v>35</v>
      </c>
      <c r="K49" s="8">
        <v>8.8025586103694096</v>
      </c>
      <c r="L49" s="8">
        <v>20.365413708832701</v>
      </c>
      <c r="M49" s="8">
        <v>8.6880973066898299</v>
      </c>
      <c r="N49" s="8">
        <v>5.6703807660684404</v>
      </c>
      <c r="O49" s="8">
        <v>38.516562121712298</v>
      </c>
      <c r="Q49" s="3">
        <f t="shared" si="2"/>
        <v>0.31558121401506611</v>
      </c>
      <c r="R49" s="3">
        <f t="shared" si="3"/>
        <v>0.7301220323124642</v>
      </c>
      <c r="S49" s="3">
        <f t="shared" si="4"/>
        <v>0.31147765290609519</v>
      </c>
      <c r="T49" s="3">
        <f t="shared" si="5"/>
        <v>0.20328926228057934</v>
      </c>
      <c r="U49" s="3">
        <f t="shared" si="6"/>
        <v>1.3808602671202861</v>
      </c>
    </row>
    <row r="50" spans="2:21" x14ac:dyDescent="0.35">
      <c r="B50" s="3">
        <v>2011</v>
      </c>
      <c r="C50" s="3" t="s">
        <v>24</v>
      </c>
      <c r="D50" s="4" t="s">
        <v>20</v>
      </c>
      <c r="E50" s="3">
        <v>1242613</v>
      </c>
      <c r="F50" s="3">
        <f t="shared" si="0"/>
        <v>2.8704299489941531E-2</v>
      </c>
      <c r="H50" s="3" t="s">
        <v>24</v>
      </c>
      <c r="I50" s="4" t="s">
        <v>20</v>
      </c>
      <c r="J50" s="3" t="s">
        <v>35</v>
      </c>
      <c r="K50" s="8">
        <v>8.7087784486762594</v>
      </c>
      <c r="L50" s="8">
        <v>8.4305184768863199</v>
      </c>
      <c r="M50" s="8">
        <v>16.477179106936799</v>
      </c>
      <c r="N50" s="8">
        <v>13.7923424914487</v>
      </c>
      <c r="O50" s="8">
        <v>31.934041688439802</v>
      </c>
      <c r="Q50" s="3">
        <f t="shared" si="2"/>
        <v>0.24997938478235174</v>
      </c>
      <c r="R50" s="3">
        <f t="shared" si="3"/>
        <v>0.24199212721603064</v>
      </c>
      <c r="S50" s="3">
        <f t="shared" si="4"/>
        <v>0.47296588383492122</v>
      </c>
      <c r="T50" s="3">
        <f t="shared" si="5"/>
        <v>0.39589952954238983</v>
      </c>
      <c r="U50" s="3">
        <f t="shared" si="6"/>
        <v>0.91664429654925417</v>
      </c>
    </row>
    <row r="51" spans="2:21" x14ac:dyDescent="0.35">
      <c r="B51" s="3">
        <v>2011</v>
      </c>
      <c r="C51" s="3" t="s">
        <v>24</v>
      </c>
      <c r="D51" s="4" t="s">
        <v>21</v>
      </c>
      <c r="E51" s="3">
        <v>963578</v>
      </c>
      <c r="F51" s="3">
        <f t="shared" si="0"/>
        <v>2.2258604645146059E-2</v>
      </c>
      <c r="H51" s="3" t="s">
        <v>24</v>
      </c>
      <c r="I51" s="4" t="s">
        <v>21</v>
      </c>
      <c r="J51" s="3" t="s">
        <v>35</v>
      </c>
      <c r="K51" s="8">
        <v>0</v>
      </c>
      <c r="L51" s="8">
        <v>27.7041199984169</v>
      </c>
      <c r="M51" s="8">
        <v>7.5168188822490301</v>
      </c>
      <c r="N51" s="8">
        <v>10.384215991692599</v>
      </c>
      <c r="O51" s="8">
        <v>25.104339912762399</v>
      </c>
      <c r="Q51" s="3">
        <f t="shared" si="2"/>
        <v>0</v>
      </c>
      <c r="R51" s="3">
        <f t="shared" si="3"/>
        <v>0.61665505408644627</v>
      </c>
      <c r="S51" s="3">
        <f t="shared" si="4"/>
        <v>0.16731389968914986</v>
      </c>
      <c r="T51" s="3">
        <f t="shared" si="5"/>
        <v>0.2311381583088889</v>
      </c>
      <c r="U51" s="3">
        <f t="shared" si="6"/>
        <v>0.55878757699553872</v>
      </c>
    </row>
    <row r="52" spans="2:21" x14ac:dyDescent="0.35">
      <c r="B52" s="3">
        <v>2011</v>
      </c>
      <c r="C52" s="3" t="s">
        <v>24</v>
      </c>
      <c r="D52" s="4" t="s">
        <v>22</v>
      </c>
      <c r="E52" s="3">
        <v>761127</v>
      </c>
      <c r="F52" s="3">
        <f t="shared" si="0"/>
        <v>1.7581996452540515E-2</v>
      </c>
      <c r="H52" s="3" t="s">
        <v>24</v>
      </c>
      <c r="I52" s="4" t="s">
        <v>22</v>
      </c>
      <c r="J52" s="3" t="s">
        <v>35</v>
      </c>
      <c r="K52" s="8">
        <v>5.6892530010809503</v>
      </c>
      <c r="L52" s="8">
        <v>53.9694532894381</v>
      </c>
      <c r="M52" s="8">
        <v>5.2430136842657102</v>
      </c>
      <c r="N52" s="8">
        <v>15.5440414507772</v>
      </c>
      <c r="O52" s="8">
        <v>55.159963895296301</v>
      </c>
      <c r="Q52" s="3">
        <f t="shared" si="2"/>
        <v>0.10002842608261074</v>
      </c>
      <c r="R52" s="3">
        <f t="shared" si="3"/>
        <v>0.94889073628045162</v>
      </c>
      <c r="S52" s="3">
        <f t="shared" si="4"/>
        <v>9.2182647997381087E-2</v>
      </c>
      <c r="T52" s="3">
        <f t="shared" si="5"/>
        <v>0.27329528164570743</v>
      </c>
      <c r="U52" s="3">
        <f t="shared" si="6"/>
        <v>0.96982228952936245</v>
      </c>
    </row>
    <row r="53" spans="2:21" x14ac:dyDescent="0.35">
      <c r="B53" s="3">
        <v>2011</v>
      </c>
      <c r="C53" s="3" t="s">
        <v>24</v>
      </c>
      <c r="D53" s="4" t="s">
        <v>23</v>
      </c>
      <c r="E53" s="3">
        <v>914101</v>
      </c>
      <c r="F53" s="3">
        <f t="shared" si="0"/>
        <v>2.1115688366414195E-2</v>
      </c>
      <c r="H53" s="3" t="s">
        <v>24</v>
      </c>
      <c r="I53" s="4" t="s">
        <v>23</v>
      </c>
      <c r="J53" s="3" t="s">
        <v>35</v>
      </c>
      <c r="K53" s="8">
        <v>5.5778670236501497</v>
      </c>
      <c r="L53" s="8">
        <v>36.452637608706901</v>
      </c>
      <c r="M53" s="8">
        <v>14.9164677804295</v>
      </c>
      <c r="N53" s="8">
        <v>18.870594895503999</v>
      </c>
      <c r="O53" s="8">
        <v>90.171325518485105</v>
      </c>
      <c r="Q53" s="3">
        <f t="shared" si="2"/>
        <v>0.11778050182069484</v>
      </c>
      <c r="R53" s="3">
        <f t="shared" si="3"/>
        <v>0.76972253587928485</v>
      </c>
      <c r="S53" s="3">
        <f t="shared" si="4"/>
        <v>0.31497148517920737</v>
      </c>
      <c r="T53" s="3">
        <f t="shared" si="5"/>
        <v>0.39846560110230889</v>
      </c>
      <c r="U53" s="3">
        <f t="shared" si="6"/>
        <v>1.9040296092348232</v>
      </c>
    </row>
    <row r="54" spans="2:21" x14ac:dyDescent="0.35">
      <c r="B54" s="9"/>
      <c r="C54" s="9"/>
      <c r="D54" s="10"/>
      <c r="E54" s="9"/>
      <c r="F54" s="9"/>
      <c r="H54" s="3"/>
      <c r="I54" s="4"/>
      <c r="J54" s="3"/>
      <c r="K54" s="8"/>
      <c r="L54" s="8"/>
      <c r="M54" s="8"/>
      <c r="N54" s="8"/>
      <c r="O54" s="8"/>
      <c r="P54" t="s">
        <v>41</v>
      </c>
      <c r="Q54" s="9">
        <f>SUM(Q20:Q53)</f>
        <v>9.2915220915871792</v>
      </c>
      <c r="R54" s="9">
        <f t="shared" ref="R54:U54" si="7">SUM(R20:R53)</f>
        <v>28.828021613582134</v>
      </c>
      <c r="S54" s="9">
        <f t="shared" si="7"/>
        <v>22.402882401195178</v>
      </c>
      <c r="T54" s="9">
        <f t="shared" si="7"/>
        <v>16.175351836002474</v>
      </c>
      <c r="U54" s="9">
        <f t="shared" si="7"/>
        <v>41.750942696999303</v>
      </c>
    </row>
    <row r="55" spans="2:21" x14ac:dyDescent="0.35">
      <c r="B55" s="9"/>
      <c r="C55" s="9"/>
      <c r="D55" s="10"/>
      <c r="E55" s="9"/>
      <c r="F55" s="9"/>
      <c r="H55" s="3"/>
      <c r="I55" s="4"/>
      <c r="J55" s="3"/>
      <c r="K55" s="8"/>
      <c r="L55" s="8"/>
      <c r="M55" s="8"/>
      <c r="N55" s="8"/>
      <c r="O55" s="8"/>
    </row>
    <row r="56" spans="2:21" x14ac:dyDescent="0.35">
      <c r="H56" s="3" t="s">
        <v>6</v>
      </c>
      <c r="I56" s="4" t="s">
        <v>7</v>
      </c>
      <c r="J56" s="3" t="s">
        <v>36</v>
      </c>
      <c r="K56" s="8">
        <v>451.15570021836697</v>
      </c>
      <c r="L56" s="8">
        <v>447.64885314740701</v>
      </c>
      <c r="M56" s="8">
        <v>388.372138182806</v>
      </c>
      <c r="N56" s="8">
        <v>326.435441562226</v>
      </c>
      <c r="O56" s="8">
        <v>374.83006409011398</v>
      </c>
      <c r="Q56" s="3">
        <f t="shared" ref="Q56:Q89" si="8">K56*$F20</f>
        <v>16.935513026569506</v>
      </c>
      <c r="R56" s="3">
        <f t="shared" ref="R56:R89" si="9">L56*$F20</f>
        <v>16.803872765294553</v>
      </c>
      <c r="S56" s="3">
        <f t="shared" ref="S56:S89" si="10">M56*$F20</f>
        <v>14.57873945107653</v>
      </c>
      <c r="T56" s="3">
        <f t="shared" ref="T56:T89" si="11">N56*$F20</f>
        <v>12.253755566504493</v>
      </c>
      <c r="U56" s="3">
        <f t="shared" ref="U56:U89" si="12">O56*$F20</f>
        <v>14.070396162733836</v>
      </c>
    </row>
    <row r="57" spans="2:21" x14ac:dyDescent="0.35">
      <c r="H57" s="3" t="s">
        <v>6</v>
      </c>
      <c r="I57" s="4" t="s">
        <v>8</v>
      </c>
      <c r="J57" s="3" t="s">
        <v>36</v>
      </c>
      <c r="K57" s="8">
        <v>133.45735430905401</v>
      </c>
      <c r="L57" s="8">
        <v>135.315381492721</v>
      </c>
      <c r="M57" s="8">
        <v>121.103720678926</v>
      </c>
      <c r="N57" s="8">
        <v>92.112630267126605</v>
      </c>
      <c r="O57" s="8">
        <v>102.55684832195701</v>
      </c>
      <c r="Q57" s="3">
        <f t="shared" si="8"/>
        <v>4.499851035674765</v>
      </c>
      <c r="R57" s="3">
        <f t="shared" si="9"/>
        <v>4.5624991047154122</v>
      </c>
      <c r="S57" s="3">
        <f t="shared" si="10"/>
        <v>4.0833171445851306</v>
      </c>
      <c r="T57" s="3">
        <f t="shared" si="11"/>
        <v>3.105809468891414</v>
      </c>
      <c r="U57" s="3">
        <f t="shared" si="12"/>
        <v>3.4579626018091201</v>
      </c>
    </row>
    <row r="58" spans="2:21" x14ac:dyDescent="0.35">
      <c r="H58" s="3" t="s">
        <v>6</v>
      </c>
      <c r="I58" s="4" t="s">
        <v>9</v>
      </c>
      <c r="J58" s="3" t="s">
        <v>36</v>
      </c>
      <c r="K58" s="8">
        <v>33.260898487737798</v>
      </c>
      <c r="L58" s="8">
        <v>59.829059829059801</v>
      </c>
      <c r="M58" s="8">
        <v>39.358660976923296</v>
      </c>
      <c r="N58" s="8">
        <v>42.150900222797603</v>
      </c>
      <c r="O58" s="8">
        <v>56.059229475556201</v>
      </c>
      <c r="Q58" s="3">
        <f t="shared" si="8"/>
        <v>1.1502941228162999</v>
      </c>
      <c r="R58" s="3">
        <f t="shared" si="9"/>
        <v>2.0691267832215754</v>
      </c>
      <c r="S58" s="3">
        <f t="shared" si="10"/>
        <v>1.3611789958219309</v>
      </c>
      <c r="T58" s="3">
        <f t="shared" si="11"/>
        <v>1.4577457315404609</v>
      </c>
      <c r="U58" s="3">
        <f t="shared" si="12"/>
        <v>1.9387510598703743</v>
      </c>
    </row>
    <row r="59" spans="2:21" x14ac:dyDescent="0.35">
      <c r="H59" s="3" t="s">
        <v>6</v>
      </c>
      <c r="I59" s="4" t="s">
        <v>10</v>
      </c>
      <c r="J59" s="3" t="s">
        <v>36</v>
      </c>
      <c r="K59" s="8">
        <v>53.066484724433302</v>
      </c>
      <c r="L59" s="8">
        <v>49.572730277135101</v>
      </c>
      <c r="M59" s="8">
        <v>62.691713498869298</v>
      </c>
      <c r="N59" s="8">
        <v>54.251117573022</v>
      </c>
      <c r="O59" s="8">
        <v>31.9386777387416</v>
      </c>
      <c r="Q59" s="3">
        <f t="shared" si="8"/>
        <v>1.9897834830744383</v>
      </c>
      <c r="R59" s="3">
        <f t="shared" si="9"/>
        <v>1.8587814969950587</v>
      </c>
      <c r="S59" s="3">
        <f t="shared" si="10"/>
        <v>2.3506915276837579</v>
      </c>
      <c r="T59" s="3">
        <f t="shared" si="11"/>
        <v>2.0342025337779024</v>
      </c>
      <c r="U59" s="3">
        <f t="shared" si="12"/>
        <v>1.1975742083877772</v>
      </c>
    </row>
    <row r="60" spans="2:21" x14ac:dyDescent="0.35">
      <c r="H60" s="3" t="s">
        <v>6</v>
      </c>
      <c r="I60" s="4" t="s">
        <v>11</v>
      </c>
      <c r="J60" s="3" t="s">
        <v>36</v>
      </c>
      <c r="K60" s="8">
        <v>67.984388769986097</v>
      </c>
      <c r="L60" s="8">
        <v>61.694706119640202</v>
      </c>
      <c r="M60" s="8">
        <v>54.870938978943201</v>
      </c>
      <c r="N60" s="8">
        <v>53.6264914867944</v>
      </c>
      <c r="O60" s="8">
        <v>49.137949452005003</v>
      </c>
      <c r="Q60" s="3">
        <f t="shared" si="8"/>
        <v>2.7964958963460904</v>
      </c>
      <c r="R60" s="3">
        <f t="shared" si="9"/>
        <v>2.5377736802720268</v>
      </c>
      <c r="S60" s="3">
        <f t="shared" si="10"/>
        <v>2.257082228133751</v>
      </c>
      <c r="T60" s="3">
        <f t="shared" si="11"/>
        <v>2.205892648173172</v>
      </c>
      <c r="U60" s="3">
        <f t="shared" si="12"/>
        <v>2.0212592402987006</v>
      </c>
    </row>
    <row r="61" spans="2:21" x14ac:dyDescent="0.35">
      <c r="H61" s="3" t="s">
        <v>6</v>
      </c>
      <c r="I61" s="4" t="s">
        <v>12</v>
      </c>
      <c r="J61" s="3" t="s">
        <v>36</v>
      </c>
      <c r="K61" s="8">
        <v>103.89141089053</v>
      </c>
      <c r="L61" s="8">
        <v>125.614767186867</v>
      </c>
      <c r="M61" s="8">
        <v>113.511979567843</v>
      </c>
      <c r="N61" s="8">
        <v>87.9455909943714</v>
      </c>
      <c r="O61" s="8">
        <v>80.187868721003397</v>
      </c>
      <c r="Q61" s="3">
        <f t="shared" si="8"/>
        <v>4.3949193606825263</v>
      </c>
      <c r="R61" s="3">
        <f t="shared" si="9"/>
        <v>5.3138827123918899</v>
      </c>
      <c r="S61" s="3">
        <f t="shared" si="10"/>
        <v>4.8018983705763354</v>
      </c>
      <c r="T61" s="3">
        <f t="shared" si="11"/>
        <v>3.720363187242667</v>
      </c>
      <c r="U61" s="3">
        <f t="shared" si="12"/>
        <v>3.3921881868092969</v>
      </c>
    </row>
    <row r="62" spans="2:21" x14ac:dyDescent="0.35">
      <c r="H62" s="3" t="s">
        <v>6</v>
      </c>
      <c r="I62" s="4" t="s">
        <v>13</v>
      </c>
      <c r="J62" s="3" t="s">
        <v>36</v>
      </c>
      <c r="K62" s="8">
        <v>124.370501763614</v>
      </c>
      <c r="L62" s="8">
        <v>135.835290008344</v>
      </c>
      <c r="M62" s="8">
        <v>123.157305467437</v>
      </c>
      <c r="N62" s="8">
        <v>110.820434561441</v>
      </c>
      <c r="O62" s="8">
        <v>120.26032823995401</v>
      </c>
      <c r="Q62" s="3">
        <f t="shared" si="8"/>
        <v>5.0675089880126798</v>
      </c>
      <c r="R62" s="3">
        <f t="shared" si="9"/>
        <v>5.5346448172646658</v>
      </c>
      <c r="S62" s="3">
        <f t="shared" si="10"/>
        <v>5.0180769840573873</v>
      </c>
      <c r="T62" s="3">
        <f t="shared" si="11"/>
        <v>4.5154079161226877</v>
      </c>
      <c r="U62" s="3">
        <f t="shared" si="12"/>
        <v>4.9000388807277035</v>
      </c>
    </row>
    <row r="63" spans="2:21" x14ac:dyDescent="0.35">
      <c r="H63" s="3" t="s">
        <v>6</v>
      </c>
      <c r="I63" s="4" t="s">
        <v>14</v>
      </c>
      <c r="J63" s="3" t="s">
        <v>36</v>
      </c>
      <c r="K63" s="8">
        <v>164.28791457028399</v>
      </c>
      <c r="L63" s="8">
        <v>169.274677689203</v>
      </c>
      <c r="M63" s="8">
        <v>112.204061787036</v>
      </c>
      <c r="N63" s="8">
        <v>90.005760368663502</v>
      </c>
      <c r="O63" s="8">
        <v>127.928083671881</v>
      </c>
      <c r="Q63" s="3">
        <f t="shared" si="8"/>
        <v>6.7047590170379294</v>
      </c>
      <c r="R63" s="3">
        <f t="shared" si="9"/>
        <v>6.9082739564956377</v>
      </c>
      <c r="S63" s="3">
        <f t="shared" si="10"/>
        <v>4.5791633364063955</v>
      </c>
      <c r="T63" s="3">
        <f t="shared" si="11"/>
        <v>3.6732277903435353</v>
      </c>
      <c r="U63" s="3">
        <f t="shared" si="12"/>
        <v>5.2208768659272424</v>
      </c>
    </row>
    <row r="64" spans="2:21" x14ac:dyDescent="0.35">
      <c r="H64" s="3" t="s">
        <v>6</v>
      </c>
      <c r="I64" s="4" t="s">
        <v>15</v>
      </c>
      <c r="J64" s="3" t="s">
        <v>36</v>
      </c>
      <c r="K64" s="8">
        <v>125.442739079102</v>
      </c>
      <c r="L64" s="8">
        <v>113.25855832815699</v>
      </c>
      <c r="M64" s="8">
        <v>82.152767635460705</v>
      </c>
      <c r="N64" s="8">
        <v>124.912744773871</v>
      </c>
      <c r="O64" s="8">
        <v>88.552716539064605</v>
      </c>
      <c r="Q64" s="3">
        <f t="shared" si="8"/>
        <v>5.678272913760618</v>
      </c>
      <c r="R64" s="3">
        <f t="shared" si="9"/>
        <v>5.1267455472318337</v>
      </c>
      <c r="S64" s="3">
        <f t="shared" si="10"/>
        <v>3.7187153172791341</v>
      </c>
      <c r="T64" s="3">
        <f t="shared" si="11"/>
        <v>5.654282268068938</v>
      </c>
      <c r="U64" s="3">
        <f t="shared" si="12"/>
        <v>4.0084144802244701</v>
      </c>
    </row>
    <row r="65" spans="8:21" x14ac:dyDescent="0.35">
      <c r="H65" s="3" t="s">
        <v>6</v>
      </c>
      <c r="I65" s="4" t="s">
        <v>16</v>
      </c>
      <c r="J65" s="3" t="s">
        <v>36</v>
      </c>
      <c r="K65" s="8">
        <v>105.812248231821</v>
      </c>
      <c r="L65" s="8">
        <v>142.981249547527</v>
      </c>
      <c r="M65" s="8">
        <v>97.734340293203005</v>
      </c>
      <c r="N65" s="8">
        <v>95.949199260318906</v>
      </c>
      <c r="O65" s="8">
        <v>89.934278796264195</v>
      </c>
      <c r="Q65" s="3">
        <f t="shared" si="8"/>
        <v>4.8053520861000436</v>
      </c>
      <c r="R65" s="3">
        <f t="shared" si="9"/>
        <v>6.493343230748736</v>
      </c>
      <c r="S65" s="3">
        <f t="shared" si="10"/>
        <v>4.4385023837941384</v>
      </c>
      <c r="T65" s="3">
        <f t="shared" si="11"/>
        <v>4.3574320792717494</v>
      </c>
      <c r="U65" s="3">
        <f t="shared" si="12"/>
        <v>4.0842707857289957</v>
      </c>
    </row>
    <row r="66" spans="8:21" x14ac:dyDescent="0.35">
      <c r="H66" s="3" t="s">
        <v>6</v>
      </c>
      <c r="I66" s="4" t="s">
        <v>17</v>
      </c>
      <c r="J66" s="3" t="s">
        <v>36</v>
      </c>
      <c r="K66" s="8">
        <v>106.745923770852</v>
      </c>
      <c r="L66" s="8">
        <v>143.801553855679</v>
      </c>
      <c r="M66" s="8">
        <v>124.867928152915</v>
      </c>
      <c r="N66" s="8">
        <v>111.602990960157</v>
      </c>
      <c r="O66" s="8">
        <v>129.25541598397899</v>
      </c>
      <c r="Q66" s="3">
        <f t="shared" si="8"/>
        <v>4.2500748380231794</v>
      </c>
      <c r="R66" s="3">
        <f t="shared" si="9"/>
        <v>5.7254398493251086</v>
      </c>
      <c r="S66" s="3">
        <f t="shared" si="10"/>
        <v>4.971600045899855</v>
      </c>
      <c r="T66" s="3">
        <f t="shared" si="11"/>
        <v>4.4434583258289209</v>
      </c>
      <c r="U66" s="3">
        <f t="shared" si="12"/>
        <v>5.1462872936580659</v>
      </c>
    </row>
    <row r="67" spans="8:21" x14ac:dyDescent="0.35">
      <c r="H67" s="3" t="s">
        <v>6</v>
      </c>
      <c r="I67" s="4" t="s">
        <v>18</v>
      </c>
      <c r="J67" s="3" t="s">
        <v>36</v>
      </c>
      <c r="K67" s="8">
        <v>180.20337237739699</v>
      </c>
      <c r="L67" s="8">
        <v>156.51365826220899</v>
      </c>
      <c r="M67" s="8">
        <v>165.23540226674999</v>
      </c>
      <c r="N67" s="8">
        <v>147.06865432181201</v>
      </c>
      <c r="O67" s="8">
        <v>158.49897189856</v>
      </c>
      <c r="Q67" s="3">
        <f t="shared" si="8"/>
        <v>6.3219466764629688</v>
      </c>
      <c r="R67" s="3">
        <f t="shared" si="9"/>
        <v>5.4908572942774896</v>
      </c>
      <c r="S67" s="3">
        <f t="shared" si="10"/>
        <v>5.7968360326053903</v>
      </c>
      <c r="T67" s="3">
        <f t="shared" si="11"/>
        <v>5.1595049423075112</v>
      </c>
      <c r="U67" s="3">
        <f t="shared" si="12"/>
        <v>5.5605066397890734</v>
      </c>
    </row>
    <row r="68" spans="8:21" x14ac:dyDescent="0.35">
      <c r="H68" s="3" t="s">
        <v>6</v>
      </c>
      <c r="I68" s="4" t="s">
        <v>19</v>
      </c>
      <c r="J68" s="3" t="s">
        <v>36</v>
      </c>
      <c r="K68" s="8">
        <v>181.91995521970301</v>
      </c>
      <c r="L68" s="8">
        <v>214.06727828746099</v>
      </c>
      <c r="M68" s="8">
        <v>214.42709478777201</v>
      </c>
      <c r="N68" s="8">
        <v>181.55213526988899</v>
      </c>
      <c r="O68" s="8">
        <v>207.84551027388201</v>
      </c>
      <c r="Q68" s="3">
        <f t="shared" si="8"/>
        <v>6.7670020075151358</v>
      </c>
      <c r="R68" s="3">
        <f t="shared" si="9"/>
        <v>7.9628081491395308</v>
      </c>
      <c r="S68" s="3">
        <f t="shared" si="10"/>
        <v>7.9761924915938875</v>
      </c>
      <c r="T68" s="3">
        <f t="shared" si="11"/>
        <v>6.7533199552312642</v>
      </c>
      <c r="U68" s="3">
        <f t="shared" si="12"/>
        <v>7.7313727544499526</v>
      </c>
    </row>
    <row r="69" spans="8:21" x14ac:dyDescent="0.35">
      <c r="H69" s="3" t="s">
        <v>6</v>
      </c>
      <c r="I69" s="4" t="s">
        <v>20</v>
      </c>
      <c r="J69" s="3" t="s">
        <v>36</v>
      </c>
      <c r="K69" s="8">
        <v>214.17673981927001</v>
      </c>
      <c r="L69" s="8">
        <v>258.65946918578402</v>
      </c>
      <c r="M69" s="8">
        <v>224.080450347051</v>
      </c>
      <c r="N69" s="8">
        <v>284.207362063782</v>
      </c>
      <c r="O69" s="8">
        <v>293.76871363199803</v>
      </c>
      <c r="Q69" s="3">
        <f t="shared" si="8"/>
        <v>6.5059605866213817</v>
      </c>
      <c r="R69" s="3">
        <f t="shared" si="9"/>
        <v>7.8571945454914909</v>
      </c>
      <c r="S69" s="3">
        <f t="shared" si="10"/>
        <v>6.8068016135667975</v>
      </c>
      <c r="T69" s="3">
        <f t="shared" si="11"/>
        <v>8.6332526005152861</v>
      </c>
      <c r="U69" s="3">
        <f t="shared" si="12"/>
        <v>8.9236939271977977</v>
      </c>
    </row>
    <row r="70" spans="8:21" x14ac:dyDescent="0.35">
      <c r="H70" s="3" t="s">
        <v>6</v>
      </c>
      <c r="I70" s="4" t="s">
        <v>21</v>
      </c>
      <c r="J70" s="3" t="s">
        <v>36</v>
      </c>
      <c r="K70" s="8">
        <v>310.19600791224502</v>
      </c>
      <c r="L70" s="8">
        <v>400.41710114702801</v>
      </c>
      <c r="M70" s="8">
        <v>335.30571992110401</v>
      </c>
      <c r="N70" s="8">
        <v>339.068643364715</v>
      </c>
      <c r="O70" s="8">
        <v>289.16929547844302</v>
      </c>
      <c r="Q70" s="3">
        <f t="shared" si="8"/>
        <v>7.6740705285811837</v>
      </c>
      <c r="R70" s="3">
        <f t="shared" si="9"/>
        <v>9.9060883978933312</v>
      </c>
      <c r="S70" s="3">
        <f t="shared" si="10"/>
        <v>8.2952703377123811</v>
      </c>
      <c r="T70" s="3">
        <f t="shared" si="11"/>
        <v>8.3883628958477239</v>
      </c>
      <c r="U70" s="3">
        <f t="shared" si="12"/>
        <v>7.1538817766780944</v>
      </c>
    </row>
    <row r="71" spans="8:21" x14ac:dyDescent="0.35">
      <c r="H71" s="3" t="s">
        <v>6</v>
      </c>
      <c r="I71" s="4" t="s">
        <v>22</v>
      </c>
      <c r="J71" s="3" t="s">
        <v>36</v>
      </c>
      <c r="K71" s="8">
        <v>560.171198388721</v>
      </c>
      <c r="L71" s="8">
        <v>571.12576542628301</v>
      </c>
      <c r="M71" s="8">
        <v>387.442310979431</v>
      </c>
      <c r="N71" s="8">
        <v>567.03346058836701</v>
      </c>
      <c r="O71" s="8">
        <v>553.46587855991402</v>
      </c>
      <c r="Q71" s="3">
        <f t="shared" si="8"/>
        <v>11.868553051334407</v>
      </c>
      <c r="R71" s="3">
        <f t="shared" si="9"/>
        <v>12.100651489122139</v>
      </c>
      <c r="S71" s="3">
        <f t="shared" si="10"/>
        <v>8.2088826334123937</v>
      </c>
      <c r="T71" s="3">
        <f t="shared" si="11"/>
        <v>12.013946322539594</v>
      </c>
      <c r="U71" s="3">
        <f t="shared" si="12"/>
        <v>11.726484975818794</v>
      </c>
    </row>
    <row r="72" spans="8:21" x14ac:dyDescent="0.35">
      <c r="H72" s="3" t="s">
        <v>6</v>
      </c>
      <c r="I72" s="4" t="s">
        <v>23</v>
      </c>
      <c r="J72" s="3" t="s">
        <v>36</v>
      </c>
      <c r="K72" s="8">
        <v>957.71888774010904</v>
      </c>
      <c r="L72" s="8">
        <v>1540.47681425203</v>
      </c>
      <c r="M72" s="8">
        <v>903.08597378470404</v>
      </c>
      <c r="N72" s="8">
        <v>1286.5438526231401</v>
      </c>
      <c r="O72" s="8">
        <v>1472.51785974631</v>
      </c>
      <c r="Q72" s="3">
        <f t="shared" si="8"/>
        <v>34.181851721351386</v>
      </c>
      <c r="R72" s="3">
        <f t="shared" si="9"/>
        <v>54.981008225904084</v>
      </c>
      <c r="S72" s="3">
        <f t="shared" si="10"/>
        <v>32.231953700298924</v>
      </c>
      <c r="T72" s="3">
        <f t="shared" si="11"/>
        <v>45.917911577529601</v>
      </c>
      <c r="U72" s="3">
        <f t="shared" si="12"/>
        <v>52.555491787010432</v>
      </c>
    </row>
    <row r="73" spans="8:21" x14ac:dyDescent="0.35">
      <c r="H73" s="3" t="s">
        <v>24</v>
      </c>
      <c r="I73" s="4" t="s">
        <v>7</v>
      </c>
      <c r="J73" s="3" t="s">
        <v>36</v>
      </c>
      <c r="K73" s="8">
        <v>440.00312891113799</v>
      </c>
      <c r="L73" s="8">
        <v>461.42208774583901</v>
      </c>
      <c r="M73" s="8">
        <v>460.75243845796501</v>
      </c>
      <c r="N73" s="8">
        <v>419.16278724706399</v>
      </c>
      <c r="O73" s="8">
        <v>384.23516684386198</v>
      </c>
      <c r="Q73" s="3">
        <f t="shared" si="8"/>
        <v>17.316676207690879</v>
      </c>
      <c r="R73" s="3">
        <f t="shared" si="9"/>
        <v>18.159636519732853</v>
      </c>
      <c r="S73" s="3">
        <f t="shared" si="10"/>
        <v>18.133281934665423</v>
      </c>
      <c r="T73" s="3">
        <f t="shared" si="11"/>
        <v>16.496487838695661</v>
      </c>
      <c r="U73" s="3">
        <f t="shared" si="12"/>
        <v>15.121883310941184</v>
      </c>
    </row>
    <row r="74" spans="8:21" x14ac:dyDescent="0.35">
      <c r="H74" s="3" t="s">
        <v>24</v>
      </c>
      <c r="I74" s="4" t="s">
        <v>8</v>
      </c>
      <c r="J74" s="3" t="s">
        <v>36</v>
      </c>
      <c r="K74" s="8">
        <v>116.263297614664</v>
      </c>
      <c r="L74" s="8">
        <v>122.192805435728</v>
      </c>
      <c r="M74" s="8">
        <v>111.978102060041</v>
      </c>
      <c r="N74" s="8">
        <v>86.299147364424002</v>
      </c>
      <c r="O74" s="8">
        <v>69.010789247782299</v>
      </c>
      <c r="Q74" s="3">
        <f t="shared" si="8"/>
        <v>4.110425175064611</v>
      </c>
      <c r="R74" s="3">
        <f t="shared" si="9"/>
        <v>4.3200596747174913</v>
      </c>
      <c r="S74" s="3">
        <f t="shared" si="10"/>
        <v>3.9589244345112502</v>
      </c>
      <c r="T74" s="3">
        <f t="shared" si="11"/>
        <v>3.0510590632739669</v>
      </c>
      <c r="U74" s="3">
        <f t="shared" si="12"/>
        <v>2.4398386360527997</v>
      </c>
    </row>
    <row r="75" spans="8:21" x14ac:dyDescent="0.35">
      <c r="H75" s="3" t="s">
        <v>24</v>
      </c>
      <c r="I75" s="4" t="s">
        <v>9</v>
      </c>
      <c r="J75" s="3" t="s">
        <v>36</v>
      </c>
      <c r="K75" s="8">
        <v>65.708592988257195</v>
      </c>
      <c r="L75" s="8">
        <v>82.368930439438202</v>
      </c>
      <c r="M75" s="8">
        <v>52.108385441718703</v>
      </c>
      <c r="N75" s="8">
        <v>55.961868740471999</v>
      </c>
      <c r="O75" s="8">
        <v>66.595138554885395</v>
      </c>
      <c r="Q75" s="3">
        <f t="shared" si="8"/>
        <v>2.3834522455820171</v>
      </c>
      <c r="R75" s="3">
        <f t="shared" si="9"/>
        <v>2.9877737947782994</v>
      </c>
      <c r="S75" s="3">
        <f t="shared" si="10"/>
        <v>1.890130995757483</v>
      </c>
      <c r="T75" s="3">
        <f t="shared" si="11"/>
        <v>2.0299086565478719</v>
      </c>
      <c r="U75" s="3">
        <f t="shared" si="12"/>
        <v>2.4156099729886655</v>
      </c>
    </row>
    <row r="76" spans="8:21" x14ac:dyDescent="0.35">
      <c r="H76" s="3" t="s">
        <v>24</v>
      </c>
      <c r="I76" s="4" t="s">
        <v>10</v>
      </c>
      <c r="J76" s="3" t="s">
        <v>36</v>
      </c>
      <c r="K76" s="8">
        <v>42.8942318546111</v>
      </c>
      <c r="L76" s="8">
        <v>75.515664106326</v>
      </c>
      <c r="M76" s="8">
        <v>39.823936281701897</v>
      </c>
      <c r="N76" s="8">
        <v>39.053667961603999</v>
      </c>
      <c r="O76" s="8">
        <v>59.387287024901703</v>
      </c>
      <c r="Q76" s="3">
        <f t="shared" si="8"/>
        <v>1.6855042132078502</v>
      </c>
      <c r="R76" s="3">
        <f t="shared" si="9"/>
        <v>2.9673446640988996</v>
      </c>
      <c r="S76" s="3">
        <f t="shared" si="10"/>
        <v>1.5648587114659751</v>
      </c>
      <c r="T76" s="3">
        <f t="shared" si="11"/>
        <v>1.5345914600736186</v>
      </c>
      <c r="U76" s="3">
        <f t="shared" si="12"/>
        <v>2.3335893467152808</v>
      </c>
    </row>
    <row r="77" spans="8:21" x14ac:dyDescent="0.35">
      <c r="H77" s="3" t="s">
        <v>24</v>
      </c>
      <c r="I77" s="4" t="s">
        <v>11</v>
      </c>
      <c r="J77" s="3" t="s">
        <v>36</v>
      </c>
      <c r="K77" s="8">
        <v>41.848214065923202</v>
      </c>
      <c r="L77" s="8">
        <v>37.676313372736402</v>
      </c>
      <c r="M77" s="8">
        <v>47.704504668226498</v>
      </c>
      <c r="N77" s="8">
        <v>42.833310789485502</v>
      </c>
      <c r="O77" s="8">
        <v>26.254184260616501</v>
      </c>
      <c r="Q77" s="3">
        <f t="shared" si="8"/>
        <v>1.7550751770803841</v>
      </c>
      <c r="R77" s="3">
        <f t="shared" si="9"/>
        <v>1.5801095420756905</v>
      </c>
      <c r="S77" s="3">
        <f t="shared" si="10"/>
        <v>2.0006825583100927</v>
      </c>
      <c r="T77" s="3">
        <f t="shared" si="11"/>
        <v>1.7963892174794285</v>
      </c>
      <c r="U77" s="3">
        <f t="shared" si="12"/>
        <v>1.1010760702408011</v>
      </c>
    </row>
    <row r="78" spans="8:21" x14ac:dyDescent="0.35">
      <c r="H78" s="3" t="s">
        <v>24</v>
      </c>
      <c r="I78" s="4" t="s">
        <v>12</v>
      </c>
      <c r="J78" s="3" t="s">
        <v>36</v>
      </c>
      <c r="K78" s="8">
        <v>55.079865805417803</v>
      </c>
      <c r="L78" s="8">
        <v>44.146007109830599</v>
      </c>
      <c r="M78" s="8">
        <v>35.348179568752201</v>
      </c>
      <c r="N78" s="8">
        <v>34.0222845964106</v>
      </c>
      <c r="O78" s="8">
        <v>18.412438625204501</v>
      </c>
      <c r="Q78" s="3">
        <f t="shared" si="8"/>
        <v>2.3232001676800431</v>
      </c>
      <c r="R78" s="3">
        <f t="shared" si="9"/>
        <v>1.8620236200697995</v>
      </c>
      <c r="S78" s="3">
        <f t="shared" si="10"/>
        <v>1.490942207292592</v>
      </c>
      <c r="T78" s="3">
        <f t="shared" si="11"/>
        <v>1.4350176080397168</v>
      </c>
      <c r="U78" s="3">
        <f t="shared" si="12"/>
        <v>0.77661373854084548</v>
      </c>
    </row>
    <row r="79" spans="8:21" x14ac:dyDescent="0.35">
      <c r="H79" s="3" t="s">
        <v>24</v>
      </c>
      <c r="I79" s="4" t="s">
        <v>13</v>
      </c>
      <c r="J79" s="3" t="s">
        <v>36</v>
      </c>
      <c r="K79" s="8">
        <v>76.208621100261894</v>
      </c>
      <c r="L79" s="8">
        <v>97.175141242937798</v>
      </c>
      <c r="M79" s="8">
        <v>58.518823554910099</v>
      </c>
      <c r="N79" s="8">
        <v>27.150077273296802</v>
      </c>
      <c r="O79" s="8">
        <v>66.721931296629506</v>
      </c>
      <c r="Q79" s="3">
        <f t="shared" si="8"/>
        <v>3.1076296498754856</v>
      </c>
      <c r="R79" s="3">
        <f t="shared" si="9"/>
        <v>3.9626008947215277</v>
      </c>
      <c r="S79" s="3">
        <f t="shared" si="10"/>
        <v>2.3862763625629442</v>
      </c>
      <c r="T79" s="3">
        <f t="shared" si="11"/>
        <v>1.1071238911396308</v>
      </c>
      <c r="U79" s="3">
        <f t="shared" si="12"/>
        <v>2.7207820978885078</v>
      </c>
    </row>
    <row r="80" spans="8:21" x14ac:dyDescent="0.35">
      <c r="H80" s="3" t="s">
        <v>24</v>
      </c>
      <c r="I80" s="4" t="s">
        <v>14</v>
      </c>
      <c r="J80" s="3" t="s">
        <v>36</v>
      </c>
      <c r="K80" s="8">
        <v>94.360165493213302</v>
      </c>
      <c r="L80" s="8">
        <v>110.208017633282</v>
      </c>
      <c r="M80" s="8">
        <v>121.367113846687</v>
      </c>
      <c r="N80" s="8">
        <v>83.516024637227204</v>
      </c>
      <c r="O80" s="8">
        <v>69.644811461546098</v>
      </c>
      <c r="Q80" s="3">
        <f t="shared" si="8"/>
        <v>3.8268322579571161</v>
      </c>
      <c r="R80" s="3">
        <f t="shared" si="9"/>
        <v>4.4695512641389303</v>
      </c>
      <c r="S80" s="3">
        <f t="shared" si="10"/>
        <v>4.9221150036776962</v>
      </c>
      <c r="T80" s="3">
        <f t="shared" si="11"/>
        <v>3.3870417190087396</v>
      </c>
      <c r="U80" s="3">
        <f t="shared" si="12"/>
        <v>2.8244864737923234</v>
      </c>
    </row>
    <row r="81" spans="8:21" x14ac:dyDescent="0.35">
      <c r="H81" s="3" t="s">
        <v>24</v>
      </c>
      <c r="I81" s="4" t="s">
        <v>15</v>
      </c>
      <c r="J81" s="3" t="s">
        <v>36</v>
      </c>
      <c r="K81" s="8">
        <v>100.50470842710099</v>
      </c>
      <c r="L81" s="8">
        <v>119.57635804578</v>
      </c>
      <c r="M81" s="8">
        <v>86.792692478672194</v>
      </c>
      <c r="N81" s="8">
        <v>103.247013211403</v>
      </c>
      <c r="O81" s="8">
        <v>77.768669735376307</v>
      </c>
      <c r="Q81" s="3">
        <f t="shared" si="8"/>
        <v>4.4620283168624235</v>
      </c>
      <c r="R81" s="3">
        <f t="shared" si="9"/>
        <v>5.3087373116907441</v>
      </c>
      <c r="S81" s="3">
        <f t="shared" si="10"/>
        <v>3.8532667533428735</v>
      </c>
      <c r="T81" s="3">
        <f t="shared" si="11"/>
        <v>4.5837762607400787</v>
      </c>
      <c r="U81" s="3">
        <f t="shared" si="12"/>
        <v>3.452634328825146</v>
      </c>
    </row>
    <row r="82" spans="8:21" x14ac:dyDescent="0.35">
      <c r="H82" s="3" t="s">
        <v>24</v>
      </c>
      <c r="I82" s="4" t="s">
        <v>16</v>
      </c>
      <c r="J82" s="3" t="s">
        <v>36</v>
      </c>
      <c r="K82" s="8">
        <v>74.268981029580203</v>
      </c>
      <c r="L82" s="8">
        <v>93.475415965601002</v>
      </c>
      <c r="M82" s="8">
        <v>91.977516607051598</v>
      </c>
      <c r="N82" s="8">
        <v>104.697283910846</v>
      </c>
      <c r="O82" s="8">
        <v>81.241207125448298</v>
      </c>
      <c r="Q82" s="3">
        <f t="shared" si="8"/>
        <v>3.3044360882929662</v>
      </c>
      <c r="R82" s="3">
        <f t="shared" si="9"/>
        <v>4.1589844589614726</v>
      </c>
      <c r="S82" s="3">
        <f t="shared" si="10"/>
        <v>4.0923386988015187</v>
      </c>
      <c r="T82" s="3">
        <f t="shared" si="11"/>
        <v>4.6582769617299755</v>
      </c>
      <c r="U82" s="3">
        <f t="shared" si="12"/>
        <v>3.6146500592877793</v>
      </c>
    </row>
    <row r="83" spans="8:21" x14ac:dyDescent="0.35">
      <c r="H83" s="3" t="s">
        <v>24</v>
      </c>
      <c r="I83" s="4" t="s">
        <v>17</v>
      </c>
      <c r="J83" s="3" t="s">
        <v>36</v>
      </c>
      <c r="K83" s="8">
        <v>71.468092954629199</v>
      </c>
      <c r="L83" s="8">
        <v>123.19605772615201</v>
      </c>
      <c r="M83" s="8">
        <v>91.242811976149497</v>
      </c>
      <c r="N83" s="8">
        <v>86.706992299593296</v>
      </c>
      <c r="O83" s="8">
        <v>107.29613733905499</v>
      </c>
      <c r="Q83" s="3">
        <f t="shared" si="8"/>
        <v>2.8048753442972529</v>
      </c>
      <c r="R83" s="3">
        <f t="shared" si="9"/>
        <v>4.8350189650376363</v>
      </c>
      <c r="S83" s="3">
        <f t="shared" si="10"/>
        <v>3.5809646385656753</v>
      </c>
      <c r="T83" s="3">
        <f t="shared" si="11"/>
        <v>3.4029494117563139</v>
      </c>
      <c r="U83" s="3">
        <f t="shared" si="12"/>
        <v>4.2110021090349194</v>
      </c>
    </row>
    <row r="84" spans="8:21" x14ac:dyDescent="0.35">
      <c r="H84" s="3" t="s">
        <v>24</v>
      </c>
      <c r="I84" s="4" t="s">
        <v>18</v>
      </c>
      <c r="J84" s="3" t="s">
        <v>36</v>
      </c>
      <c r="K84" s="8">
        <v>143.464255745337</v>
      </c>
      <c r="L84" s="8">
        <v>147.944352159468</v>
      </c>
      <c r="M84" s="8">
        <v>119.02695464577</v>
      </c>
      <c r="N84" s="8">
        <v>119.11001000524</v>
      </c>
      <c r="O84" s="8">
        <v>116.841164746042</v>
      </c>
      <c r="Q84" s="3">
        <f t="shared" si="8"/>
        <v>4.9205998434189331</v>
      </c>
      <c r="R84" s="3">
        <f t="shared" si="9"/>
        <v>5.0742601513426449</v>
      </c>
      <c r="S84" s="3">
        <f t="shared" si="10"/>
        <v>4.0824385931521112</v>
      </c>
      <c r="T84" s="3">
        <f t="shared" si="11"/>
        <v>4.0852872622277632</v>
      </c>
      <c r="U84" s="3">
        <f t="shared" si="12"/>
        <v>4.0074694143662803</v>
      </c>
    </row>
    <row r="85" spans="8:21" x14ac:dyDescent="0.35">
      <c r="H85" s="3" t="s">
        <v>24</v>
      </c>
      <c r="I85" s="4" t="s">
        <v>19</v>
      </c>
      <c r="J85" s="3" t="s">
        <v>36</v>
      </c>
      <c r="K85" s="8">
        <v>173.116986003931</v>
      </c>
      <c r="L85" s="8">
        <v>168.74199930175701</v>
      </c>
      <c r="M85" s="8">
        <v>156.38575152041699</v>
      </c>
      <c r="N85" s="8">
        <v>167.27623259901901</v>
      </c>
      <c r="O85" s="8">
        <v>209.08990866072401</v>
      </c>
      <c r="Q85" s="3">
        <f t="shared" si="8"/>
        <v>6.2064305422962738</v>
      </c>
      <c r="R85" s="3">
        <f t="shared" si="9"/>
        <v>6.049582553446144</v>
      </c>
      <c r="S85" s="3">
        <f t="shared" si="10"/>
        <v>5.6065977523097148</v>
      </c>
      <c r="T85" s="3">
        <f t="shared" si="11"/>
        <v>5.9970332372770914</v>
      </c>
      <c r="U85" s="3">
        <f t="shared" si="12"/>
        <v>7.496098592938699</v>
      </c>
    </row>
    <row r="86" spans="8:21" x14ac:dyDescent="0.35">
      <c r="H86" s="3" t="s">
        <v>24</v>
      </c>
      <c r="I86" s="4" t="s">
        <v>20</v>
      </c>
      <c r="J86" s="3" t="s">
        <v>36</v>
      </c>
      <c r="K86" s="8">
        <v>203.20483046911201</v>
      </c>
      <c r="L86" s="8">
        <v>230.43417170155899</v>
      </c>
      <c r="M86" s="8">
        <v>225.18811446147001</v>
      </c>
      <c r="N86" s="8">
        <v>234.46982235462801</v>
      </c>
      <c r="O86" s="8">
        <v>229.34448121697699</v>
      </c>
      <c r="Q86" s="3">
        <f t="shared" si="8"/>
        <v>5.8328523115881872</v>
      </c>
      <c r="R86" s="3">
        <f t="shared" si="9"/>
        <v>6.6144514772381591</v>
      </c>
      <c r="S86" s="3">
        <f t="shared" si="10"/>
        <v>6.4638670790772688</v>
      </c>
      <c r="T86" s="3">
        <f t="shared" si="11"/>
        <v>6.7302920022206303</v>
      </c>
      <c r="U86" s="3">
        <f t="shared" si="12"/>
        <v>6.5831726752173774</v>
      </c>
    </row>
    <row r="87" spans="8:21" x14ac:dyDescent="0.35">
      <c r="H87" s="3" t="s">
        <v>24</v>
      </c>
      <c r="I87" s="4" t="s">
        <v>21</v>
      </c>
      <c r="J87" s="3" t="s">
        <v>36</v>
      </c>
      <c r="K87" s="8">
        <v>247.66215466074499</v>
      </c>
      <c r="L87" s="8">
        <v>419.51953140459801</v>
      </c>
      <c r="M87" s="8">
        <v>338.25684970120602</v>
      </c>
      <c r="N87" s="8">
        <v>314.98788508134299</v>
      </c>
      <c r="O87" s="8">
        <v>282.42382401857702</v>
      </c>
      <c r="Q87" s="3">
        <f t="shared" si="8"/>
        <v>5.5126139861585406</v>
      </c>
      <c r="R87" s="3">
        <f t="shared" si="9"/>
        <v>9.3379193904518836</v>
      </c>
      <c r="S87" s="3">
        <f t="shared" si="10"/>
        <v>7.5291254860117371</v>
      </c>
      <c r="T87" s="3">
        <f t="shared" si="11"/>
        <v>7.0111908020363147</v>
      </c>
      <c r="U87" s="3">
        <f t="shared" si="12"/>
        <v>6.2863602411998114</v>
      </c>
    </row>
    <row r="88" spans="8:21" x14ac:dyDescent="0.35">
      <c r="H88" s="3" t="s">
        <v>24</v>
      </c>
      <c r="I88" s="4" t="s">
        <v>22</v>
      </c>
      <c r="J88" s="3" t="s">
        <v>36</v>
      </c>
      <c r="K88" s="8">
        <v>494.96501109404301</v>
      </c>
      <c r="L88" s="8">
        <v>501.91591559177499</v>
      </c>
      <c r="M88" s="8">
        <v>393.226026319928</v>
      </c>
      <c r="N88" s="8">
        <v>507.77202072538802</v>
      </c>
      <c r="O88" s="8">
        <v>441.27971116237001</v>
      </c>
      <c r="Q88" s="3">
        <f t="shared" si="8"/>
        <v>8.7024730691871408</v>
      </c>
      <c r="R88" s="3">
        <f t="shared" si="9"/>
        <v>8.8246838474082114</v>
      </c>
      <c r="S88" s="3">
        <f t="shared" si="10"/>
        <v>6.9136985998035767</v>
      </c>
      <c r="T88" s="3">
        <f t="shared" si="11"/>
        <v>8.9276458670931014</v>
      </c>
      <c r="U88" s="3">
        <f t="shared" si="12"/>
        <v>7.7585783162348925</v>
      </c>
    </row>
    <row r="89" spans="8:21" x14ac:dyDescent="0.35">
      <c r="H89" s="3" t="s">
        <v>24</v>
      </c>
      <c r="I89" s="4" t="s">
        <v>23</v>
      </c>
      <c r="J89" s="3" t="s">
        <v>36</v>
      </c>
      <c r="K89" s="8">
        <v>725.12271307451999</v>
      </c>
      <c r="L89" s="8">
        <v>968.59865645992795</v>
      </c>
      <c r="M89" s="8">
        <v>681.185361972951</v>
      </c>
      <c r="N89" s="8">
        <v>957.68269094683205</v>
      </c>
      <c r="O89" s="8">
        <v>937.78178539224496</v>
      </c>
      <c r="Q89" s="3">
        <f t="shared" si="8"/>
        <v>15.31146523669034</v>
      </c>
      <c r="R89" s="3">
        <f t="shared" si="9"/>
        <v>20.452627381935319</v>
      </c>
      <c r="S89" s="3">
        <f t="shared" si="10"/>
        <v>14.383697823183883</v>
      </c>
      <c r="T89" s="3">
        <f t="shared" si="11"/>
        <v>20.222129255942264</v>
      </c>
      <c r="U89" s="3">
        <f t="shared" si="12"/>
        <v>19.801907936042159</v>
      </c>
    </row>
    <row r="90" spans="8:21" x14ac:dyDescent="0.35">
      <c r="H90" s="3"/>
      <c r="I90" s="4"/>
      <c r="J90" s="3"/>
      <c r="K90" s="8"/>
      <c r="L90" s="8"/>
      <c r="M90" s="8"/>
      <c r="N90" s="8"/>
      <c r="O90" s="8"/>
      <c r="Q90" s="3">
        <f>SUM(Q56:Q89)</f>
        <v>225.15877917289495</v>
      </c>
      <c r="R90" s="3">
        <f t="shared" ref="R90:U90" si="13">SUM(R56:R89)</f>
        <v>272.19835755763035</v>
      </c>
      <c r="S90" s="3">
        <f t="shared" si="13"/>
        <v>214.32811022699599</v>
      </c>
      <c r="T90" s="3">
        <f t="shared" si="13"/>
        <v>230.74407632501905</v>
      </c>
      <c r="U90" s="3">
        <f t="shared" si="13"/>
        <v>236.03520494742722</v>
      </c>
    </row>
    <row r="91" spans="8:21" x14ac:dyDescent="0.35">
      <c r="H91" s="3"/>
      <c r="I91" s="4"/>
      <c r="J91" s="3"/>
      <c r="K91" s="8"/>
      <c r="L91" s="8"/>
      <c r="M91" s="8"/>
      <c r="N91" s="8"/>
      <c r="O91" s="8"/>
      <c r="R91" s="7"/>
      <c r="S91" s="7"/>
      <c r="T91" s="7"/>
      <c r="U91" s="7"/>
    </row>
    <row r="92" spans="8:21" x14ac:dyDescent="0.35">
      <c r="H92" s="3" t="s">
        <v>6</v>
      </c>
      <c r="I92" s="4" t="s">
        <v>7</v>
      </c>
      <c r="J92" s="3" t="s">
        <v>37</v>
      </c>
      <c r="K92" s="8">
        <v>6198.75571669894</v>
      </c>
      <c r="L92" s="8">
        <v>6304.7181396822798</v>
      </c>
      <c r="M92" s="8">
        <v>5668.2913567780597</v>
      </c>
      <c r="N92" s="8">
        <v>4461.2843680170899</v>
      </c>
      <c r="O92" s="8">
        <v>4608.6618760924403</v>
      </c>
      <c r="Q92" s="3">
        <f>K92*$F20</f>
        <v>232.68930911848267</v>
      </c>
      <c r="R92" s="3">
        <f t="shared" ref="R92:U107" si="14">L92*$F20</f>
        <v>236.66693368111734</v>
      </c>
      <c r="S92" s="3">
        <f t="shared" si="14"/>
        <v>212.77670228846219</v>
      </c>
      <c r="T92" s="3">
        <f t="shared" si="14"/>
        <v>167.46799274222812</v>
      </c>
      <c r="U92" s="3">
        <f t="shared" si="14"/>
        <v>173.00025955527158</v>
      </c>
    </row>
    <row r="93" spans="8:21" x14ac:dyDescent="0.35">
      <c r="H93" s="3" t="s">
        <v>6</v>
      </c>
      <c r="I93" s="4" t="s">
        <v>8</v>
      </c>
      <c r="J93" s="3" t="s">
        <v>37</v>
      </c>
      <c r="K93" s="8">
        <v>2030.1694503983399</v>
      </c>
      <c r="L93" s="8">
        <v>2397.0153292996401</v>
      </c>
      <c r="M93" s="8">
        <v>2027.0899707487899</v>
      </c>
      <c r="N93" s="8">
        <v>1582.16988458829</v>
      </c>
      <c r="O93" s="8">
        <v>1800.04951020263</v>
      </c>
      <c r="Q93" s="3">
        <f t="shared" ref="Q93:Q125" si="15">K93*$F21</f>
        <v>68.452279391173803</v>
      </c>
      <c r="R93" s="3">
        <f t="shared" si="14"/>
        <v>80.82141271210196</v>
      </c>
      <c r="S93" s="3">
        <f t="shared" si="14"/>
        <v>68.348446973978739</v>
      </c>
      <c r="T93" s="3">
        <f t="shared" si="14"/>
        <v>53.346844995075976</v>
      </c>
      <c r="U93" s="3">
        <f t="shared" si="14"/>
        <v>60.693205666236111</v>
      </c>
    </row>
    <row r="94" spans="8:21" x14ac:dyDescent="0.35">
      <c r="H94" s="3" t="s">
        <v>6</v>
      </c>
      <c r="I94" s="4" t="s">
        <v>9</v>
      </c>
      <c r="J94" s="3" t="s">
        <v>37</v>
      </c>
      <c r="K94" s="8">
        <v>926.87037119162699</v>
      </c>
      <c r="L94" s="8">
        <v>1132.4786324786301</v>
      </c>
      <c r="M94" s="8">
        <v>961.17993122591804</v>
      </c>
      <c r="N94" s="8">
        <v>804.88147568294403</v>
      </c>
      <c r="O94" s="8">
        <v>937.54228605671597</v>
      </c>
      <c r="Q94" s="3">
        <f t="shared" si="15"/>
        <v>32.054862889147572</v>
      </c>
      <c r="R94" s="3">
        <f t="shared" si="14"/>
        <v>39.165614110979753</v>
      </c>
      <c r="S94" s="3">
        <f t="shared" si="14"/>
        <v>33.241423897967216</v>
      </c>
      <c r="T94" s="3">
        <f t="shared" si="14"/>
        <v>27.836001826082114</v>
      </c>
      <c r="U94" s="3">
        <f t="shared" si="14"/>
        <v>32.423940139211439</v>
      </c>
    </row>
    <row r="95" spans="8:21" x14ac:dyDescent="0.35">
      <c r="H95" s="3" t="s">
        <v>6</v>
      </c>
      <c r="I95" s="4" t="s">
        <v>10</v>
      </c>
      <c r="J95" s="3" t="s">
        <v>37</v>
      </c>
      <c r="K95" s="8">
        <v>571.09645465342498</v>
      </c>
      <c r="L95" s="8">
        <v>698.73943628723805</v>
      </c>
      <c r="M95" s="8">
        <v>579.89834986454105</v>
      </c>
      <c r="N95" s="8">
        <v>568.55171216527003</v>
      </c>
      <c r="O95" s="8">
        <v>457.78771425529601</v>
      </c>
      <c r="Q95" s="3">
        <f t="shared" si="15"/>
        <v>21.413860341658239</v>
      </c>
      <c r="R95" s="3">
        <f t="shared" si="14"/>
        <v>26.199967767168463</v>
      </c>
      <c r="S95" s="3">
        <f t="shared" si="14"/>
        <v>21.743896631074765</v>
      </c>
      <c r="T95" s="3">
        <f t="shared" si="14"/>
        <v>21.318442553992398</v>
      </c>
      <c r="U95" s="3">
        <f t="shared" si="14"/>
        <v>17.165230320224797</v>
      </c>
    </row>
    <row r="96" spans="8:21" x14ac:dyDescent="0.35">
      <c r="H96" s="3" t="s">
        <v>6</v>
      </c>
      <c r="I96" s="4" t="s">
        <v>11</v>
      </c>
      <c r="J96" s="3" t="s">
        <v>37</v>
      </c>
      <c r="K96" s="8">
        <v>725.16681354651803</v>
      </c>
      <c r="L96" s="8">
        <v>711.86199368815596</v>
      </c>
      <c r="M96" s="8">
        <v>676.74158074030004</v>
      </c>
      <c r="N96" s="8">
        <v>560.84372346605801</v>
      </c>
      <c r="O96" s="8">
        <v>499.92522485952901</v>
      </c>
      <c r="Q96" s="3">
        <f t="shared" si="15"/>
        <v>29.82928956102495</v>
      </c>
      <c r="R96" s="3">
        <f t="shared" si="14"/>
        <v>29.282004003138759</v>
      </c>
      <c r="S96" s="3">
        <f t="shared" si="14"/>
        <v>27.837347480316289</v>
      </c>
      <c r="T96" s="3">
        <f t="shared" si="14"/>
        <v>23.069960612144421</v>
      </c>
      <c r="U96" s="3">
        <f t="shared" si="14"/>
        <v>20.564115749125904</v>
      </c>
    </row>
    <row r="97" spans="8:21" x14ac:dyDescent="0.35">
      <c r="H97" s="3" t="s">
        <v>6</v>
      </c>
      <c r="I97" s="4" t="s">
        <v>12</v>
      </c>
      <c r="J97" s="3" t="s">
        <v>37</v>
      </c>
      <c r="K97" s="8">
        <v>1384.46597556293</v>
      </c>
      <c r="L97" s="8">
        <v>1422.2146522174201</v>
      </c>
      <c r="M97" s="8">
        <v>1043.9048120971299</v>
      </c>
      <c r="N97" s="8">
        <v>836.46028767979897</v>
      </c>
      <c r="O97" s="8">
        <v>796.15098230139097</v>
      </c>
      <c r="Q97" s="3">
        <f t="shared" si="15"/>
        <v>58.567077567356179</v>
      </c>
      <c r="R97" s="3">
        <f t="shared" si="14"/>
        <v>60.163960201318801</v>
      </c>
      <c r="S97" s="3">
        <f t="shared" si="14"/>
        <v>44.160315372264613</v>
      </c>
      <c r="T97" s="3">
        <f t="shared" si="14"/>
        <v>35.384787647552471</v>
      </c>
      <c r="U97" s="3">
        <f t="shared" si="14"/>
        <v>33.679582711892309</v>
      </c>
    </row>
    <row r="98" spans="8:21" x14ac:dyDescent="0.35">
      <c r="H98" s="3" t="s">
        <v>6</v>
      </c>
      <c r="I98" s="4" t="s">
        <v>13</v>
      </c>
      <c r="J98" s="3" t="s">
        <v>37</v>
      </c>
      <c r="K98" s="8">
        <v>1592.3501947111899</v>
      </c>
      <c r="L98" s="8">
        <v>1659.13104224477</v>
      </c>
      <c r="M98" s="8">
        <v>1530.13621944392</v>
      </c>
      <c r="N98" s="8">
        <v>1213.5745948695501</v>
      </c>
      <c r="O98" s="8">
        <v>1154.8528579513199</v>
      </c>
      <c r="Q98" s="3">
        <f t="shared" si="15"/>
        <v>64.880729830129596</v>
      </c>
      <c r="R98" s="3">
        <f t="shared" si="14"/>
        <v>67.601733125161147</v>
      </c>
      <c r="S98" s="3">
        <f t="shared" si="14"/>
        <v>62.345804953440506</v>
      </c>
      <c r="T98" s="3">
        <f t="shared" si="14"/>
        <v>49.447417835573013</v>
      </c>
      <c r="U98" s="3">
        <f t="shared" si="14"/>
        <v>47.054785134046789</v>
      </c>
    </row>
    <row r="99" spans="8:21" x14ac:dyDescent="0.35">
      <c r="H99" s="3" t="s">
        <v>6</v>
      </c>
      <c r="I99" s="4" t="s">
        <v>14</v>
      </c>
      <c r="J99" s="3" t="s">
        <v>37</v>
      </c>
      <c r="K99" s="8">
        <v>1367.69688879761</v>
      </c>
      <c r="L99" s="8">
        <v>1543.1552012597101</v>
      </c>
      <c r="M99" s="8">
        <v>1155.70183640647</v>
      </c>
      <c r="N99" s="8">
        <v>982.86290322580601</v>
      </c>
      <c r="O99" s="8">
        <v>1075.2874059987801</v>
      </c>
      <c r="Q99" s="3">
        <f t="shared" si="15"/>
        <v>55.817118816840591</v>
      </c>
      <c r="R99" s="3">
        <f t="shared" si="14"/>
        <v>62.977753277820653</v>
      </c>
      <c r="S99" s="3">
        <f t="shared" si="14"/>
        <v>47.165382364985845</v>
      </c>
      <c r="T99" s="3">
        <f t="shared" si="14"/>
        <v>40.111647470551425</v>
      </c>
      <c r="U99" s="3">
        <f t="shared" si="14"/>
        <v>43.883586629820734</v>
      </c>
    </row>
    <row r="100" spans="8:21" x14ac:dyDescent="0.35">
      <c r="H100" s="3" t="s">
        <v>6</v>
      </c>
      <c r="I100" s="4" t="s">
        <v>15</v>
      </c>
      <c r="J100" s="3" t="s">
        <v>37</v>
      </c>
      <c r="K100" s="8">
        <v>750.81168831168804</v>
      </c>
      <c r="L100" s="8">
        <v>739.834131014577</v>
      </c>
      <c r="M100" s="8">
        <v>732.07244048488303</v>
      </c>
      <c r="N100" s="8">
        <v>609.86810683713497</v>
      </c>
      <c r="O100" s="8">
        <v>642.00719490821803</v>
      </c>
      <c r="Q100" s="3">
        <f t="shared" si="15"/>
        <v>33.98613346912623</v>
      </c>
      <c r="R100" s="3">
        <f t="shared" si="14"/>
        <v>33.489224945627441</v>
      </c>
      <c r="S100" s="3">
        <f t="shared" si="14"/>
        <v>33.137885382865164</v>
      </c>
      <c r="T100" s="3">
        <f t="shared" si="14"/>
        <v>27.606201661748347</v>
      </c>
      <c r="U100" s="3">
        <f t="shared" si="14"/>
        <v>29.061004981627388</v>
      </c>
    </row>
    <row r="101" spans="8:21" x14ac:dyDescent="0.35">
      <c r="H101" s="3" t="s">
        <v>6</v>
      </c>
      <c r="I101" s="4" t="s">
        <v>16</v>
      </c>
      <c r="J101" s="3" t="s">
        <v>37</v>
      </c>
      <c r="K101" s="8">
        <v>347.13842840965998</v>
      </c>
      <c r="L101" s="8">
        <v>465.14153333815898</v>
      </c>
      <c r="M101" s="8">
        <v>346.51266103953702</v>
      </c>
      <c r="N101" s="8">
        <v>352.395240919716</v>
      </c>
      <c r="O101" s="8">
        <v>323.417502594258</v>
      </c>
      <c r="Q101" s="3">
        <f t="shared" si="15"/>
        <v>15.764927019310743</v>
      </c>
      <c r="R101" s="3">
        <f t="shared" si="14"/>
        <v>21.123914054461146</v>
      </c>
      <c r="S101" s="3">
        <f t="shared" si="14"/>
        <v>15.736508451633723</v>
      </c>
      <c r="T101" s="3">
        <f t="shared" si="14"/>
        <v>16.003659636598027</v>
      </c>
      <c r="U101" s="3">
        <f t="shared" si="14"/>
        <v>14.687666094833128</v>
      </c>
    </row>
    <row r="102" spans="8:21" x14ac:dyDescent="0.35">
      <c r="H102" s="3" t="s">
        <v>6</v>
      </c>
      <c r="I102" s="4" t="s">
        <v>17</v>
      </c>
      <c r="J102" s="3" t="s">
        <v>37</v>
      </c>
      <c r="K102" s="8">
        <v>228.14324884358501</v>
      </c>
      <c r="L102" s="8">
        <v>303.58105813976698</v>
      </c>
      <c r="M102" s="8">
        <v>238.209586014792</v>
      </c>
      <c r="N102" s="8">
        <v>213.90573267363499</v>
      </c>
      <c r="O102" s="8">
        <v>247.58783906790401</v>
      </c>
      <c r="Q102" s="3">
        <f t="shared" si="15"/>
        <v>9.0834932812652003</v>
      </c>
      <c r="R102" s="3">
        <f t="shared" si="14"/>
        <v>12.087039681908571</v>
      </c>
      <c r="S102" s="3">
        <f t="shared" si="14"/>
        <v>9.4842831644858894</v>
      </c>
      <c r="T102" s="3">
        <f t="shared" si="14"/>
        <v>8.5166284578387934</v>
      </c>
      <c r="U102" s="3">
        <f t="shared" si="14"/>
        <v>9.857677069542234</v>
      </c>
    </row>
    <row r="103" spans="8:21" x14ac:dyDescent="0.35">
      <c r="H103" s="3" t="s">
        <v>6</v>
      </c>
      <c r="I103" s="4" t="s">
        <v>18</v>
      </c>
      <c r="J103" s="3" t="s">
        <v>37</v>
      </c>
      <c r="K103" s="8">
        <v>231.69005019951001</v>
      </c>
      <c r="L103" s="8">
        <v>286.12653151060101</v>
      </c>
      <c r="M103" s="8">
        <v>232.72591868556401</v>
      </c>
      <c r="N103" s="8">
        <v>189.40660026294</v>
      </c>
      <c r="O103" s="8">
        <v>186.34338588073999</v>
      </c>
      <c r="Q103" s="3">
        <f t="shared" si="15"/>
        <v>8.1282171554523739</v>
      </c>
      <c r="R103" s="3">
        <f t="shared" si="14"/>
        <v>10.037973491101043</v>
      </c>
      <c r="S103" s="3">
        <f t="shared" si="14"/>
        <v>8.1645577924019808</v>
      </c>
      <c r="T103" s="3">
        <f t="shared" si="14"/>
        <v>6.6448169711536238</v>
      </c>
      <c r="U103" s="3">
        <f t="shared" si="14"/>
        <v>6.5373524008331181</v>
      </c>
    </row>
    <row r="104" spans="8:21" x14ac:dyDescent="0.35">
      <c r="H104" s="3" t="s">
        <v>6</v>
      </c>
      <c r="I104" s="4" t="s">
        <v>19</v>
      </c>
      <c r="J104" s="3" t="s">
        <v>37</v>
      </c>
      <c r="K104" s="8">
        <v>215.505177721802</v>
      </c>
      <c r="L104" s="8">
        <v>275.22935779816498</v>
      </c>
      <c r="M104" s="8">
        <v>217.17616010556401</v>
      </c>
      <c r="N104" s="8">
        <v>181.55213526988899</v>
      </c>
      <c r="O104" s="8">
        <v>202.583598621379</v>
      </c>
      <c r="Q104" s="3">
        <f t="shared" si="15"/>
        <v>8.0162946858256205</v>
      </c>
      <c r="R104" s="3">
        <f t="shared" si="14"/>
        <v>10.237896191750858</v>
      </c>
      <c r="S104" s="3">
        <f t="shared" si="14"/>
        <v>8.0784513696912477</v>
      </c>
      <c r="T104" s="3">
        <f t="shared" si="14"/>
        <v>6.7533199552312642</v>
      </c>
      <c r="U104" s="3">
        <f t="shared" si="14"/>
        <v>7.5356417986411053</v>
      </c>
    </row>
    <row r="105" spans="8:21" x14ac:dyDescent="0.35">
      <c r="H105" s="3" t="s">
        <v>6</v>
      </c>
      <c r="I105" s="4" t="s">
        <v>20</v>
      </c>
      <c r="J105" s="3" t="s">
        <v>37</v>
      </c>
      <c r="K105" s="8">
        <v>164.29996479286399</v>
      </c>
      <c r="L105" s="8">
        <v>238.97885739991</v>
      </c>
      <c r="M105" s="8">
        <v>128.436355686724</v>
      </c>
      <c r="N105" s="8">
        <v>161.23302270926101</v>
      </c>
      <c r="O105" s="8">
        <v>169.481950172306</v>
      </c>
      <c r="Q105" s="3">
        <f t="shared" si="15"/>
        <v>4.9908738746684369</v>
      </c>
      <c r="R105" s="3">
        <f t="shared" si="14"/>
        <v>7.2593645257258599</v>
      </c>
      <c r="S105" s="3">
        <f t="shared" si="14"/>
        <v>3.9014594614346172</v>
      </c>
      <c r="T105" s="3">
        <f t="shared" si="14"/>
        <v>4.8977106099077119</v>
      </c>
      <c r="U105" s="3">
        <f t="shared" si="14"/>
        <v>5.1482849579987127</v>
      </c>
    </row>
    <row r="106" spans="8:21" x14ac:dyDescent="0.35">
      <c r="H106" s="3" t="s">
        <v>6</v>
      </c>
      <c r="I106" s="4" t="s">
        <v>21</v>
      </c>
      <c r="J106" s="3" t="s">
        <v>37</v>
      </c>
      <c r="K106" s="8">
        <v>134.86782952706301</v>
      </c>
      <c r="L106" s="8">
        <v>200.208550573514</v>
      </c>
      <c r="M106" s="8">
        <v>145.95660749506899</v>
      </c>
      <c r="N106" s="8">
        <v>158.71298200050401</v>
      </c>
      <c r="O106" s="8">
        <v>128.154574132492</v>
      </c>
      <c r="Q106" s="3">
        <f t="shared" si="15"/>
        <v>3.3365524037309484</v>
      </c>
      <c r="R106" s="3">
        <f t="shared" si="14"/>
        <v>4.9530441989466656</v>
      </c>
      <c r="S106" s="3">
        <f t="shared" si="14"/>
        <v>3.6108823822983349</v>
      </c>
      <c r="T106" s="3">
        <f t="shared" si="14"/>
        <v>3.9264677384818918</v>
      </c>
      <c r="U106" s="3">
        <f t="shared" si="14"/>
        <v>3.1704703328459791</v>
      </c>
    </row>
    <row r="107" spans="8:21" x14ac:dyDescent="0.35">
      <c r="H107" s="3" t="s">
        <v>6</v>
      </c>
      <c r="I107" s="4" t="s">
        <v>22</v>
      </c>
      <c r="J107" s="3" t="s">
        <v>37</v>
      </c>
      <c r="K107" s="8">
        <v>188.82175226586099</v>
      </c>
      <c r="L107" s="8">
        <v>270.84314649081398</v>
      </c>
      <c r="M107" s="8">
        <v>136.74434505156401</v>
      </c>
      <c r="N107" s="8">
        <v>196.49674376824601</v>
      </c>
      <c r="O107" s="8">
        <v>155.830198817839</v>
      </c>
      <c r="Q107" s="3">
        <f t="shared" si="15"/>
        <v>4.0006358600003615</v>
      </c>
      <c r="R107" s="3">
        <f t="shared" si="14"/>
        <v>5.7384532835012072</v>
      </c>
      <c r="S107" s="3">
        <f t="shared" si="14"/>
        <v>2.8972526941455534</v>
      </c>
      <c r="T107" s="3">
        <f t="shared" si="14"/>
        <v>4.163248725632533</v>
      </c>
      <c r="U107" s="3">
        <f t="shared" si="14"/>
        <v>3.3016316922208073</v>
      </c>
    </row>
    <row r="108" spans="8:21" x14ac:dyDescent="0.35">
      <c r="H108" s="3" t="s">
        <v>6</v>
      </c>
      <c r="I108" s="4" t="s">
        <v>23</v>
      </c>
      <c r="J108" s="3" t="s">
        <v>37</v>
      </c>
      <c r="K108" s="8">
        <v>119.714860967513</v>
      </c>
      <c r="L108" s="8">
        <v>193.86953104532299</v>
      </c>
      <c r="M108" s="8">
        <v>185.77768603570999</v>
      </c>
      <c r="N108" s="8">
        <v>135.16219463356001</v>
      </c>
      <c r="O108" s="8">
        <v>179.812411916217</v>
      </c>
      <c r="Q108" s="3">
        <f t="shared" si="15"/>
        <v>4.272731465168901</v>
      </c>
      <c r="R108" s="3">
        <f t="shared" ref="R108:R125" si="16">L108*$F36</f>
        <v>6.9193785862532167</v>
      </c>
      <c r="S108" s="3">
        <f t="shared" ref="S108:S125" si="17">M108*$F36</f>
        <v>6.6305733326329017</v>
      </c>
      <c r="T108" s="3">
        <f t="shared" ref="T108:T125" si="18">N108*$F36</f>
        <v>4.8240607493902887</v>
      </c>
      <c r="U108" s="3">
        <f t="shared" ref="U108:U125" si="19">O108*$F36</f>
        <v>6.4176673139253992</v>
      </c>
    </row>
    <row r="109" spans="8:21" x14ac:dyDescent="0.35">
      <c r="H109" s="3" t="s">
        <v>24</v>
      </c>
      <c r="I109" s="4" t="s">
        <v>7</v>
      </c>
      <c r="J109" s="3" t="s">
        <v>37</v>
      </c>
      <c r="K109" s="8">
        <v>6396.6677096370404</v>
      </c>
      <c r="L109" s="8">
        <v>6624.4326777609604</v>
      </c>
      <c r="M109" s="8">
        <v>5906.1774268462596</v>
      </c>
      <c r="N109" s="8">
        <v>4653.4488194817905</v>
      </c>
      <c r="O109" s="8">
        <v>4556.7306436871604</v>
      </c>
      <c r="Q109" s="3">
        <f t="shared" si="15"/>
        <v>251.74599055714194</v>
      </c>
      <c r="R109" s="3">
        <f t="shared" si="16"/>
        <v>260.70986364190242</v>
      </c>
      <c r="S109" s="3">
        <f t="shared" si="17"/>
        <v>232.44235189637675</v>
      </c>
      <c r="T109" s="3">
        <f t="shared" si="18"/>
        <v>183.14021233313034</v>
      </c>
      <c r="U109" s="3">
        <f t="shared" si="19"/>
        <v>179.33379091567633</v>
      </c>
    </row>
    <row r="110" spans="8:21" x14ac:dyDescent="0.35">
      <c r="H110" s="3" t="s">
        <v>24</v>
      </c>
      <c r="I110" s="4" t="s">
        <v>8</v>
      </c>
      <c r="J110" s="3" t="s">
        <v>37</v>
      </c>
      <c r="K110" s="8">
        <v>1897.02947274594</v>
      </c>
      <c r="L110" s="8">
        <v>2142.0769074111699</v>
      </c>
      <c r="M110" s="8">
        <v>1887.6308632978401</v>
      </c>
      <c r="N110" s="8">
        <v>1429.1138803548599</v>
      </c>
      <c r="O110" s="8">
        <v>1622.5951423137101</v>
      </c>
      <c r="Q110" s="3">
        <f t="shared" si="15"/>
        <v>67.068437439804441</v>
      </c>
      <c r="R110" s="3">
        <f t="shared" si="16"/>
        <v>75.73195520678992</v>
      </c>
      <c r="S110" s="3">
        <f t="shared" si="17"/>
        <v>66.736154753189865</v>
      </c>
      <c r="T110" s="3">
        <f t="shared" si="18"/>
        <v>50.525538087816841</v>
      </c>
      <c r="U110" s="3">
        <f t="shared" si="19"/>
        <v>57.365962076948733</v>
      </c>
    </row>
    <row r="111" spans="8:21" x14ac:dyDescent="0.35">
      <c r="H111" s="3" t="s">
        <v>24</v>
      </c>
      <c r="I111" s="4" t="s">
        <v>9</v>
      </c>
      <c r="J111" s="3" t="s">
        <v>37</v>
      </c>
      <c r="K111" s="8">
        <v>771.54605960405195</v>
      </c>
      <c r="L111" s="8">
        <v>1025.493183971</v>
      </c>
      <c r="M111" s="8">
        <v>873.81754048420703</v>
      </c>
      <c r="N111" s="8">
        <v>742.94205052005896</v>
      </c>
      <c r="O111" s="8">
        <v>863.88693625365295</v>
      </c>
      <c r="Q111" s="3">
        <f t="shared" si="15"/>
        <v>27.986342496511419</v>
      </c>
      <c r="R111" s="3">
        <f t="shared" si="16"/>
        <v>37.197783744989621</v>
      </c>
      <c r="S111" s="3">
        <f t="shared" si="17"/>
        <v>31.696042851933218</v>
      </c>
      <c r="T111" s="3">
        <f t="shared" si="18"/>
        <v>26.948787336928632</v>
      </c>
      <c r="U111" s="3">
        <f t="shared" si="19"/>
        <v>31.335829371825213</v>
      </c>
    </row>
    <row r="112" spans="8:21" x14ac:dyDescent="0.35">
      <c r="H112" s="3" t="s">
        <v>24</v>
      </c>
      <c r="I112" s="4" t="s">
        <v>10</v>
      </c>
      <c r="J112" s="3" t="s">
        <v>37</v>
      </c>
      <c r="K112" s="8">
        <v>349.92662828761701</v>
      </c>
      <c r="L112" s="8">
        <v>450.936394234918</v>
      </c>
      <c r="M112" s="8">
        <v>347.93544330329001</v>
      </c>
      <c r="N112" s="8">
        <v>384.37031099052399</v>
      </c>
      <c r="O112" s="8">
        <v>329.701834862385</v>
      </c>
      <c r="Q112" s="3">
        <f t="shared" si="15"/>
        <v>13.750165949853519</v>
      </c>
      <c r="R112" s="3">
        <f t="shared" si="16"/>
        <v>17.719286708476282</v>
      </c>
      <c r="S112" s="3">
        <f t="shared" si="17"/>
        <v>13.671923479123773</v>
      </c>
      <c r="T112" s="3">
        <f t="shared" si="18"/>
        <v>15.103610685987737</v>
      </c>
      <c r="U112" s="3">
        <f t="shared" si="19"/>
        <v>12.955444304177925</v>
      </c>
    </row>
    <row r="113" spans="8:21" x14ac:dyDescent="0.35">
      <c r="H113" s="3" t="s">
        <v>24</v>
      </c>
      <c r="I113" s="4" t="s">
        <v>11</v>
      </c>
      <c r="J113" s="3" t="s">
        <v>37</v>
      </c>
      <c r="K113" s="8">
        <v>174.77783521650201</v>
      </c>
      <c r="L113" s="8">
        <v>197.80064520686599</v>
      </c>
      <c r="M113" s="8">
        <v>222.621021785057</v>
      </c>
      <c r="N113" s="8">
        <v>171.33324315794201</v>
      </c>
      <c r="O113" s="8">
        <v>188.15498720108499</v>
      </c>
      <c r="Q113" s="3">
        <f t="shared" si="15"/>
        <v>7.3300198572180424</v>
      </c>
      <c r="R113" s="3">
        <f t="shared" si="16"/>
        <v>8.2955750958973713</v>
      </c>
      <c r="S113" s="3">
        <f t="shared" si="17"/>
        <v>9.3365186054470986</v>
      </c>
      <c r="T113" s="3">
        <f t="shared" si="18"/>
        <v>7.1855568699177139</v>
      </c>
      <c r="U113" s="3">
        <f t="shared" si="19"/>
        <v>7.891045170059078</v>
      </c>
    </row>
    <row r="114" spans="8:21" x14ac:dyDescent="0.35">
      <c r="H114" s="3" t="s">
        <v>24</v>
      </c>
      <c r="I114" s="4" t="s">
        <v>12</v>
      </c>
      <c r="J114" s="3" t="s">
        <v>37</v>
      </c>
      <c r="K114" s="8">
        <v>322.96830404085898</v>
      </c>
      <c r="L114" s="8">
        <v>329.93331629452302</v>
      </c>
      <c r="M114" s="8">
        <v>291.62248144220501</v>
      </c>
      <c r="N114" s="8">
        <v>204.133707578463</v>
      </c>
      <c r="O114" s="8">
        <v>212.76595744680799</v>
      </c>
      <c r="Q114" s="3">
        <f t="shared" si="15"/>
        <v>13.622400983214799</v>
      </c>
      <c r="R114" s="3">
        <f t="shared" si="16"/>
        <v>13.916176528942694</v>
      </c>
      <c r="S114" s="3">
        <f t="shared" si="17"/>
        <v>12.300273210163857</v>
      </c>
      <c r="T114" s="3">
        <f t="shared" si="18"/>
        <v>8.6101056482382763</v>
      </c>
      <c r="U114" s="3">
        <f t="shared" si="19"/>
        <v>8.9742032009164543</v>
      </c>
    </row>
    <row r="115" spans="8:21" x14ac:dyDescent="0.35">
      <c r="H115" s="3" t="s">
        <v>24</v>
      </c>
      <c r="I115" s="4" t="s">
        <v>13</v>
      </c>
      <c r="J115" s="3" t="s">
        <v>37</v>
      </c>
      <c r="K115" s="8">
        <v>576.32769707073101</v>
      </c>
      <c r="L115" s="8">
        <v>585.31073446327605</v>
      </c>
      <c r="M115" s="8">
        <v>496.32631829905199</v>
      </c>
      <c r="N115" s="8">
        <v>423.95889895994299</v>
      </c>
      <c r="O115" s="8">
        <v>380.11282072019202</v>
      </c>
      <c r="Q115" s="3">
        <f t="shared" si="15"/>
        <v>23.501449227183379</v>
      </c>
      <c r="R115" s="3">
        <f t="shared" si="16"/>
        <v>23.867758877508717</v>
      </c>
      <c r="S115" s="3">
        <f t="shared" si="17"/>
        <v>20.239158778774588</v>
      </c>
      <c r="T115" s="3">
        <f t="shared" si="18"/>
        <v>17.288165377026569</v>
      </c>
      <c r="U115" s="3">
        <f t="shared" si="19"/>
        <v>15.500213163728457</v>
      </c>
    </row>
    <row r="116" spans="8:21" x14ac:dyDescent="0.35">
      <c r="H116" s="3" t="s">
        <v>24</v>
      </c>
      <c r="I116" s="4" t="s">
        <v>14</v>
      </c>
      <c r="J116" s="3" t="s">
        <v>37</v>
      </c>
      <c r="K116" s="8">
        <v>711.33047833345404</v>
      </c>
      <c r="L116" s="8">
        <v>693.39211094273696</v>
      </c>
      <c r="M116" s="8">
        <v>578.66106066188399</v>
      </c>
      <c r="N116" s="8">
        <v>455.16233427288802</v>
      </c>
      <c r="O116" s="8">
        <v>507.41219779126402</v>
      </c>
      <c r="Q116" s="3">
        <f t="shared" si="15"/>
        <v>28.848427790753643</v>
      </c>
      <c r="R116" s="3">
        <f t="shared" si="16"/>
        <v>28.120926703540949</v>
      </c>
      <c r="S116" s="3">
        <f t="shared" si="17"/>
        <v>23.46794117824907</v>
      </c>
      <c r="T116" s="3">
        <f t="shared" si="18"/>
        <v>18.459377368597622</v>
      </c>
      <c r="U116" s="3">
        <f t="shared" si="19"/>
        <v>20.578401451915482</v>
      </c>
    </row>
    <row r="117" spans="8:21" x14ac:dyDescent="0.35">
      <c r="H117" s="3" t="s">
        <v>24</v>
      </c>
      <c r="I117" s="4" t="s">
        <v>15</v>
      </c>
      <c r="J117" s="3" t="s">
        <v>37</v>
      </c>
      <c r="K117" s="8">
        <v>415.12814350324402</v>
      </c>
      <c r="L117" s="8">
        <v>482.576016399043</v>
      </c>
      <c r="M117" s="8">
        <v>366.222824361226</v>
      </c>
      <c r="N117" s="8">
        <v>320.276449145578</v>
      </c>
      <c r="O117" s="8">
        <v>399.35262837085099</v>
      </c>
      <c r="Q117" s="3">
        <f t="shared" si="15"/>
        <v>18.430116960953523</v>
      </c>
      <c r="R117" s="3">
        <f t="shared" si="16"/>
        <v>21.424547007894891</v>
      </c>
      <c r="S117" s="3">
        <f t="shared" si="17"/>
        <v>16.258906056788199</v>
      </c>
      <c r="T117" s="3">
        <f t="shared" si="18"/>
        <v>14.219061053724387</v>
      </c>
      <c r="U117" s="3">
        <f t="shared" si="19"/>
        <v>17.729743850723708</v>
      </c>
    </row>
    <row r="118" spans="8:21" x14ac:dyDescent="0.35">
      <c r="H118" s="3" t="s">
        <v>24</v>
      </c>
      <c r="I118" s="4" t="s">
        <v>16</v>
      </c>
      <c r="J118" s="3" t="s">
        <v>37</v>
      </c>
      <c r="K118" s="8">
        <v>235.53876840809701</v>
      </c>
      <c r="L118" s="8">
        <v>315.739182817141</v>
      </c>
      <c r="M118" s="8">
        <v>265.71282575370401</v>
      </c>
      <c r="N118" s="8">
        <v>237.582298105381</v>
      </c>
      <c r="O118" s="8">
        <v>239.76063566290799</v>
      </c>
      <c r="Q118" s="3">
        <f t="shared" si="15"/>
        <v>10.47978302287197</v>
      </c>
      <c r="R118" s="3">
        <f t="shared" si="16"/>
        <v>14.048125283603188</v>
      </c>
      <c r="S118" s="3">
        <f t="shared" si="17"/>
        <v>11.822311796537694</v>
      </c>
      <c r="T118" s="3">
        <f t="shared" si="18"/>
        <v>10.570705413156469</v>
      </c>
      <c r="U118" s="3">
        <f t="shared" si="19"/>
        <v>10.667625784727331</v>
      </c>
    </row>
    <row r="119" spans="8:21" x14ac:dyDescent="0.35">
      <c r="H119" s="3" t="s">
        <v>24</v>
      </c>
      <c r="I119" s="4" t="s">
        <v>17</v>
      </c>
      <c r="J119" s="3" t="s">
        <v>37</v>
      </c>
      <c r="K119" s="8">
        <v>154.463297676134</v>
      </c>
      <c r="L119" s="8">
        <v>204.59345300950301</v>
      </c>
      <c r="M119" s="8">
        <v>150.65673605364199</v>
      </c>
      <c r="N119" s="8">
        <v>121.802679658952</v>
      </c>
      <c r="O119" s="8">
        <v>149.809701190379</v>
      </c>
      <c r="Q119" s="3">
        <f t="shared" si="15"/>
        <v>6.0621499376747048</v>
      </c>
      <c r="R119" s="3">
        <f t="shared" si="16"/>
        <v>8.0295850669375248</v>
      </c>
      <c r="S119" s="3">
        <f t="shared" si="17"/>
        <v>5.9127555660037814</v>
      </c>
      <c r="T119" s="3">
        <f t="shared" si="18"/>
        <v>4.7803336974671842</v>
      </c>
      <c r="U119" s="3">
        <f t="shared" si="19"/>
        <v>5.8795123786525414</v>
      </c>
    </row>
    <row r="120" spans="8:21" x14ac:dyDescent="0.35">
      <c r="H120" s="3" t="s">
        <v>24</v>
      </c>
      <c r="I120" s="4" t="s">
        <v>18</v>
      </c>
      <c r="J120" s="3" t="s">
        <v>37</v>
      </c>
      <c r="K120" s="8">
        <v>116.395528246217</v>
      </c>
      <c r="L120" s="8">
        <v>173.89950166112899</v>
      </c>
      <c r="M120" s="8">
        <v>126.466139311131</v>
      </c>
      <c r="N120" s="8">
        <v>131.021011005764</v>
      </c>
      <c r="O120" s="8">
        <v>178.69825196453499</v>
      </c>
      <c r="Q120" s="3">
        <f t="shared" si="15"/>
        <v>3.9921847786229141</v>
      </c>
      <c r="R120" s="3">
        <f t="shared" si="16"/>
        <v>5.9644812305255632</v>
      </c>
      <c r="S120" s="3">
        <f t="shared" si="17"/>
        <v>4.3375910052241311</v>
      </c>
      <c r="T120" s="3">
        <f t="shared" si="18"/>
        <v>4.4938159884505398</v>
      </c>
      <c r="U120" s="3">
        <f t="shared" si="19"/>
        <v>6.1290708690307882</v>
      </c>
    </row>
    <row r="121" spans="8:21" x14ac:dyDescent="0.35">
      <c r="H121" s="3" t="s">
        <v>24</v>
      </c>
      <c r="I121" s="4" t="s">
        <v>19</v>
      </c>
      <c r="J121" s="3" t="s">
        <v>37</v>
      </c>
      <c r="K121" s="8">
        <v>176.05117220738799</v>
      </c>
      <c r="L121" s="8">
        <v>183.288723379494</v>
      </c>
      <c r="M121" s="8">
        <v>139.00955690703699</v>
      </c>
      <c r="N121" s="8">
        <v>133.25394800260801</v>
      </c>
      <c r="O121" s="8">
        <v>145.81269946076799</v>
      </c>
      <c r="Q121" s="3">
        <f t="shared" si="15"/>
        <v>6.3116242803013147</v>
      </c>
      <c r="R121" s="3">
        <f t="shared" si="16"/>
        <v>6.5710982908121665</v>
      </c>
      <c r="S121" s="3">
        <f t="shared" si="17"/>
        <v>4.9836424464975124</v>
      </c>
      <c r="T121" s="3">
        <f t="shared" si="18"/>
        <v>4.7772976635936022</v>
      </c>
      <c r="U121" s="3">
        <f t="shared" si="19"/>
        <v>5.2275424398125114</v>
      </c>
    </row>
    <row r="122" spans="8:21" x14ac:dyDescent="0.35">
      <c r="H122" s="3" t="s">
        <v>24</v>
      </c>
      <c r="I122" s="4" t="s">
        <v>20</v>
      </c>
      <c r="J122" s="3" t="s">
        <v>37</v>
      </c>
      <c r="K122" s="8">
        <v>150.95215977705499</v>
      </c>
      <c r="L122" s="8">
        <v>162.990023886469</v>
      </c>
      <c r="M122" s="8">
        <v>151.04080848025399</v>
      </c>
      <c r="N122" s="8">
        <v>137.92342491448699</v>
      </c>
      <c r="O122" s="8">
        <v>119.02688265691199</v>
      </c>
      <c r="Q122" s="3">
        <f t="shared" si="15"/>
        <v>4.3329760028940916</v>
      </c>
      <c r="R122" s="3">
        <f t="shared" si="16"/>
        <v>4.6785144595099304</v>
      </c>
      <c r="S122" s="3">
        <f t="shared" si="17"/>
        <v>4.3355206018201109</v>
      </c>
      <c r="T122" s="3">
        <f t="shared" si="18"/>
        <v>3.9589952954238981</v>
      </c>
      <c r="U122" s="3">
        <f t="shared" si="19"/>
        <v>3.4165832871381294</v>
      </c>
    </row>
    <row r="123" spans="8:21" x14ac:dyDescent="0.35">
      <c r="H123" s="3" t="s">
        <v>24</v>
      </c>
      <c r="I123" s="4" t="s">
        <v>21</v>
      </c>
      <c r="J123" s="3" t="s">
        <v>37</v>
      </c>
      <c r="K123" s="8">
        <v>123.831077330372</v>
      </c>
      <c r="L123" s="8">
        <v>201.84430284560801</v>
      </c>
      <c r="M123" s="8">
        <v>105.235464351486</v>
      </c>
      <c r="N123" s="8">
        <v>145.37902388369599</v>
      </c>
      <c r="O123" s="8">
        <v>116.107572096526</v>
      </c>
      <c r="Q123" s="3">
        <f t="shared" si="15"/>
        <v>2.7563069930792592</v>
      </c>
      <c r="R123" s="3">
        <f t="shared" si="16"/>
        <v>4.4927725369155187</v>
      </c>
      <c r="S123" s="3">
        <f t="shared" si="17"/>
        <v>2.3423945956480887</v>
      </c>
      <c r="T123" s="3">
        <f t="shared" si="18"/>
        <v>3.2359342163244356</v>
      </c>
      <c r="U123" s="3">
        <f t="shared" si="19"/>
        <v>2.5843925436043644</v>
      </c>
    </row>
    <row r="124" spans="8:21" x14ac:dyDescent="0.35">
      <c r="H124" s="3" t="s">
        <v>24</v>
      </c>
      <c r="I124" s="4" t="s">
        <v>22</v>
      </c>
      <c r="J124" s="3" t="s">
        <v>37</v>
      </c>
      <c r="K124" s="8">
        <v>210.50236103999501</v>
      </c>
      <c r="L124" s="8">
        <v>194.290031841977</v>
      </c>
      <c r="M124" s="8">
        <v>57.673150526922797</v>
      </c>
      <c r="N124" s="8">
        <v>202.07253886010301</v>
      </c>
      <c r="O124" s="8">
        <v>155.45080734128899</v>
      </c>
      <c r="Q124" s="3">
        <f t="shared" si="15"/>
        <v>3.7010517650565951</v>
      </c>
      <c r="R124" s="3">
        <f t="shared" si="16"/>
        <v>3.4160066506096234</v>
      </c>
      <c r="S124" s="3">
        <f t="shared" si="17"/>
        <v>1.0140091279711918</v>
      </c>
      <c r="T124" s="3">
        <f t="shared" si="18"/>
        <v>3.5528386613941865</v>
      </c>
      <c r="U124" s="3">
        <f t="shared" si="19"/>
        <v>2.733135543219102</v>
      </c>
    </row>
    <row r="125" spans="8:21" x14ac:dyDescent="0.35">
      <c r="H125" s="3" t="s">
        <v>24</v>
      </c>
      <c r="I125" s="4" t="s">
        <v>23</v>
      </c>
      <c r="J125" s="3" t="s">
        <v>37</v>
      </c>
      <c r="K125" s="8">
        <v>167.336010709504</v>
      </c>
      <c r="L125" s="8">
        <v>218.71582565224099</v>
      </c>
      <c r="M125" s="8">
        <v>164.08114558472499</v>
      </c>
      <c r="N125" s="8">
        <v>160.40005661178401</v>
      </c>
      <c r="O125" s="8">
        <v>130.74842200180299</v>
      </c>
      <c r="Q125" s="3">
        <f t="shared" si="15"/>
        <v>3.5334150546208347</v>
      </c>
      <c r="R125" s="3">
        <f t="shared" si="16"/>
        <v>4.6183352152757005</v>
      </c>
      <c r="S125" s="3">
        <f t="shared" si="17"/>
        <v>3.4646863369712912</v>
      </c>
      <c r="T125" s="3">
        <f t="shared" si="18"/>
        <v>3.3869576093696256</v>
      </c>
      <c r="U125" s="3">
        <f t="shared" si="19"/>
        <v>2.7608429333904851</v>
      </c>
    </row>
    <row r="126" spans="8:21" x14ac:dyDescent="0.35">
      <c r="Q126" s="3">
        <f>SUM(Q92:Q125)</f>
        <v>1148.7372298281191</v>
      </c>
      <c r="R126" s="3">
        <f t="shared" ref="R126:U126" si="20">SUM(R92:R125)</f>
        <v>1253.5284600882155</v>
      </c>
      <c r="S126" s="3">
        <f t="shared" si="20"/>
        <v>1073.6233562807995</v>
      </c>
      <c r="T126" s="3">
        <f t="shared" si="20"/>
        <v>881.55650349573023</v>
      </c>
      <c r="U126" s="3">
        <f t="shared" si="20"/>
        <v>905.24544183384398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3:G207"/>
  <sheetViews>
    <sheetView workbookViewId="0"/>
  </sheetViews>
  <sheetFormatPr defaultRowHeight="14.5" x14ac:dyDescent="0.35"/>
  <cols>
    <col min="5" max="5" width="9.1796875" style="5"/>
  </cols>
  <sheetData>
    <row r="3" spans="3:7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4</v>
      </c>
    </row>
    <row r="4" spans="3:7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716</v>
      </c>
    </row>
    <row r="5" spans="3:7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2460</v>
      </c>
    </row>
    <row r="6" spans="3:7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3113</v>
      </c>
    </row>
    <row r="7" spans="3:7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2914</v>
      </c>
    </row>
    <row r="8" spans="3:7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2639</v>
      </c>
    </row>
    <row r="9" spans="3:7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2790</v>
      </c>
    </row>
    <row r="10" spans="3:7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3335</v>
      </c>
    </row>
    <row r="11" spans="3:7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3699</v>
      </c>
    </row>
    <row r="12" spans="3:7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4457</v>
      </c>
    </row>
    <row r="13" spans="3:7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4597</v>
      </c>
    </row>
    <row r="14" spans="3:7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4109</v>
      </c>
    </row>
    <row r="15" spans="3:7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3571</v>
      </c>
    </row>
    <row r="16" spans="3:7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3431</v>
      </c>
    </row>
    <row r="17" spans="3:7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3495</v>
      </c>
    </row>
    <row r="18" spans="3:7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2530</v>
      </c>
    </row>
    <row r="19" spans="3:7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1851</v>
      </c>
    </row>
    <row r="20" spans="3:7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1723</v>
      </c>
    </row>
    <row r="21" spans="3:7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-1141</v>
      </c>
    </row>
    <row r="22" spans="3:7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-3914</v>
      </c>
    </row>
    <row r="23" spans="3:7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-4670</v>
      </c>
    </row>
    <row r="24" spans="3:7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-3594</v>
      </c>
    </row>
    <row r="25" spans="3:7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-2251</v>
      </c>
    </row>
    <row r="26" spans="3:7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-1910</v>
      </c>
    </row>
    <row r="27" spans="3:7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-2262</v>
      </c>
    </row>
    <row r="28" spans="3:7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-2456</v>
      </c>
    </row>
    <row r="29" spans="3:7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-2903</v>
      </c>
    </row>
    <row r="30" spans="3:7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-3026</v>
      </c>
    </row>
    <row r="31" spans="3:7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-2838</v>
      </c>
    </row>
    <row r="32" spans="3:7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-2378</v>
      </c>
    </row>
    <row r="33" spans="3:7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-2474</v>
      </c>
    </row>
    <row r="34" spans="3:7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-2642</v>
      </c>
    </row>
    <row r="35" spans="3:7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-2040</v>
      </c>
    </row>
    <row r="36" spans="3:7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-1674</v>
      </c>
    </row>
    <row r="37" spans="3:7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-1666</v>
      </c>
    </row>
    <row r="38" spans="3:7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634</v>
      </c>
    </row>
    <row r="39" spans="3:7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2565</v>
      </c>
    </row>
    <row r="40" spans="3:7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3125</v>
      </c>
    </row>
    <row r="41" spans="3:7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3013</v>
      </c>
    </row>
    <row r="42" spans="3:7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2848</v>
      </c>
    </row>
    <row r="43" spans="3:7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2989</v>
      </c>
    </row>
    <row r="44" spans="3:7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3436</v>
      </c>
    </row>
    <row r="45" spans="3:7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3724</v>
      </c>
    </row>
    <row r="46" spans="3:7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4588</v>
      </c>
    </row>
    <row r="47" spans="3:7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4783</v>
      </c>
    </row>
    <row r="48" spans="3:7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4428</v>
      </c>
    </row>
    <row r="49" spans="3:7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3685</v>
      </c>
    </row>
    <row r="50" spans="3:7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3462</v>
      </c>
    </row>
    <row r="51" spans="3:7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3612</v>
      </c>
    </row>
    <row r="52" spans="3:7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2572</v>
      </c>
    </row>
    <row r="53" spans="3:7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1916</v>
      </c>
    </row>
    <row r="54" spans="3:7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1763</v>
      </c>
    </row>
    <row r="55" spans="3:7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-1063</v>
      </c>
    </row>
    <row r="56" spans="3:7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-3937</v>
      </c>
    </row>
    <row r="57" spans="3:7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-4660</v>
      </c>
    </row>
    <row r="58" spans="3:7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-3673</v>
      </c>
    </row>
    <row r="59" spans="3:7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-2410</v>
      </c>
    </row>
    <row r="60" spans="3:7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-1976</v>
      </c>
    </row>
    <row r="61" spans="3:7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-2293</v>
      </c>
    </row>
    <row r="62" spans="3:7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-2531</v>
      </c>
    </row>
    <row r="63" spans="3:7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-3023</v>
      </c>
    </row>
    <row r="64" spans="3:7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-3074</v>
      </c>
    </row>
    <row r="65" spans="3:7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-2982</v>
      </c>
    </row>
    <row r="66" spans="3:7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-2426</v>
      </c>
    </row>
    <row r="67" spans="3:7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-2446</v>
      </c>
    </row>
    <row r="68" spans="3:7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-2627</v>
      </c>
    </row>
    <row r="69" spans="3:7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-2098</v>
      </c>
    </row>
    <row r="70" spans="3:7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-1667</v>
      </c>
    </row>
    <row r="71" spans="3:7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-1731</v>
      </c>
    </row>
    <row r="72" spans="3:7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654</v>
      </c>
    </row>
    <row r="73" spans="3:7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2560</v>
      </c>
    </row>
    <row r="74" spans="3:7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3229</v>
      </c>
    </row>
    <row r="75" spans="3:7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3146</v>
      </c>
    </row>
    <row r="76" spans="3:7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2939</v>
      </c>
    </row>
    <row r="77" spans="3:7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3073</v>
      </c>
    </row>
    <row r="78" spans="3:7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3544</v>
      </c>
    </row>
    <row r="79" spans="3:7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3978</v>
      </c>
    </row>
    <row r="80" spans="3:7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4540</v>
      </c>
    </row>
    <row r="81" spans="3:7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4840</v>
      </c>
    </row>
    <row r="82" spans="3:7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4702</v>
      </c>
    </row>
    <row r="83" spans="3:7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3837</v>
      </c>
    </row>
    <row r="84" spans="3:7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3574</v>
      </c>
    </row>
    <row r="85" spans="3:7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3784</v>
      </c>
    </row>
    <row r="86" spans="3:7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2762</v>
      </c>
    </row>
    <row r="87" spans="3:7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1969</v>
      </c>
    </row>
    <row r="88" spans="3:7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1875</v>
      </c>
    </row>
    <row r="89" spans="3:7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-1041</v>
      </c>
    </row>
    <row r="90" spans="3:7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-4049</v>
      </c>
    </row>
    <row r="91" spans="3:7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-4666</v>
      </c>
    </row>
    <row r="92" spans="3:7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-3715</v>
      </c>
    </row>
    <row r="93" spans="3:7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-2453</v>
      </c>
    </row>
    <row r="94" spans="3:7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-2104</v>
      </c>
    </row>
    <row r="95" spans="3:7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-2264</v>
      </c>
    </row>
    <row r="96" spans="3:7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-2673</v>
      </c>
    </row>
    <row r="97" spans="3:7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-3070</v>
      </c>
    </row>
    <row r="98" spans="3:7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-3106</v>
      </c>
    </row>
    <row r="99" spans="3:7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-3182</v>
      </c>
    </row>
    <row r="100" spans="3:7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-2659</v>
      </c>
    </row>
    <row r="101" spans="3:7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-2464</v>
      </c>
    </row>
    <row r="102" spans="3:7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-2745</v>
      </c>
    </row>
    <row r="103" spans="3:7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-2172</v>
      </c>
    </row>
    <row r="104" spans="3:7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-1734</v>
      </c>
    </row>
    <row r="105" spans="3:7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-1809</v>
      </c>
    </row>
    <row r="106" spans="3:7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622</v>
      </c>
    </row>
    <row r="107" spans="3:7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2557</v>
      </c>
    </row>
    <row r="108" spans="3:7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3172</v>
      </c>
    </row>
    <row r="109" spans="3:7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3229</v>
      </c>
    </row>
    <row r="110" spans="3:7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2969</v>
      </c>
    </row>
    <row r="111" spans="3:7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3107</v>
      </c>
    </row>
    <row r="112" spans="3:7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3580</v>
      </c>
    </row>
    <row r="113" spans="3:7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3970</v>
      </c>
    </row>
    <row r="114" spans="3:7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4459</v>
      </c>
    </row>
    <row r="115" spans="3:7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4963</v>
      </c>
    </row>
    <row r="116" spans="3:7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4880</v>
      </c>
    </row>
    <row r="117" spans="3:7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3987</v>
      </c>
    </row>
    <row r="118" spans="3:7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3593</v>
      </c>
    </row>
    <row r="119" spans="3:7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3736</v>
      </c>
    </row>
    <row r="120" spans="3:7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3017</v>
      </c>
    </row>
    <row r="121" spans="3:7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1970</v>
      </c>
    </row>
    <row r="122" spans="3:7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1923</v>
      </c>
    </row>
    <row r="123" spans="3:7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-948</v>
      </c>
    </row>
    <row r="124" spans="3:7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-4029</v>
      </c>
    </row>
    <row r="125" spans="3:7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-4619</v>
      </c>
    </row>
    <row r="126" spans="3:7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-3725</v>
      </c>
    </row>
    <row r="127" spans="3:7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-2538</v>
      </c>
    </row>
    <row r="128" spans="3:7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-2148</v>
      </c>
    </row>
    <row r="129" spans="3:7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-2300</v>
      </c>
    </row>
    <row r="130" spans="3:7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-2686</v>
      </c>
    </row>
    <row r="131" spans="3:7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-2991</v>
      </c>
    </row>
    <row r="132" spans="3:7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-3253</v>
      </c>
    </row>
    <row r="133" spans="3:7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-3199</v>
      </c>
    </row>
    <row r="134" spans="3:7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-2797</v>
      </c>
    </row>
    <row r="135" spans="3:7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-2515</v>
      </c>
    </row>
    <row r="136" spans="3:7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-2730</v>
      </c>
    </row>
    <row r="137" spans="3:7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-2384</v>
      </c>
    </row>
    <row r="138" spans="3:7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-1714</v>
      </c>
    </row>
    <row r="139" spans="3:7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-1898</v>
      </c>
    </row>
    <row r="140" spans="3:7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560</v>
      </c>
    </row>
    <row r="141" spans="3:7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2628</v>
      </c>
    </row>
    <row r="142" spans="3:7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3235</v>
      </c>
    </row>
    <row r="143" spans="3:7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3278</v>
      </c>
    </row>
    <row r="144" spans="3:7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2998</v>
      </c>
    </row>
    <row r="145" spans="3:7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3203</v>
      </c>
    </row>
    <row r="146" spans="3:7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3613</v>
      </c>
    </row>
    <row r="147" spans="3:7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4053</v>
      </c>
    </row>
    <row r="148" spans="3:7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4338</v>
      </c>
    </row>
    <row r="149" spans="3:7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5154</v>
      </c>
    </row>
    <row r="150" spans="3:7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5004</v>
      </c>
    </row>
    <row r="151" spans="3:7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4235</v>
      </c>
    </row>
    <row r="152" spans="3:7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3762</v>
      </c>
    </row>
    <row r="153" spans="3:7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3544</v>
      </c>
    </row>
    <row r="154" spans="3:7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3307</v>
      </c>
    </row>
    <row r="155" spans="3:7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2087</v>
      </c>
    </row>
    <row r="156" spans="3:7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1992</v>
      </c>
    </row>
    <row r="157" spans="3:7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-897</v>
      </c>
    </row>
    <row r="158" spans="3:7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-4059</v>
      </c>
    </row>
    <row r="159" spans="3:7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-4623</v>
      </c>
    </row>
    <row r="160" spans="3:7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-3694</v>
      </c>
    </row>
    <row r="161" spans="3:7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-2556</v>
      </c>
    </row>
    <row r="162" spans="3:7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-2276</v>
      </c>
    </row>
    <row r="163" spans="3:7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-2368</v>
      </c>
    </row>
    <row r="164" spans="3:7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-2800</v>
      </c>
    </row>
    <row r="165" spans="3:7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-3061</v>
      </c>
    </row>
    <row r="166" spans="3:7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-3370</v>
      </c>
    </row>
    <row r="167" spans="3:7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-3311</v>
      </c>
    </row>
    <row r="168" spans="3:7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-2996</v>
      </c>
    </row>
    <row r="169" spans="3:7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-2615</v>
      </c>
    </row>
    <row r="170" spans="3:7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-2653</v>
      </c>
    </row>
    <row r="171" spans="3:7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-2618</v>
      </c>
    </row>
    <row r="172" spans="3:7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-1736</v>
      </c>
    </row>
    <row r="173" spans="3:7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-1942</v>
      </c>
    </row>
    <row r="174" spans="3:7" x14ac:dyDescent="0.35">
      <c r="C174" s="3" t="s">
        <v>130</v>
      </c>
      <c r="D174" s="3" t="s">
        <v>6</v>
      </c>
      <c r="E174" s="4" t="s">
        <v>7</v>
      </c>
      <c r="F174" s="3">
        <v>1671407</v>
      </c>
      <c r="G174" s="3">
        <v>3186</v>
      </c>
    </row>
    <row r="175" spans="3:7" x14ac:dyDescent="0.35">
      <c r="C175" s="3" t="s">
        <v>130</v>
      </c>
      <c r="D175" s="3" t="s">
        <v>6</v>
      </c>
      <c r="E175" s="4" t="s">
        <v>8</v>
      </c>
      <c r="F175" s="3">
        <v>1672583</v>
      </c>
      <c r="G175" s="3">
        <v>12770</v>
      </c>
    </row>
    <row r="176" spans="3:7" x14ac:dyDescent="0.35">
      <c r="C176" s="3" t="s">
        <v>130</v>
      </c>
      <c r="D176" s="3" t="s">
        <v>6</v>
      </c>
      <c r="E176" s="4" t="s">
        <v>9</v>
      </c>
      <c r="F176" s="3">
        <v>1497833</v>
      </c>
      <c r="G176" s="3">
        <v>15874</v>
      </c>
    </row>
    <row r="177" spans="3:7" x14ac:dyDescent="0.35">
      <c r="C177" s="3" t="s">
        <v>130</v>
      </c>
      <c r="D177" s="3" t="s">
        <v>6</v>
      </c>
      <c r="E177" s="4" t="s">
        <v>10</v>
      </c>
      <c r="F177" s="3">
        <v>1547611</v>
      </c>
      <c r="G177" s="3">
        <v>15580</v>
      </c>
    </row>
    <row r="178" spans="3:7" x14ac:dyDescent="0.35">
      <c r="C178" s="3" t="s">
        <v>130</v>
      </c>
      <c r="D178" s="3" t="s">
        <v>6</v>
      </c>
      <c r="E178" s="4" t="s">
        <v>11</v>
      </c>
      <c r="F178" s="3">
        <v>1735865</v>
      </c>
      <c r="G178" s="3">
        <v>14393</v>
      </c>
    </row>
    <row r="179" spans="3:7" x14ac:dyDescent="0.35">
      <c r="C179" s="3" t="s">
        <v>130</v>
      </c>
      <c r="D179" s="3" t="s">
        <v>6</v>
      </c>
      <c r="E179" s="4" t="s">
        <v>12</v>
      </c>
      <c r="F179" s="3">
        <v>1887371</v>
      </c>
      <c r="G179" s="3">
        <v>15162</v>
      </c>
    </row>
    <row r="180" spans="3:7" x14ac:dyDescent="0.35">
      <c r="C180" s="3" t="s">
        <v>130</v>
      </c>
      <c r="D180" s="3" t="s">
        <v>6</v>
      </c>
      <c r="E180" s="4" t="s">
        <v>13</v>
      </c>
      <c r="F180" s="3">
        <v>1874726</v>
      </c>
      <c r="G180" s="3">
        <v>17508</v>
      </c>
    </row>
    <row r="181" spans="3:7" x14ac:dyDescent="0.35">
      <c r="C181" s="3" t="s">
        <v>130</v>
      </c>
      <c r="D181" s="3" t="s">
        <v>6</v>
      </c>
      <c r="E181" s="4" t="s">
        <v>14</v>
      </c>
      <c r="F181" s="3">
        <v>1783165</v>
      </c>
      <c r="G181" s="3">
        <v>19424</v>
      </c>
    </row>
    <row r="182" spans="3:7" x14ac:dyDescent="0.35">
      <c r="C182" s="3" t="s">
        <v>130</v>
      </c>
      <c r="D182" s="3" t="s">
        <v>6</v>
      </c>
      <c r="E182" s="4" t="s">
        <v>15</v>
      </c>
      <c r="F182" s="3">
        <v>1778839</v>
      </c>
      <c r="G182" s="3">
        <v>22382</v>
      </c>
    </row>
    <row r="183" spans="3:7" x14ac:dyDescent="0.35">
      <c r="C183" s="3" t="s">
        <v>130</v>
      </c>
      <c r="D183" s="3" t="s">
        <v>6</v>
      </c>
      <c r="E183" s="4" t="s">
        <v>16</v>
      </c>
      <c r="F183" s="3">
        <v>1963255</v>
      </c>
      <c r="G183" s="3">
        <v>24337</v>
      </c>
    </row>
    <row r="184" spans="3:7" x14ac:dyDescent="0.35">
      <c r="C184" s="3" t="s">
        <v>130</v>
      </c>
      <c r="D184" s="3" t="s">
        <v>6</v>
      </c>
      <c r="E184" s="4" t="s">
        <v>17</v>
      </c>
      <c r="F184" s="3">
        <v>1961512</v>
      </c>
      <c r="G184" s="3">
        <v>23123</v>
      </c>
    </row>
    <row r="185" spans="3:7" x14ac:dyDescent="0.35">
      <c r="C185" s="3" t="s">
        <v>130</v>
      </c>
      <c r="D185" s="3" t="s">
        <v>6</v>
      </c>
      <c r="E185" s="4" t="s">
        <v>18</v>
      </c>
      <c r="F185" s="3">
        <v>1707241</v>
      </c>
      <c r="G185" s="3">
        <v>19315</v>
      </c>
    </row>
    <row r="186" spans="3:7" x14ac:dyDescent="0.35">
      <c r="C186" s="3" t="s">
        <v>130</v>
      </c>
      <c r="D186" s="3" t="s">
        <v>6</v>
      </c>
      <c r="E186" s="4" t="s">
        <v>19</v>
      </c>
      <c r="F186" s="3">
        <v>1494368</v>
      </c>
      <c r="G186" s="3">
        <v>17822</v>
      </c>
    </row>
    <row r="187" spans="3:7" x14ac:dyDescent="0.35">
      <c r="C187" s="3" t="s">
        <v>130</v>
      </c>
      <c r="D187" s="3" t="s">
        <v>6</v>
      </c>
      <c r="E187" s="4" t="s">
        <v>20</v>
      </c>
      <c r="F187" s="3">
        <v>1561477</v>
      </c>
      <c r="G187" s="3">
        <v>18171</v>
      </c>
    </row>
    <row r="188" spans="3:7" x14ac:dyDescent="0.35">
      <c r="C188" s="3" t="s">
        <v>130</v>
      </c>
      <c r="D188" s="3" t="s">
        <v>6</v>
      </c>
      <c r="E188" s="4" t="s">
        <v>21</v>
      </c>
      <c r="F188" s="3">
        <v>1243844</v>
      </c>
      <c r="G188" s="3">
        <v>14188</v>
      </c>
    </row>
    <row r="189" spans="3:7" x14ac:dyDescent="0.35">
      <c r="C189" s="3" t="s">
        <v>130</v>
      </c>
      <c r="D189" s="3" t="s">
        <v>6</v>
      </c>
      <c r="E189" s="4" t="s">
        <v>22</v>
      </c>
      <c r="F189" s="3">
        <v>968214</v>
      </c>
      <c r="G189" s="3">
        <v>9793</v>
      </c>
    </row>
    <row r="190" spans="3:7" x14ac:dyDescent="0.35">
      <c r="C190" s="3" t="s">
        <v>130</v>
      </c>
      <c r="D190" s="3" t="s">
        <v>6</v>
      </c>
      <c r="E190" s="4" t="s">
        <v>23</v>
      </c>
      <c r="F190" s="3">
        <v>1617836</v>
      </c>
      <c r="G190" s="3">
        <v>9276</v>
      </c>
    </row>
    <row r="191" spans="3:7" x14ac:dyDescent="0.35">
      <c r="C191" s="3" t="s">
        <v>130</v>
      </c>
      <c r="D191" s="3" t="s">
        <v>24</v>
      </c>
      <c r="E191" s="4" t="s">
        <v>7</v>
      </c>
      <c r="F191" s="3">
        <v>-1757639</v>
      </c>
      <c r="G191" s="3">
        <v>-5090</v>
      </c>
    </row>
    <row r="192" spans="3:7" x14ac:dyDescent="0.35">
      <c r="C192" s="3" t="s">
        <v>130</v>
      </c>
      <c r="D192" s="3" t="s">
        <v>24</v>
      </c>
      <c r="E192" s="4" t="s">
        <v>8</v>
      </c>
      <c r="F192" s="3">
        <v>-1755683</v>
      </c>
      <c r="G192" s="3">
        <v>-19988</v>
      </c>
    </row>
    <row r="193" spans="3:7" x14ac:dyDescent="0.35">
      <c r="C193" s="3" t="s">
        <v>130</v>
      </c>
      <c r="D193" s="3" t="s">
        <v>24</v>
      </c>
      <c r="E193" s="4" t="s">
        <v>9</v>
      </c>
      <c r="F193" s="3">
        <v>-1572421</v>
      </c>
      <c r="G193" s="3">
        <v>-23238</v>
      </c>
    </row>
    <row r="194" spans="3:7" x14ac:dyDescent="0.35">
      <c r="C194" s="3" t="s">
        <v>130</v>
      </c>
      <c r="D194" s="3" t="s">
        <v>24</v>
      </c>
      <c r="E194" s="4" t="s">
        <v>10</v>
      </c>
      <c r="F194" s="3">
        <v>-1631799</v>
      </c>
      <c r="G194" s="3">
        <v>-18401</v>
      </c>
    </row>
    <row r="195" spans="3:7" x14ac:dyDescent="0.35">
      <c r="C195" s="3" t="s">
        <v>130</v>
      </c>
      <c r="D195" s="3" t="s">
        <v>24</v>
      </c>
      <c r="E195" s="4" t="s">
        <v>11</v>
      </c>
      <c r="F195" s="3">
        <v>-1824091</v>
      </c>
      <c r="G195" s="3">
        <v>-12208</v>
      </c>
    </row>
    <row r="196" spans="3:7" x14ac:dyDescent="0.35">
      <c r="C196" s="3" t="s">
        <v>130</v>
      </c>
      <c r="D196" s="3" t="s">
        <v>24</v>
      </c>
      <c r="E196" s="4" t="s">
        <v>12</v>
      </c>
      <c r="F196" s="3">
        <v>-1924216</v>
      </c>
      <c r="G196" s="3">
        <v>-10414</v>
      </c>
    </row>
    <row r="197" spans="3:7" x14ac:dyDescent="0.35">
      <c r="C197" s="3" t="s">
        <v>130</v>
      </c>
      <c r="D197" s="3" t="s">
        <v>24</v>
      </c>
      <c r="E197" s="4" t="s">
        <v>13</v>
      </c>
      <c r="F197" s="3">
        <v>-1874897</v>
      </c>
      <c r="G197" s="3">
        <v>-11487</v>
      </c>
    </row>
    <row r="198" spans="3:7" x14ac:dyDescent="0.35">
      <c r="C198" s="3" t="s">
        <v>130</v>
      </c>
      <c r="D198" s="3" t="s">
        <v>24</v>
      </c>
      <c r="E198" s="4" t="s">
        <v>14</v>
      </c>
      <c r="F198" s="3">
        <v>-1773846</v>
      </c>
      <c r="G198" s="3">
        <v>-13146</v>
      </c>
    </row>
    <row r="199" spans="3:7" x14ac:dyDescent="0.35">
      <c r="C199" s="3" t="s">
        <v>130</v>
      </c>
      <c r="D199" s="3" t="s">
        <v>24</v>
      </c>
      <c r="E199" s="4" t="s">
        <v>15</v>
      </c>
      <c r="F199" s="3">
        <v>-1756427</v>
      </c>
      <c r="G199" s="3">
        <v>-15048</v>
      </c>
    </row>
    <row r="200" spans="3:7" x14ac:dyDescent="0.35">
      <c r="C200" s="3" t="s">
        <v>130</v>
      </c>
      <c r="D200" s="3" t="s">
        <v>24</v>
      </c>
      <c r="E200" s="4" t="s">
        <v>16</v>
      </c>
      <c r="F200" s="3">
        <v>-1919824</v>
      </c>
      <c r="G200" s="3">
        <v>-15829</v>
      </c>
    </row>
    <row r="201" spans="3:7" x14ac:dyDescent="0.35">
      <c r="C201" s="3" t="s">
        <v>130</v>
      </c>
      <c r="D201" s="3" t="s">
        <v>24</v>
      </c>
      <c r="E201" s="4" t="s">
        <v>17</v>
      </c>
      <c r="F201" s="3">
        <v>-1911583</v>
      </c>
      <c r="G201" s="3">
        <v>-15512</v>
      </c>
    </row>
    <row r="202" spans="3:7" x14ac:dyDescent="0.35">
      <c r="C202" s="3" t="s">
        <v>130</v>
      </c>
      <c r="D202" s="3" t="s">
        <v>24</v>
      </c>
      <c r="E202" s="4" t="s">
        <v>18</v>
      </c>
      <c r="F202" s="3">
        <v>-1670419</v>
      </c>
      <c r="G202" s="3">
        <v>-13256</v>
      </c>
    </row>
    <row r="203" spans="3:7" x14ac:dyDescent="0.35">
      <c r="C203" s="3" t="s">
        <v>130</v>
      </c>
      <c r="D203" s="3" t="s">
        <v>24</v>
      </c>
      <c r="E203" s="4" t="s">
        <v>19</v>
      </c>
      <c r="F203" s="3">
        <v>-1436605</v>
      </c>
      <c r="G203" s="3">
        <v>-12514</v>
      </c>
    </row>
    <row r="204" spans="3:7" x14ac:dyDescent="0.35">
      <c r="C204" s="3" t="s">
        <v>130</v>
      </c>
      <c r="D204" s="3" t="s">
        <v>24</v>
      </c>
      <c r="E204" s="4" t="s">
        <v>20</v>
      </c>
      <c r="F204" s="3">
        <v>-1470578</v>
      </c>
      <c r="G204" s="3">
        <v>-13397</v>
      </c>
    </row>
    <row r="205" spans="3:7" x14ac:dyDescent="0.35">
      <c r="C205" s="3" t="s">
        <v>130</v>
      </c>
      <c r="D205" s="3" t="s">
        <v>24</v>
      </c>
      <c r="E205" s="4" t="s">
        <v>21</v>
      </c>
      <c r="F205" s="3">
        <v>-1137445</v>
      </c>
      <c r="G205" s="3">
        <v>-11312</v>
      </c>
    </row>
    <row r="206" spans="3:7" x14ac:dyDescent="0.35">
      <c r="C206" s="3" t="s">
        <v>130</v>
      </c>
      <c r="D206" s="3" t="s">
        <v>24</v>
      </c>
      <c r="E206" s="4" t="s">
        <v>22</v>
      </c>
      <c r="F206" s="3">
        <v>-827832</v>
      </c>
      <c r="G206" s="3">
        <v>-8525</v>
      </c>
    </row>
    <row r="207" spans="3:7" x14ac:dyDescent="0.35">
      <c r="C207" s="3" t="s">
        <v>130</v>
      </c>
      <c r="D207" s="3" t="s">
        <v>24</v>
      </c>
      <c r="E207" s="4" t="s">
        <v>23</v>
      </c>
      <c r="F207" s="3">
        <v>-1055615</v>
      </c>
      <c r="G207" s="3">
        <v>-9046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zoomScale="70" zoomScaleNormal="70" workbookViewId="0"/>
  </sheetViews>
  <sheetFormatPr defaultRowHeight="14.5" x14ac:dyDescent="0.35"/>
  <sheetData>
    <row r="1" spans="1:1" x14ac:dyDescent="0.35">
      <c r="A1" s="6" t="s">
        <v>29</v>
      </c>
    </row>
  </sheetData>
  <hyperlinks>
    <hyperlink ref="A1" location="Index!A1" display="Index" xr:uid="{00000000-0004-0000-0F00-000000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3:I207"/>
  <sheetViews>
    <sheetView workbookViewId="0"/>
  </sheetViews>
  <sheetFormatPr defaultRowHeight="14.5" x14ac:dyDescent="0.35"/>
  <cols>
    <col min="5" max="5" width="9.81640625" style="5" bestFit="1" customWidth="1"/>
    <col min="7" max="7" width="28.54296875" bestFit="1" customWidth="1"/>
    <col min="8" max="8" width="30.26953125" bestFit="1" customWidth="1"/>
    <col min="9" max="9" width="30.7265625" bestFit="1" customWidth="1"/>
  </cols>
  <sheetData>
    <row r="3" spans="3:9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30</v>
      </c>
      <c r="H3" s="1" t="s">
        <v>31</v>
      </c>
      <c r="I3" s="1" t="s">
        <v>32</v>
      </c>
    </row>
    <row r="4" spans="3:9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2</v>
      </c>
      <c r="H4" s="3">
        <v>9</v>
      </c>
      <c r="I4" s="3">
        <v>59</v>
      </c>
    </row>
    <row r="5" spans="3:9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0</v>
      </c>
      <c r="H5" s="3">
        <v>11</v>
      </c>
      <c r="I5" s="3">
        <v>96</v>
      </c>
    </row>
    <row r="6" spans="3:9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0</v>
      </c>
      <c r="H6" s="3">
        <v>5</v>
      </c>
      <c r="I6" s="3">
        <v>40</v>
      </c>
    </row>
    <row r="7" spans="3:9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0</v>
      </c>
      <c r="H7" s="3">
        <v>9</v>
      </c>
      <c r="I7" s="3">
        <v>31</v>
      </c>
    </row>
    <row r="8" spans="3:9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0</v>
      </c>
      <c r="H8" s="3">
        <v>6</v>
      </c>
      <c r="I8" s="3">
        <v>24</v>
      </c>
    </row>
    <row r="9" spans="3:9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0</v>
      </c>
      <c r="H9" s="3">
        <v>10</v>
      </c>
      <c r="I9" s="3">
        <v>67</v>
      </c>
    </row>
    <row r="10" spans="3:9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2</v>
      </c>
      <c r="H10" s="3">
        <v>13</v>
      </c>
      <c r="I10" s="3">
        <v>76</v>
      </c>
    </row>
    <row r="11" spans="3:9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0</v>
      </c>
      <c r="H11" s="3">
        <v>26</v>
      </c>
      <c r="I11" s="3">
        <v>73</v>
      </c>
    </row>
    <row r="12" spans="3:9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2</v>
      </c>
      <c r="H12" s="3">
        <v>15</v>
      </c>
      <c r="I12" s="3">
        <v>56</v>
      </c>
    </row>
    <row r="13" spans="3:9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2</v>
      </c>
      <c r="H13" s="3">
        <v>19</v>
      </c>
      <c r="I13" s="3">
        <v>26</v>
      </c>
    </row>
    <row r="14" spans="3:9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0</v>
      </c>
      <c r="H14" s="3">
        <v>9</v>
      </c>
      <c r="I14" s="3">
        <v>16</v>
      </c>
    </row>
    <row r="15" spans="3:9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0</v>
      </c>
      <c r="H15" s="3">
        <v>17</v>
      </c>
      <c r="I15" s="3">
        <v>15</v>
      </c>
    </row>
    <row r="16" spans="3:9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0</v>
      </c>
      <c r="H16" s="3">
        <v>16</v>
      </c>
      <c r="I16" s="3">
        <v>11</v>
      </c>
    </row>
    <row r="17" spans="3:9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0</v>
      </c>
      <c r="H17" s="3">
        <v>18</v>
      </c>
      <c r="I17" s="3">
        <v>6</v>
      </c>
    </row>
    <row r="18" spans="3:9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0</v>
      </c>
      <c r="H18" s="3">
        <v>16</v>
      </c>
      <c r="I18" s="3">
        <v>7</v>
      </c>
    </row>
    <row r="19" spans="3:9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0</v>
      </c>
      <c r="H19" s="3">
        <v>15</v>
      </c>
      <c r="I19" s="3">
        <v>5</v>
      </c>
    </row>
    <row r="20" spans="3:9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0</v>
      </c>
      <c r="H20" s="3">
        <v>19</v>
      </c>
      <c r="I20" s="3">
        <v>3</v>
      </c>
    </row>
    <row r="21" spans="3:9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0</v>
      </c>
      <c r="H21" s="3">
        <v>-6</v>
      </c>
      <c r="I21" s="3">
        <v>-84</v>
      </c>
    </row>
    <row r="22" spans="3:9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0</v>
      </c>
      <c r="H22" s="3">
        <v>-14</v>
      </c>
      <c r="I22" s="3">
        <v>-144</v>
      </c>
    </row>
    <row r="23" spans="3:9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0</v>
      </c>
      <c r="H23" s="3">
        <v>-4</v>
      </c>
      <c r="I23" s="3">
        <v>-53</v>
      </c>
    </row>
    <row r="24" spans="3:9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0</v>
      </c>
      <c r="H24" s="3">
        <v>-3</v>
      </c>
      <c r="I24" s="3">
        <v>-16</v>
      </c>
    </row>
    <row r="25" spans="3:9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0</v>
      </c>
      <c r="H25" s="3">
        <v>-4</v>
      </c>
      <c r="I25" s="3">
        <v>-13</v>
      </c>
    </row>
    <row r="26" spans="3:9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0</v>
      </c>
      <c r="H26" s="3">
        <v>-6</v>
      </c>
      <c r="I26" s="3">
        <v>-16</v>
      </c>
    </row>
    <row r="27" spans="3:9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0</v>
      </c>
      <c r="H27" s="3">
        <v>-7</v>
      </c>
      <c r="I27" s="3">
        <v>-23</v>
      </c>
    </row>
    <row r="28" spans="3:9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0</v>
      </c>
      <c r="H28" s="3">
        <v>-7</v>
      </c>
      <c r="I28" s="3">
        <v>-36</v>
      </c>
    </row>
    <row r="29" spans="3:9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0</v>
      </c>
      <c r="H29" s="3">
        <v>-8</v>
      </c>
      <c r="I29" s="3">
        <v>-22</v>
      </c>
    </row>
    <row r="30" spans="3:9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0</v>
      </c>
      <c r="H30" s="3">
        <v>-4</v>
      </c>
      <c r="I30" s="3">
        <v>-10</v>
      </c>
    </row>
    <row r="31" spans="3:9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0</v>
      </c>
      <c r="H31" s="3">
        <v>-10</v>
      </c>
      <c r="I31" s="3">
        <v>-7</v>
      </c>
    </row>
    <row r="32" spans="3:9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0</v>
      </c>
      <c r="H32" s="3">
        <v>-8</v>
      </c>
      <c r="I32" s="3">
        <v>-3</v>
      </c>
    </row>
    <row r="33" spans="3:9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0</v>
      </c>
      <c r="H33" s="3">
        <v>-8</v>
      </c>
      <c r="I33" s="3">
        <v>-8</v>
      </c>
    </row>
    <row r="34" spans="3:9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0</v>
      </c>
      <c r="H34" s="3">
        <v>-15</v>
      </c>
      <c r="I34" s="3">
        <v>-6</v>
      </c>
    </row>
    <row r="35" spans="3:9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0</v>
      </c>
      <c r="H35" s="3">
        <v>-16</v>
      </c>
      <c r="I35" s="3">
        <v>-5</v>
      </c>
    </row>
    <row r="36" spans="3:9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0</v>
      </c>
      <c r="H36" s="3">
        <v>-11</v>
      </c>
      <c r="I36" s="3">
        <v>-2</v>
      </c>
    </row>
    <row r="37" spans="3:9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0</v>
      </c>
      <c r="H37" s="3">
        <v>-21</v>
      </c>
      <c r="I37" s="3">
        <v>-4</v>
      </c>
    </row>
    <row r="38" spans="3:9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0</v>
      </c>
      <c r="H38" s="3">
        <v>8</v>
      </c>
      <c r="I38" s="3">
        <v>62</v>
      </c>
    </row>
    <row r="39" spans="3:9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2</v>
      </c>
      <c r="H39" s="3">
        <v>7</v>
      </c>
      <c r="I39" s="3">
        <v>107</v>
      </c>
    </row>
    <row r="40" spans="3:9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4</v>
      </c>
      <c r="H40" s="3">
        <v>5</v>
      </c>
      <c r="I40" s="3">
        <v>62</v>
      </c>
    </row>
    <row r="41" spans="3:9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1</v>
      </c>
      <c r="H41" s="3">
        <v>8</v>
      </c>
      <c r="I41" s="3">
        <v>34</v>
      </c>
    </row>
    <row r="42" spans="3:9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0</v>
      </c>
      <c r="H42" s="3">
        <v>6</v>
      </c>
      <c r="I42" s="3">
        <v>30</v>
      </c>
    </row>
    <row r="43" spans="3:9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0</v>
      </c>
      <c r="H43" s="3">
        <v>7</v>
      </c>
      <c r="I43" s="3">
        <v>67</v>
      </c>
    </row>
    <row r="44" spans="3:9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0</v>
      </c>
      <c r="H44" s="3">
        <v>11</v>
      </c>
      <c r="I44" s="3">
        <v>112</v>
      </c>
    </row>
    <row r="45" spans="3:9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1</v>
      </c>
      <c r="H45" s="3">
        <v>15</v>
      </c>
      <c r="I45" s="3">
        <v>79</v>
      </c>
    </row>
    <row r="46" spans="3:9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0</v>
      </c>
      <c r="H46" s="3">
        <v>18</v>
      </c>
      <c r="I46" s="3">
        <v>53</v>
      </c>
    </row>
    <row r="47" spans="3:9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1</v>
      </c>
      <c r="H47" s="3">
        <v>22</v>
      </c>
      <c r="I47" s="3">
        <v>38</v>
      </c>
    </row>
    <row r="48" spans="3:9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0</v>
      </c>
      <c r="H48" s="3">
        <v>10</v>
      </c>
      <c r="I48" s="3">
        <v>28</v>
      </c>
    </row>
    <row r="49" spans="3:9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1</v>
      </c>
      <c r="H49" s="3">
        <v>11</v>
      </c>
      <c r="I49" s="3">
        <v>18</v>
      </c>
    </row>
    <row r="50" spans="3:9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2</v>
      </c>
      <c r="H50" s="3">
        <v>16</v>
      </c>
      <c r="I50" s="3">
        <v>9</v>
      </c>
    </row>
    <row r="51" spans="3:9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1</v>
      </c>
      <c r="H51" s="3">
        <v>31</v>
      </c>
      <c r="I51" s="3">
        <v>15</v>
      </c>
    </row>
    <row r="52" spans="3:9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3</v>
      </c>
      <c r="H52" s="3">
        <v>23</v>
      </c>
      <c r="I52" s="3">
        <v>3</v>
      </c>
    </row>
    <row r="53" spans="3:9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2</v>
      </c>
      <c r="H53" s="3">
        <v>21</v>
      </c>
      <c r="I53" s="3">
        <v>8</v>
      </c>
    </row>
    <row r="54" spans="3:9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1</v>
      </c>
      <c r="H54" s="3">
        <v>24</v>
      </c>
      <c r="I54" s="3">
        <v>3</v>
      </c>
    </row>
    <row r="55" spans="3:9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0</v>
      </c>
      <c r="H55" s="3">
        <v>-8</v>
      </c>
      <c r="I55" s="3">
        <v>-90</v>
      </c>
    </row>
    <row r="56" spans="3:9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0</v>
      </c>
      <c r="H56" s="3">
        <v>-12</v>
      </c>
      <c r="I56" s="3">
        <v>-127</v>
      </c>
    </row>
    <row r="57" spans="3:9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-1</v>
      </c>
      <c r="H57" s="3">
        <v>-7</v>
      </c>
      <c r="I57" s="3">
        <v>-76</v>
      </c>
    </row>
    <row r="58" spans="3:9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0</v>
      </c>
      <c r="H58" s="3">
        <v>-11</v>
      </c>
      <c r="I58" s="3">
        <v>-33</v>
      </c>
    </row>
    <row r="59" spans="3:9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0</v>
      </c>
      <c r="H59" s="3">
        <v>-1</v>
      </c>
      <c r="I59" s="3">
        <v>-12</v>
      </c>
    </row>
    <row r="60" spans="3:9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0</v>
      </c>
      <c r="H60" s="3">
        <v>-2</v>
      </c>
      <c r="I60" s="3">
        <v>-14</v>
      </c>
    </row>
    <row r="61" spans="3:9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0</v>
      </c>
      <c r="H61" s="3">
        <v>-6</v>
      </c>
      <c r="I61" s="3">
        <v>-28</v>
      </c>
    </row>
    <row r="62" spans="3:9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-1</v>
      </c>
      <c r="H62" s="3">
        <v>-6</v>
      </c>
      <c r="I62" s="3">
        <v>-21</v>
      </c>
    </row>
    <row r="63" spans="3:9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0</v>
      </c>
      <c r="H63" s="3">
        <v>-7</v>
      </c>
      <c r="I63" s="3">
        <v>-30</v>
      </c>
    </row>
    <row r="64" spans="3:9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-1</v>
      </c>
      <c r="H64" s="3">
        <v>-8</v>
      </c>
      <c r="I64" s="3">
        <v>-16</v>
      </c>
    </row>
    <row r="65" spans="3:9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0</v>
      </c>
      <c r="H65" s="3">
        <v>-7</v>
      </c>
      <c r="I65" s="3">
        <v>-10</v>
      </c>
    </row>
    <row r="66" spans="3:9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0</v>
      </c>
      <c r="H66" s="3">
        <v>-8</v>
      </c>
      <c r="I66" s="3">
        <v>-4</v>
      </c>
    </row>
    <row r="67" spans="3:9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-1</v>
      </c>
      <c r="H67" s="3">
        <v>-9</v>
      </c>
      <c r="I67" s="3">
        <v>-7</v>
      </c>
    </row>
    <row r="68" spans="3:9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0</v>
      </c>
      <c r="H68" s="3">
        <v>-12</v>
      </c>
      <c r="I68" s="3">
        <v>-9</v>
      </c>
    </row>
    <row r="69" spans="3:9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0</v>
      </c>
      <c r="H69" s="3">
        <v>-18</v>
      </c>
      <c r="I69" s="3">
        <v>-6</v>
      </c>
    </row>
    <row r="70" spans="3:9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-2</v>
      </c>
      <c r="H70" s="3">
        <v>-10</v>
      </c>
      <c r="I70" s="3">
        <v>-5</v>
      </c>
    </row>
    <row r="71" spans="3:9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0</v>
      </c>
      <c r="H71" s="3">
        <v>-26</v>
      </c>
      <c r="I71" s="3">
        <v>-2</v>
      </c>
    </row>
    <row r="72" spans="3:9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0</v>
      </c>
      <c r="H72" s="3">
        <v>7</v>
      </c>
      <c r="I72" s="3">
        <v>59</v>
      </c>
    </row>
    <row r="73" spans="3:9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0</v>
      </c>
      <c r="H73" s="3">
        <v>6</v>
      </c>
      <c r="I73" s="3">
        <v>79</v>
      </c>
    </row>
    <row r="74" spans="3:9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0</v>
      </c>
      <c r="H74" s="3">
        <v>6</v>
      </c>
      <c r="I74" s="3">
        <v>56</v>
      </c>
    </row>
    <row r="75" spans="3:9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0</v>
      </c>
      <c r="H75" s="3">
        <v>5</v>
      </c>
      <c r="I75" s="3">
        <v>32</v>
      </c>
    </row>
    <row r="76" spans="3:9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0</v>
      </c>
      <c r="H76" s="3">
        <v>5</v>
      </c>
      <c r="I76" s="3">
        <v>37</v>
      </c>
    </row>
    <row r="77" spans="3:9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0</v>
      </c>
      <c r="H77" s="3">
        <v>7</v>
      </c>
      <c r="I77" s="3">
        <v>43</v>
      </c>
    </row>
    <row r="78" spans="3:9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1</v>
      </c>
      <c r="H78" s="3">
        <v>14</v>
      </c>
      <c r="I78" s="3">
        <v>80</v>
      </c>
    </row>
    <row r="79" spans="3:9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0</v>
      </c>
      <c r="H79" s="3">
        <v>16</v>
      </c>
      <c r="I79" s="3">
        <v>63</v>
      </c>
    </row>
    <row r="80" spans="3:9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4</v>
      </c>
      <c r="H80" s="3">
        <v>10</v>
      </c>
      <c r="I80" s="3">
        <v>50</v>
      </c>
    </row>
    <row r="81" spans="3:9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0</v>
      </c>
      <c r="H81" s="3">
        <v>14</v>
      </c>
      <c r="I81" s="3">
        <v>28</v>
      </c>
    </row>
    <row r="82" spans="3:9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1</v>
      </c>
      <c r="H82" s="3">
        <v>13</v>
      </c>
      <c r="I82" s="3">
        <v>21</v>
      </c>
    </row>
    <row r="83" spans="3:9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0</v>
      </c>
      <c r="H83" s="3">
        <v>11</v>
      </c>
      <c r="I83" s="3">
        <v>14</v>
      </c>
    </row>
    <row r="84" spans="3:9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0</v>
      </c>
      <c r="H84" s="3">
        <v>13</v>
      </c>
      <c r="I84" s="3">
        <v>19</v>
      </c>
    </row>
    <row r="85" spans="3:9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1</v>
      </c>
      <c r="H85" s="3">
        <v>22</v>
      </c>
      <c r="I85" s="3">
        <v>10</v>
      </c>
    </row>
    <row r="86" spans="3:9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0</v>
      </c>
      <c r="H86" s="3">
        <v>17</v>
      </c>
      <c r="I86" s="3">
        <v>6</v>
      </c>
    </row>
    <row r="87" spans="3:9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0</v>
      </c>
      <c r="H87" s="3">
        <v>12</v>
      </c>
      <c r="I87" s="3">
        <v>2</v>
      </c>
    </row>
    <row r="88" spans="3:9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0</v>
      </c>
      <c r="H88" s="3">
        <v>22</v>
      </c>
      <c r="I88" s="3">
        <v>4</v>
      </c>
    </row>
    <row r="89" spans="3:9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-2</v>
      </c>
      <c r="H89" s="3">
        <v>-12</v>
      </c>
      <c r="I89" s="3">
        <v>-78</v>
      </c>
    </row>
    <row r="90" spans="3:9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0</v>
      </c>
      <c r="H90" s="3">
        <v>-16</v>
      </c>
      <c r="I90" s="3">
        <v>-116</v>
      </c>
    </row>
    <row r="91" spans="3:9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-1</v>
      </c>
      <c r="H91" s="3">
        <v>-6</v>
      </c>
      <c r="I91" s="3">
        <v>-68</v>
      </c>
    </row>
    <row r="92" spans="3:9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0</v>
      </c>
      <c r="H92" s="3">
        <v>-3</v>
      </c>
      <c r="I92" s="3">
        <v>-23</v>
      </c>
    </row>
    <row r="93" spans="3:9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0</v>
      </c>
      <c r="H93" s="3">
        <v>-2</v>
      </c>
      <c r="I93" s="3">
        <v>-9</v>
      </c>
    </row>
    <row r="94" spans="3:9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-1</v>
      </c>
      <c r="H94" s="3">
        <v>-6</v>
      </c>
      <c r="I94" s="3">
        <v>-7</v>
      </c>
    </row>
    <row r="95" spans="3:9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0</v>
      </c>
      <c r="H95" s="3">
        <v>-3</v>
      </c>
      <c r="I95" s="3">
        <v>-19</v>
      </c>
    </row>
    <row r="96" spans="3:9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0</v>
      </c>
      <c r="H96" s="3">
        <v>-9</v>
      </c>
      <c r="I96" s="3">
        <v>-23</v>
      </c>
    </row>
    <row r="97" spans="3:9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-1</v>
      </c>
      <c r="H97" s="3">
        <v>-6</v>
      </c>
      <c r="I97" s="3">
        <v>-10</v>
      </c>
    </row>
    <row r="98" spans="3:9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0</v>
      </c>
      <c r="H98" s="3">
        <v>-7</v>
      </c>
      <c r="I98" s="3">
        <v>-17</v>
      </c>
    </row>
    <row r="99" spans="3:9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0</v>
      </c>
      <c r="H99" s="3">
        <v>-9</v>
      </c>
      <c r="I99" s="3">
        <v>-6</v>
      </c>
    </row>
    <row r="100" spans="3:9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0</v>
      </c>
      <c r="H100" s="3">
        <v>-7</v>
      </c>
      <c r="I100" s="3">
        <v>-4</v>
      </c>
    </row>
    <row r="101" spans="3:9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0</v>
      </c>
      <c r="H101" s="3">
        <v>-10</v>
      </c>
      <c r="I101" s="3">
        <v>-5</v>
      </c>
    </row>
    <row r="102" spans="3:9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-1</v>
      </c>
      <c r="H102" s="3">
        <v>-13</v>
      </c>
      <c r="I102" s="3">
        <v>-5</v>
      </c>
    </row>
    <row r="103" spans="3:9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0</v>
      </c>
      <c r="H103" s="3">
        <v>-13</v>
      </c>
      <c r="I103" s="3">
        <v>-3</v>
      </c>
    </row>
    <row r="104" spans="3:9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-1</v>
      </c>
      <c r="H104" s="3">
        <v>-17</v>
      </c>
      <c r="I104" s="3">
        <v>0</v>
      </c>
    </row>
    <row r="105" spans="3:9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0</v>
      </c>
      <c r="H105" s="3">
        <v>-18</v>
      </c>
      <c r="I105" s="3">
        <v>-3</v>
      </c>
    </row>
    <row r="106" spans="3:9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0</v>
      </c>
      <c r="H106" s="3">
        <v>2</v>
      </c>
      <c r="I106" s="3">
        <v>36</v>
      </c>
    </row>
    <row r="107" spans="3:9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0</v>
      </c>
      <c r="H107" s="3">
        <v>11</v>
      </c>
      <c r="I107" s="3">
        <v>87</v>
      </c>
    </row>
    <row r="108" spans="3:9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0</v>
      </c>
      <c r="H108" s="3">
        <v>7</v>
      </c>
      <c r="I108" s="3">
        <v>53</v>
      </c>
    </row>
    <row r="109" spans="3:9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0</v>
      </c>
      <c r="H109" s="3">
        <v>5</v>
      </c>
      <c r="I109" s="3">
        <v>25</v>
      </c>
    </row>
    <row r="110" spans="3:9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0</v>
      </c>
      <c r="H110" s="3">
        <v>6</v>
      </c>
      <c r="I110" s="3">
        <v>18</v>
      </c>
    </row>
    <row r="111" spans="3:9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0</v>
      </c>
      <c r="H111" s="3">
        <v>9</v>
      </c>
      <c r="I111" s="3">
        <v>43</v>
      </c>
    </row>
    <row r="112" spans="3:9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1</v>
      </c>
      <c r="H112" s="3">
        <v>15</v>
      </c>
      <c r="I112" s="3">
        <v>78</v>
      </c>
    </row>
    <row r="113" spans="3:9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1</v>
      </c>
      <c r="H113" s="3">
        <v>7</v>
      </c>
      <c r="I113" s="3">
        <v>58</v>
      </c>
    </row>
    <row r="114" spans="3:9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1</v>
      </c>
      <c r="H114" s="3">
        <v>14</v>
      </c>
      <c r="I114" s="3">
        <v>38</v>
      </c>
    </row>
    <row r="115" spans="3:9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1</v>
      </c>
      <c r="H115" s="3">
        <v>14</v>
      </c>
      <c r="I115" s="3">
        <v>23</v>
      </c>
    </row>
    <row r="116" spans="3:9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2</v>
      </c>
      <c r="H116" s="3">
        <v>7</v>
      </c>
      <c r="I116" s="3">
        <v>16</v>
      </c>
    </row>
    <row r="117" spans="3:9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0</v>
      </c>
      <c r="H117" s="3">
        <v>16</v>
      </c>
      <c r="I117" s="3">
        <v>8</v>
      </c>
    </row>
    <row r="118" spans="3:9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0</v>
      </c>
      <c r="H118" s="3">
        <v>13</v>
      </c>
      <c r="I118" s="3">
        <v>4</v>
      </c>
    </row>
    <row r="119" spans="3:9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0</v>
      </c>
      <c r="H119" s="3">
        <v>22</v>
      </c>
      <c r="I119" s="3">
        <v>5</v>
      </c>
    </row>
    <row r="120" spans="3:9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1</v>
      </c>
      <c r="H120" s="3">
        <v>17</v>
      </c>
      <c r="I120" s="3">
        <v>4</v>
      </c>
    </row>
    <row r="121" spans="3:9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1</v>
      </c>
      <c r="H121" s="3">
        <v>32</v>
      </c>
      <c r="I121" s="3">
        <v>5</v>
      </c>
    </row>
    <row r="122" spans="3:9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0</v>
      </c>
      <c r="H122" s="3">
        <v>38</v>
      </c>
      <c r="I122" s="3">
        <v>4</v>
      </c>
    </row>
    <row r="123" spans="3:9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0</v>
      </c>
      <c r="H123" s="3">
        <v>-9</v>
      </c>
      <c r="I123" s="3">
        <v>-57</v>
      </c>
    </row>
    <row r="124" spans="3:9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0</v>
      </c>
      <c r="H124" s="3">
        <v>-8</v>
      </c>
      <c r="I124" s="3">
        <v>-89</v>
      </c>
    </row>
    <row r="125" spans="3:9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-2</v>
      </c>
      <c r="H125" s="3">
        <v>-5</v>
      </c>
      <c r="I125" s="3">
        <v>-55</v>
      </c>
    </row>
    <row r="126" spans="3:9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0</v>
      </c>
      <c r="H126" s="3">
        <v>-4</v>
      </c>
      <c r="I126" s="3">
        <v>-25</v>
      </c>
    </row>
    <row r="127" spans="3:9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0</v>
      </c>
      <c r="H127" s="3">
        <v>-3</v>
      </c>
      <c r="I127" s="3">
        <v>-14</v>
      </c>
    </row>
    <row r="128" spans="3:9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0</v>
      </c>
      <c r="H128" s="3">
        <v>-3</v>
      </c>
      <c r="I128" s="3">
        <v>-8</v>
      </c>
    </row>
    <row r="129" spans="3:9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0</v>
      </c>
      <c r="H129" s="3">
        <v>-4</v>
      </c>
      <c r="I129" s="3">
        <v>-12</v>
      </c>
    </row>
    <row r="130" spans="3:9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-1</v>
      </c>
      <c r="H130" s="3">
        <v>-4</v>
      </c>
      <c r="I130" s="3">
        <v>-18</v>
      </c>
    </row>
    <row r="131" spans="3:9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0</v>
      </c>
      <c r="H131" s="3">
        <v>-10</v>
      </c>
      <c r="I131" s="3">
        <v>-15</v>
      </c>
    </row>
    <row r="132" spans="3:9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0</v>
      </c>
      <c r="H132" s="3">
        <v>-11</v>
      </c>
      <c r="I132" s="3">
        <v>-10</v>
      </c>
    </row>
    <row r="133" spans="3:9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0</v>
      </c>
      <c r="H133" s="3">
        <v>-10</v>
      </c>
      <c r="I133" s="3">
        <v>-13</v>
      </c>
    </row>
    <row r="134" spans="3:9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-2</v>
      </c>
      <c r="H134" s="3">
        <v>-8</v>
      </c>
      <c r="I134" s="3">
        <v>-4</v>
      </c>
    </row>
    <row r="135" spans="3:9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0</v>
      </c>
      <c r="H135" s="3">
        <v>-7</v>
      </c>
      <c r="I135" s="3">
        <v>-8</v>
      </c>
    </row>
    <row r="136" spans="3:9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-1</v>
      </c>
      <c r="H136" s="3">
        <v>-18</v>
      </c>
      <c r="I136" s="3">
        <v>-5</v>
      </c>
    </row>
    <row r="137" spans="3:9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0</v>
      </c>
      <c r="H137" s="3">
        <v>-19</v>
      </c>
      <c r="I137" s="3">
        <v>-1</v>
      </c>
    </row>
    <row r="138" spans="3:9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-1</v>
      </c>
      <c r="H138" s="3">
        <v>-13</v>
      </c>
      <c r="I138" s="3">
        <v>-2</v>
      </c>
    </row>
    <row r="139" spans="3:9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0</v>
      </c>
      <c r="H139" s="3">
        <v>-24</v>
      </c>
      <c r="I139" s="3">
        <v>-1</v>
      </c>
    </row>
    <row r="140" spans="3:9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0</v>
      </c>
      <c r="H140" s="3">
        <v>2</v>
      </c>
      <c r="I140" s="3">
        <v>36</v>
      </c>
    </row>
    <row r="141" spans="3:9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2</v>
      </c>
      <c r="H141" s="3">
        <v>5</v>
      </c>
      <c r="I141" s="3">
        <v>87</v>
      </c>
    </row>
    <row r="142" spans="3:9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3</v>
      </c>
      <c r="H142" s="3">
        <v>8</v>
      </c>
      <c r="I142" s="3">
        <v>53</v>
      </c>
    </row>
    <row r="143" spans="3:9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0</v>
      </c>
      <c r="H143" s="3">
        <v>4</v>
      </c>
      <c r="I143" s="3">
        <v>19</v>
      </c>
    </row>
    <row r="144" spans="3:9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0</v>
      </c>
      <c r="H144" s="3">
        <v>5</v>
      </c>
      <c r="I144" s="3">
        <v>26</v>
      </c>
    </row>
    <row r="145" spans="3:9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0</v>
      </c>
      <c r="H145" s="3">
        <v>7</v>
      </c>
      <c r="I145" s="3">
        <v>45</v>
      </c>
    </row>
    <row r="146" spans="3:9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2</v>
      </c>
      <c r="H146" s="3">
        <v>14</v>
      </c>
      <c r="I146" s="3">
        <v>75</v>
      </c>
    </row>
    <row r="147" spans="3:9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1</v>
      </c>
      <c r="H147" s="3">
        <v>11</v>
      </c>
      <c r="I147" s="3">
        <v>67</v>
      </c>
    </row>
    <row r="148" spans="3:9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3</v>
      </c>
      <c r="H148" s="3">
        <v>9</v>
      </c>
      <c r="I148" s="3">
        <v>51</v>
      </c>
    </row>
    <row r="149" spans="3:9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4</v>
      </c>
      <c r="H149" s="3">
        <v>10</v>
      </c>
      <c r="I149" s="3">
        <v>23</v>
      </c>
    </row>
    <row r="150" spans="3:9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3</v>
      </c>
      <c r="H150" s="3">
        <v>16</v>
      </c>
      <c r="I150" s="3">
        <v>24</v>
      </c>
    </row>
    <row r="151" spans="3:9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0</v>
      </c>
      <c r="H151" s="3">
        <v>17</v>
      </c>
      <c r="I151" s="3">
        <v>11</v>
      </c>
    </row>
    <row r="152" spans="3:9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4</v>
      </c>
      <c r="H152" s="3">
        <v>16</v>
      </c>
      <c r="I152" s="3">
        <v>13</v>
      </c>
    </row>
    <row r="153" spans="3:9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1</v>
      </c>
      <c r="H153" s="3">
        <v>23</v>
      </c>
      <c r="I153" s="3">
        <v>17</v>
      </c>
    </row>
    <row r="154" spans="3:9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1</v>
      </c>
      <c r="H154" s="3">
        <v>20</v>
      </c>
      <c r="I154" s="3">
        <v>5</v>
      </c>
    </row>
    <row r="155" spans="3:9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0</v>
      </c>
      <c r="H155" s="3">
        <v>23</v>
      </c>
      <c r="I155" s="3">
        <v>6</v>
      </c>
    </row>
    <row r="156" spans="3:9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2</v>
      </c>
      <c r="H156" s="3">
        <v>26</v>
      </c>
      <c r="I156" s="3">
        <v>3</v>
      </c>
    </row>
    <row r="157" spans="3:9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-1</v>
      </c>
      <c r="H157" s="3">
        <v>-8</v>
      </c>
      <c r="I157" s="3">
        <v>-66</v>
      </c>
    </row>
    <row r="158" spans="3:9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-1</v>
      </c>
      <c r="H158" s="3">
        <v>-8</v>
      </c>
      <c r="I158" s="3">
        <v>-99</v>
      </c>
    </row>
    <row r="159" spans="3:9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-1</v>
      </c>
      <c r="H159" s="3">
        <v>-8</v>
      </c>
      <c r="I159" s="3">
        <v>-66</v>
      </c>
    </row>
    <row r="160" spans="3:9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0</v>
      </c>
      <c r="H160" s="3">
        <v>-7</v>
      </c>
      <c r="I160" s="3">
        <v>-26</v>
      </c>
    </row>
    <row r="161" spans="3:9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0</v>
      </c>
      <c r="H161" s="3">
        <v>-5</v>
      </c>
      <c r="I161" s="3">
        <v>-10</v>
      </c>
    </row>
    <row r="162" spans="3:9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0</v>
      </c>
      <c r="H162" s="3">
        <v>-1</v>
      </c>
      <c r="I162" s="3">
        <v>-12</v>
      </c>
    </row>
    <row r="163" spans="3:9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0</v>
      </c>
      <c r="H163" s="3">
        <v>-4</v>
      </c>
      <c r="I163" s="3">
        <v>-18</v>
      </c>
    </row>
    <row r="164" spans="3:9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-3</v>
      </c>
      <c r="H164" s="3">
        <v>-3</v>
      </c>
      <c r="I164" s="3">
        <v>-23</v>
      </c>
    </row>
    <row r="165" spans="3:9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-1</v>
      </c>
      <c r="H165" s="3">
        <v>-4</v>
      </c>
      <c r="I165" s="3">
        <v>-23</v>
      </c>
    </row>
    <row r="166" spans="3:9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-2</v>
      </c>
      <c r="H166" s="3">
        <v>-7</v>
      </c>
      <c r="I166" s="3">
        <v>-15</v>
      </c>
    </row>
    <row r="167" spans="3:9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0</v>
      </c>
      <c r="H167" s="3">
        <v>-12</v>
      </c>
      <c r="I167" s="3">
        <v>-13</v>
      </c>
    </row>
    <row r="168" spans="3:9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-1</v>
      </c>
      <c r="H168" s="3">
        <v>-5</v>
      </c>
      <c r="I168" s="3">
        <v>-11</v>
      </c>
    </row>
    <row r="169" spans="3:9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-1</v>
      </c>
      <c r="H169" s="3">
        <v>-9</v>
      </c>
      <c r="I169" s="3">
        <v>-5</v>
      </c>
    </row>
    <row r="170" spans="3:9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-1</v>
      </c>
      <c r="H170" s="3">
        <v>-9</v>
      </c>
      <c r="I170" s="3">
        <v>-6</v>
      </c>
    </row>
    <row r="171" spans="3:9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0</v>
      </c>
      <c r="H171" s="3">
        <v>-11</v>
      </c>
      <c r="I171" s="3">
        <v>-6</v>
      </c>
    </row>
    <row r="172" spans="3:9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-2</v>
      </c>
      <c r="H172" s="3">
        <v>-14</v>
      </c>
      <c r="I172" s="3">
        <v>-7</v>
      </c>
    </row>
    <row r="173" spans="3:9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-2</v>
      </c>
      <c r="H173" s="3">
        <v>-19</v>
      </c>
      <c r="I173" s="3">
        <v>-1</v>
      </c>
    </row>
    <row r="174" spans="3:9" x14ac:dyDescent="0.35">
      <c r="C174" s="3" t="s">
        <v>130</v>
      </c>
      <c r="D174" s="3" t="s">
        <v>6</v>
      </c>
      <c r="E174" s="4" t="s">
        <v>7</v>
      </c>
      <c r="F174" s="3">
        <v>1671407</v>
      </c>
      <c r="G174" s="3">
        <v>2</v>
      </c>
      <c r="H174" s="3">
        <v>28</v>
      </c>
      <c r="I174" s="3">
        <v>252</v>
      </c>
    </row>
    <row r="175" spans="3:9" x14ac:dyDescent="0.35">
      <c r="C175" s="3" t="s">
        <v>130</v>
      </c>
      <c r="D175" s="3" t="s">
        <v>6</v>
      </c>
      <c r="E175" s="4" t="s">
        <v>8</v>
      </c>
      <c r="F175" s="3">
        <v>1672583</v>
      </c>
      <c r="G175" s="3">
        <v>4</v>
      </c>
      <c r="H175" s="3">
        <v>40</v>
      </c>
      <c r="I175" s="3">
        <v>456</v>
      </c>
    </row>
    <row r="176" spans="3:9" x14ac:dyDescent="0.35">
      <c r="C176" s="3" t="s">
        <v>130</v>
      </c>
      <c r="D176" s="3" t="s">
        <v>6</v>
      </c>
      <c r="E176" s="4" t="s">
        <v>9</v>
      </c>
      <c r="F176" s="3">
        <v>1497833</v>
      </c>
      <c r="G176" s="3">
        <v>7</v>
      </c>
      <c r="H176" s="3">
        <v>31</v>
      </c>
      <c r="I176" s="3">
        <v>264</v>
      </c>
    </row>
    <row r="177" spans="3:9" x14ac:dyDescent="0.35">
      <c r="C177" s="3" t="s">
        <v>130</v>
      </c>
      <c r="D177" s="3" t="s">
        <v>6</v>
      </c>
      <c r="E177" s="4" t="s">
        <v>10</v>
      </c>
      <c r="F177" s="3">
        <v>1547611</v>
      </c>
      <c r="G177" s="3">
        <v>1</v>
      </c>
      <c r="H177" s="3">
        <v>31</v>
      </c>
      <c r="I177" s="3">
        <v>141</v>
      </c>
    </row>
    <row r="178" spans="3:9" x14ac:dyDescent="0.35">
      <c r="C178" s="3" t="s">
        <v>130</v>
      </c>
      <c r="D178" s="3" t="s">
        <v>6</v>
      </c>
      <c r="E178" s="4" t="s">
        <v>11</v>
      </c>
      <c r="F178" s="3">
        <v>1735865</v>
      </c>
      <c r="G178" s="3">
        <v>0</v>
      </c>
      <c r="H178" s="3">
        <v>28</v>
      </c>
      <c r="I178" s="3">
        <v>135</v>
      </c>
    </row>
    <row r="179" spans="3:9" x14ac:dyDescent="0.35">
      <c r="C179" s="3" t="s">
        <v>130</v>
      </c>
      <c r="D179" s="3" t="s">
        <v>6</v>
      </c>
      <c r="E179" s="4" t="s">
        <v>12</v>
      </c>
      <c r="F179" s="3">
        <v>1887371</v>
      </c>
      <c r="G179" s="3">
        <v>0</v>
      </c>
      <c r="H179" s="3">
        <v>40</v>
      </c>
      <c r="I179" s="3">
        <v>265</v>
      </c>
    </row>
    <row r="180" spans="3:9" x14ac:dyDescent="0.35">
      <c r="C180" s="3" t="s">
        <v>130</v>
      </c>
      <c r="D180" s="3" t="s">
        <v>6</v>
      </c>
      <c r="E180" s="4" t="s">
        <v>13</v>
      </c>
      <c r="F180" s="3">
        <v>1874726</v>
      </c>
      <c r="G180" s="3">
        <v>6</v>
      </c>
      <c r="H180" s="3">
        <v>67</v>
      </c>
      <c r="I180" s="3">
        <v>421</v>
      </c>
    </row>
    <row r="181" spans="3:9" x14ac:dyDescent="0.35">
      <c r="C181" s="3" t="s">
        <v>130</v>
      </c>
      <c r="D181" s="3" t="s">
        <v>6</v>
      </c>
      <c r="E181" s="4" t="s">
        <v>14</v>
      </c>
      <c r="F181" s="3">
        <v>1783165</v>
      </c>
      <c r="G181" s="3">
        <v>3</v>
      </c>
      <c r="H181" s="3">
        <v>75</v>
      </c>
      <c r="I181" s="3">
        <v>340</v>
      </c>
    </row>
    <row r="182" spans="3:9" x14ac:dyDescent="0.35">
      <c r="C182" s="3" t="s">
        <v>130</v>
      </c>
      <c r="D182" s="3" t="s">
        <v>6</v>
      </c>
      <c r="E182" s="4" t="s">
        <v>15</v>
      </c>
      <c r="F182" s="3">
        <v>1778839</v>
      </c>
      <c r="G182" s="3">
        <v>10</v>
      </c>
      <c r="H182" s="3">
        <v>66</v>
      </c>
      <c r="I182" s="3">
        <v>248</v>
      </c>
    </row>
    <row r="183" spans="3:9" x14ac:dyDescent="0.35">
      <c r="C183" s="3" t="s">
        <v>130</v>
      </c>
      <c r="D183" s="3" t="s">
        <v>6</v>
      </c>
      <c r="E183" s="4" t="s">
        <v>16</v>
      </c>
      <c r="F183" s="3">
        <v>1963255</v>
      </c>
      <c r="G183" s="3">
        <v>8</v>
      </c>
      <c r="H183" s="3">
        <v>79</v>
      </c>
      <c r="I183" s="3">
        <v>138</v>
      </c>
    </row>
    <row r="184" spans="3:9" x14ac:dyDescent="0.35">
      <c r="C184" s="3" t="s">
        <v>130</v>
      </c>
      <c r="D184" s="3" t="s">
        <v>6</v>
      </c>
      <c r="E184" s="4" t="s">
        <v>17</v>
      </c>
      <c r="F184" s="3">
        <v>1961512</v>
      </c>
      <c r="G184" s="3">
        <v>6</v>
      </c>
      <c r="H184" s="3">
        <v>55</v>
      </c>
      <c r="I184" s="3">
        <v>105</v>
      </c>
    </row>
    <row r="185" spans="3:9" x14ac:dyDescent="0.35">
      <c r="C185" s="3" t="s">
        <v>130</v>
      </c>
      <c r="D185" s="3" t="s">
        <v>6</v>
      </c>
      <c r="E185" s="4" t="s">
        <v>18</v>
      </c>
      <c r="F185" s="3">
        <v>1707241</v>
      </c>
      <c r="G185" s="3">
        <v>1</v>
      </c>
      <c r="H185" s="3">
        <v>72</v>
      </c>
      <c r="I185" s="3">
        <v>66</v>
      </c>
    </row>
    <row r="186" spans="3:9" x14ac:dyDescent="0.35">
      <c r="C186" s="3" t="s">
        <v>130</v>
      </c>
      <c r="D186" s="3" t="s">
        <v>6</v>
      </c>
      <c r="E186" s="4" t="s">
        <v>19</v>
      </c>
      <c r="F186" s="3">
        <v>1494368</v>
      </c>
      <c r="G186" s="3">
        <v>6</v>
      </c>
      <c r="H186" s="3">
        <v>74</v>
      </c>
      <c r="I186" s="3">
        <v>56</v>
      </c>
    </row>
    <row r="187" spans="3:9" x14ac:dyDescent="0.35">
      <c r="C187" s="3" t="s">
        <v>130</v>
      </c>
      <c r="D187" s="3" t="s">
        <v>6</v>
      </c>
      <c r="E187" s="4" t="s">
        <v>20</v>
      </c>
      <c r="F187" s="3">
        <v>1561477</v>
      </c>
      <c r="G187" s="3">
        <v>3</v>
      </c>
      <c r="H187" s="3">
        <v>116</v>
      </c>
      <c r="I187" s="3">
        <v>53</v>
      </c>
    </row>
    <row r="188" spans="3:9" x14ac:dyDescent="0.35">
      <c r="C188" s="3" t="s">
        <v>130</v>
      </c>
      <c r="D188" s="3" t="s">
        <v>6</v>
      </c>
      <c r="E188" s="4" t="s">
        <v>21</v>
      </c>
      <c r="F188" s="3">
        <v>1243844</v>
      </c>
      <c r="G188" s="3">
        <v>5</v>
      </c>
      <c r="H188" s="3">
        <v>93</v>
      </c>
      <c r="I188" s="3">
        <v>25</v>
      </c>
    </row>
    <row r="189" spans="3:9" x14ac:dyDescent="0.35">
      <c r="C189" s="3" t="s">
        <v>130</v>
      </c>
      <c r="D189" s="3" t="s">
        <v>6</v>
      </c>
      <c r="E189" s="4" t="s">
        <v>22</v>
      </c>
      <c r="F189" s="3">
        <v>968214</v>
      </c>
      <c r="G189" s="3">
        <v>3</v>
      </c>
      <c r="H189" s="3">
        <v>103</v>
      </c>
      <c r="I189" s="3">
        <v>26</v>
      </c>
    </row>
    <row r="190" spans="3:9" x14ac:dyDescent="0.35">
      <c r="C190" s="3" t="s">
        <v>130</v>
      </c>
      <c r="D190" s="3" t="s">
        <v>6</v>
      </c>
      <c r="E190" s="4" t="s">
        <v>23</v>
      </c>
      <c r="F190" s="3">
        <v>1617836</v>
      </c>
      <c r="G190" s="3">
        <v>3</v>
      </c>
      <c r="H190" s="3">
        <v>129</v>
      </c>
      <c r="I190" s="3">
        <v>17</v>
      </c>
    </row>
    <row r="191" spans="3:9" x14ac:dyDescent="0.35">
      <c r="C191" s="3" t="s">
        <v>130</v>
      </c>
      <c r="D191" s="3" t="s">
        <v>24</v>
      </c>
      <c r="E191" s="4" t="s">
        <v>7</v>
      </c>
      <c r="F191" s="3">
        <v>-1757639</v>
      </c>
      <c r="G191" s="3">
        <v>-3</v>
      </c>
      <c r="H191" s="3">
        <v>-43</v>
      </c>
      <c r="I191" s="3">
        <v>-375</v>
      </c>
    </row>
    <row r="192" spans="3:9" x14ac:dyDescent="0.35">
      <c r="C192" s="3" t="s">
        <v>130</v>
      </c>
      <c r="D192" s="3" t="s">
        <v>24</v>
      </c>
      <c r="E192" s="4" t="s">
        <v>8</v>
      </c>
      <c r="F192" s="3">
        <v>-1755683</v>
      </c>
      <c r="G192" s="3">
        <v>-1</v>
      </c>
      <c r="H192" s="3">
        <v>-58</v>
      </c>
      <c r="I192" s="3">
        <v>-575</v>
      </c>
    </row>
    <row r="193" spans="3:9" x14ac:dyDescent="0.35">
      <c r="C193" s="3" t="s">
        <v>130</v>
      </c>
      <c r="D193" s="3" t="s">
        <v>24</v>
      </c>
      <c r="E193" s="4" t="s">
        <v>9</v>
      </c>
      <c r="F193" s="3">
        <v>-1572421</v>
      </c>
      <c r="G193" s="3">
        <v>-5</v>
      </c>
      <c r="H193" s="3">
        <v>-30</v>
      </c>
      <c r="I193" s="3">
        <v>-318</v>
      </c>
    </row>
    <row r="194" spans="3:9" x14ac:dyDescent="0.35">
      <c r="C194" s="3" t="s">
        <v>130</v>
      </c>
      <c r="D194" s="3" t="s">
        <v>24</v>
      </c>
      <c r="E194" s="4" t="s">
        <v>10</v>
      </c>
      <c r="F194" s="3">
        <v>-1631799</v>
      </c>
      <c r="G194" s="3">
        <v>0</v>
      </c>
      <c r="H194" s="3">
        <v>-28</v>
      </c>
      <c r="I194" s="3">
        <v>-123</v>
      </c>
    </row>
    <row r="195" spans="3:9" x14ac:dyDescent="0.35">
      <c r="C195" s="3" t="s">
        <v>130</v>
      </c>
      <c r="D195" s="3" t="s">
        <v>24</v>
      </c>
      <c r="E195" s="4" t="s">
        <v>11</v>
      </c>
      <c r="F195" s="3">
        <v>-1824091</v>
      </c>
      <c r="G195" s="3">
        <v>0</v>
      </c>
      <c r="H195" s="3">
        <v>-15</v>
      </c>
      <c r="I195" s="3">
        <v>-58</v>
      </c>
    </row>
    <row r="196" spans="3:9" x14ac:dyDescent="0.35">
      <c r="C196" s="3" t="s">
        <v>130</v>
      </c>
      <c r="D196" s="3" t="s">
        <v>24</v>
      </c>
      <c r="E196" s="4" t="s">
        <v>12</v>
      </c>
      <c r="F196" s="3">
        <v>-1924216</v>
      </c>
      <c r="G196" s="3">
        <v>-1</v>
      </c>
      <c r="H196" s="3">
        <v>-18</v>
      </c>
      <c r="I196" s="3">
        <v>-57</v>
      </c>
    </row>
    <row r="197" spans="3:9" x14ac:dyDescent="0.35">
      <c r="C197" s="3" t="s">
        <v>130</v>
      </c>
      <c r="D197" s="3" t="s">
        <v>24</v>
      </c>
      <c r="E197" s="4" t="s">
        <v>13</v>
      </c>
      <c r="F197" s="3">
        <v>-1874897</v>
      </c>
      <c r="G197" s="3">
        <v>0</v>
      </c>
      <c r="H197" s="3">
        <v>-24</v>
      </c>
      <c r="I197" s="3">
        <v>-100</v>
      </c>
    </row>
    <row r="198" spans="3:9" x14ac:dyDescent="0.35">
      <c r="C198" s="3" t="s">
        <v>130</v>
      </c>
      <c r="D198" s="3" t="s">
        <v>24</v>
      </c>
      <c r="E198" s="4" t="s">
        <v>14</v>
      </c>
      <c r="F198" s="3">
        <v>-1773846</v>
      </c>
      <c r="G198" s="3">
        <v>-5</v>
      </c>
      <c r="H198" s="3">
        <v>-29</v>
      </c>
      <c r="I198" s="3">
        <v>-121</v>
      </c>
    </row>
    <row r="199" spans="3:9" x14ac:dyDescent="0.35">
      <c r="C199" s="3" t="s">
        <v>130</v>
      </c>
      <c r="D199" s="3" t="s">
        <v>24</v>
      </c>
      <c r="E199" s="4" t="s">
        <v>15</v>
      </c>
      <c r="F199" s="3">
        <v>-1756427</v>
      </c>
      <c r="G199" s="3">
        <v>-2</v>
      </c>
      <c r="H199" s="3">
        <v>-35</v>
      </c>
      <c r="I199" s="3">
        <v>-100</v>
      </c>
    </row>
    <row r="200" spans="3:9" x14ac:dyDescent="0.35">
      <c r="C200" s="3" t="s">
        <v>130</v>
      </c>
      <c r="D200" s="3" t="s">
        <v>24</v>
      </c>
      <c r="E200" s="4" t="s">
        <v>16</v>
      </c>
      <c r="F200" s="3">
        <v>-1919824</v>
      </c>
      <c r="G200" s="3">
        <v>-3</v>
      </c>
      <c r="H200" s="3">
        <v>-37</v>
      </c>
      <c r="I200" s="3">
        <v>-68</v>
      </c>
    </row>
    <row r="201" spans="3:9" x14ac:dyDescent="0.35">
      <c r="C201" s="3" t="s">
        <v>130</v>
      </c>
      <c r="D201" s="3" t="s">
        <v>24</v>
      </c>
      <c r="E201" s="4" t="s">
        <v>17</v>
      </c>
      <c r="F201" s="3">
        <v>-1911583</v>
      </c>
      <c r="G201" s="3">
        <v>0</v>
      </c>
      <c r="H201" s="3">
        <v>-48</v>
      </c>
      <c r="I201" s="3">
        <v>-49</v>
      </c>
    </row>
    <row r="202" spans="3:9" x14ac:dyDescent="0.35">
      <c r="C202" s="3" t="s">
        <v>130</v>
      </c>
      <c r="D202" s="3" t="s">
        <v>24</v>
      </c>
      <c r="E202" s="4" t="s">
        <v>18</v>
      </c>
      <c r="F202" s="3">
        <v>-1670419</v>
      </c>
      <c r="G202" s="3">
        <v>-3</v>
      </c>
      <c r="H202" s="3">
        <v>-36</v>
      </c>
      <c r="I202" s="3">
        <v>-26</v>
      </c>
    </row>
    <row r="203" spans="3:9" x14ac:dyDescent="0.35">
      <c r="C203" s="3" t="s">
        <v>130</v>
      </c>
      <c r="D203" s="3" t="s">
        <v>24</v>
      </c>
      <c r="E203" s="4" t="s">
        <v>19</v>
      </c>
      <c r="F203" s="3">
        <v>-1436605</v>
      </c>
      <c r="G203" s="3">
        <v>-2</v>
      </c>
      <c r="H203" s="3">
        <v>-43</v>
      </c>
      <c r="I203" s="3">
        <v>-33</v>
      </c>
    </row>
    <row r="204" spans="3:9" x14ac:dyDescent="0.35">
      <c r="C204" s="3" t="s">
        <v>130</v>
      </c>
      <c r="D204" s="3" t="s">
        <v>24</v>
      </c>
      <c r="E204" s="4" t="s">
        <v>20</v>
      </c>
      <c r="F204" s="3">
        <v>-1470578</v>
      </c>
      <c r="G204" s="3">
        <v>-3</v>
      </c>
      <c r="H204" s="3">
        <v>-67</v>
      </c>
      <c r="I204" s="3">
        <v>-31</v>
      </c>
    </row>
    <row r="205" spans="3:9" x14ac:dyDescent="0.35">
      <c r="C205" s="3" t="s">
        <v>130</v>
      </c>
      <c r="D205" s="3" t="s">
        <v>24</v>
      </c>
      <c r="E205" s="4" t="s">
        <v>21</v>
      </c>
      <c r="F205" s="3">
        <v>-1137445</v>
      </c>
      <c r="G205" s="3">
        <v>0</v>
      </c>
      <c r="H205" s="3">
        <v>-77</v>
      </c>
      <c r="I205" s="3">
        <v>-21</v>
      </c>
    </row>
    <row r="206" spans="3:9" x14ac:dyDescent="0.35">
      <c r="C206" s="3" t="s">
        <v>130</v>
      </c>
      <c r="D206" s="3" t="s">
        <v>24</v>
      </c>
      <c r="E206" s="4" t="s">
        <v>22</v>
      </c>
      <c r="F206" s="3">
        <v>-827832</v>
      </c>
      <c r="G206" s="3">
        <v>-6</v>
      </c>
      <c r="H206" s="3">
        <v>-65</v>
      </c>
      <c r="I206" s="3">
        <v>-16</v>
      </c>
    </row>
    <row r="207" spans="3:9" x14ac:dyDescent="0.35">
      <c r="C207" s="3" t="s">
        <v>130</v>
      </c>
      <c r="D207" s="3" t="s">
        <v>24</v>
      </c>
      <c r="E207" s="4" t="s">
        <v>23</v>
      </c>
      <c r="F207" s="3">
        <v>-1055615</v>
      </c>
      <c r="G207" s="3">
        <v>-2</v>
      </c>
      <c r="H207" s="3">
        <v>-108</v>
      </c>
      <c r="I207" s="3">
        <v>-11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topLeftCell="A4" zoomScale="70" zoomScaleNormal="70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3:G173"/>
  <sheetViews>
    <sheetView workbookViewId="0"/>
  </sheetViews>
  <sheetFormatPr defaultRowHeight="14.5" x14ac:dyDescent="0.35"/>
  <cols>
    <col min="5" max="5" width="9.1796875" style="5"/>
  </cols>
  <sheetData>
    <row r="3" spans="3:7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4</v>
      </c>
    </row>
    <row r="4" spans="3:7" x14ac:dyDescent="0.35">
      <c r="C4" s="3" t="s">
        <v>5</v>
      </c>
      <c r="D4" s="3" t="s">
        <v>6</v>
      </c>
      <c r="E4" s="4" t="s">
        <v>7</v>
      </c>
      <c r="F4" s="3">
        <v>1665310</v>
      </c>
      <c r="G4" s="3" t="s">
        <v>128</v>
      </c>
    </row>
    <row r="5" spans="3:7" x14ac:dyDescent="0.35">
      <c r="C5" s="3" t="s">
        <v>5</v>
      </c>
      <c r="D5" s="3" t="s">
        <v>6</v>
      </c>
      <c r="E5" s="4" t="s">
        <v>8</v>
      </c>
      <c r="F5" s="3">
        <v>1555935</v>
      </c>
      <c r="G5" s="3" t="s">
        <v>128</v>
      </c>
    </row>
    <row r="6" spans="3:7" x14ac:dyDescent="0.35">
      <c r="C6" s="3" t="s">
        <v>5</v>
      </c>
      <c r="D6" s="3" t="s">
        <v>6</v>
      </c>
      <c r="E6" s="4" t="s">
        <v>9</v>
      </c>
      <c r="F6" s="3">
        <v>1452668</v>
      </c>
      <c r="G6" s="3" t="s">
        <v>128</v>
      </c>
    </row>
    <row r="7" spans="3:7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75</v>
      </c>
    </row>
    <row r="8" spans="3:7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847</v>
      </c>
    </row>
    <row r="9" spans="3:7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1451</v>
      </c>
    </row>
    <row r="10" spans="3:7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1849</v>
      </c>
    </row>
    <row r="11" spans="3:7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1971</v>
      </c>
    </row>
    <row r="12" spans="3:7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2700</v>
      </c>
    </row>
    <row r="13" spans="3:7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2934</v>
      </c>
    </row>
    <row r="14" spans="3:7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2670</v>
      </c>
    </row>
    <row r="15" spans="3:7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2279</v>
      </c>
    </row>
    <row r="16" spans="3:7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2100</v>
      </c>
    </row>
    <row r="17" spans="3:7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1735</v>
      </c>
    </row>
    <row r="18" spans="3:7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1078</v>
      </c>
    </row>
    <row r="19" spans="3:7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766</v>
      </c>
    </row>
    <row r="20" spans="3:7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494</v>
      </c>
    </row>
    <row r="21" spans="3:7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 t="s">
        <v>128</v>
      </c>
    </row>
    <row r="22" spans="3:7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 t="s">
        <v>128</v>
      </c>
    </row>
    <row r="23" spans="3:7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 t="s">
        <v>128</v>
      </c>
    </row>
    <row r="24" spans="3:7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-30</v>
      </c>
    </row>
    <row r="25" spans="3:7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-271</v>
      </c>
    </row>
    <row r="26" spans="3:7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-412</v>
      </c>
    </row>
    <row r="27" spans="3:7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-549</v>
      </c>
    </row>
    <row r="28" spans="3:7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-659</v>
      </c>
    </row>
    <row r="29" spans="3:7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-1010</v>
      </c>
    </row>
    <row r="30" spans="3:7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-1179</v>
      </c>
    </row>
    <row r="31" spans="3:7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-1247</v>
      </c>
    </row>
    <row r="32" spans="3:7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-1134</v>
      </c>
    </row>
    <row r="33" spans="3:7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-1032</v>
      </c>
    </row>
    <row r="34" spans="3:7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-1062</v>
      </c>
    </row>
    <row r="35" spans="3:7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-618</v>
      </c>
    </row>
    <row r="36" spans="3:7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-384</v>
      </c>
    </row>
    <row r="37" spans="3:7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-241</v>
      </c>
    </row>
    <row r="38" spans="3:7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 t="s">
        <v>128</v>
      </c>
    </row>
    <row r="39" spans="3:7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 t="s">
        <v>128</v>
      </c>
    </row>
    <row r="40" spans="3:7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 t="s">
        <v>128</v>
      </c>
    </row>
    <row r="41" spans="3:7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87</v>
      </c>
    </row>
    <row r="42" spans="3:7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878</v>
      </c>
    </row>
    <row r="43" spans="3:7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1589</v>
      </c>
    </row>
    <row r="44" spans="3:7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1963</v>
      </c>
    </row>
    <row r="45" spans="3:7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2121</v>
      </c>
    </row>
    <row r="46" spans="3:7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2789</v>
      </c>
    </row>
    <row r="47" spans="3:7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3036</v>
      </c>
    </row>
    <row r="48" spans="3:7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2946</v>
      </c>
    </row>
    <row r="49" spans="3:7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2423</v>
      </c>
    </row>
    <row r="50" spans="3:7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2194</v>
      </c>
    </row>
    <row r="51" spans="3:7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1909</v>
      </c>
    </row>
    <row r="52" spans="3:7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1219</v>
      </c>
    </row>
    <row r="53" spans="3:7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815</v>
      </c>
    </row>
    <row r="54" spans="3:7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550</v>
      </c>
    </row>
    <row r="55" spans="3:7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 t="s">
        <v>128</v>
      </c>
    </row>
    <row r="56" spans="3:7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 t="s">
        <v>128</v>
      </c>
    </row>
    <row r="57" spans="3:7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 t="s">
        <v>128</v>
      </c>
    </row>
    <row r="58" spans="3:7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-24</v>
      </c>
    </row>
    <row r="59" spans="3:7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-272</v>
      </c>
    </row>
    <row r="60" spans="3:7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-475</v>
      </c>
    </row>
    <row r="61" spans="3:7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-549</v>
      </c>
    </row>
    <row r="62" spans="3:7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-706</v>
      </c>
    </row>
    <row r="63" spans="3:7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-1028</v>
      </c>
    </row>
    <row r="64" spans="3:7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-1289</v>
      </c>
    </row>
    <row r="65" spans="3:7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-1323</v>
      </c>
    </row>
    <row r="66" spans="3:7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-1244</v>
      </c>
    </row>
    <row r="67" spans="3:7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-1066</v>
      </c>
    </row>
    <row r="68" spans="3:7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-1162</v>
      </c>
    </row>
    <row r="69" spans="3:7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-709</v>
      </c>
    </row>
    <row r="70" spans="3:7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-410</v>
      </c>
    </row>
    <row r="71" spans="3:7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-278</v>
      </c>
    </row>
    <row r="72" spans="3:7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 t="s">
        <v>128</v>
      </c>
    </row>
    <row r="73" spans="3:7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 t="s">
        <v>128</v>
      </c>
    </row>
    <row r="74" spans="3:7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 t="s">
        <v>128</v>
      </c>
    </row>
    <row r="75" spans="3:7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98</v>
      </c>
    </row>
    <row r="76" spans="3:7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931</v>
      </c>
    </row>
    <row r="77" spans="3:7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1713</v>
      </c>
    </row>
    <row r="78" spans="3:7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2144</v>
      </c>
    </row>
    <row r="79" spans="3:7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2329</v>
      </c>
    </row>
    <row r="80" spans="3:7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2802</v>
      </c>
    </row>
    <row r="81" spans="3:7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3215</v>
      </c>
    </row>
    <row r="82" spans="3:7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3241</v>
      </c>
    </row>
    <row r="83" spans="3:7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2561</v>
      </c>
    </row>
    <row r="84" spans="3:7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2277</v>
      </c>
    </row>
    <row r="85" spans="3:7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2032</v>
      </c>
    </row>
    <row r="86" spans="3:7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1368</v>
      </c>
    </row>
    <row r="87" spans="3:7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868</v>
      </c>
    </row>
    <row r="88" spans="3:7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587</v>
      </c>
    </row>
    <row r="89" spans="3:7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 t="s">
        <v>128</v>
      </c>
    </row>
    <row r="90" spans="3:7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 t="s">
        <v>128</v>
      </c>
    </row>
    <row r="91" spans="3:7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-1</v>
      </c>
    </row>
    <row r="92" spans="3:7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-32</v>
      </c>
    </row>
    <row r="93" spans="3:7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-282</v>
      </c>
    </row>
    <row r="94" spans="3:7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-527</v>
      </c>
    </row>
    <row r="95" spans="3:7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-600</v>
      </c>
    </row>
    <row r="96" spans="3:7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-745</v>
      </c>
    </row>
    <row r="97" spans="3:7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-1014</v>
      </c>
    </row>
    <row r="98" spans="3:7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-1374</v>
      </c>
    </row>
    <row r="99" spans="3:7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-1409</v>
      </c>
    </row>
    <row r="100" spans="3:7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-1353</v>
      </c>
    </row>
    <row r="101" spans="3:7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-1147</v>
      </c>
    </row>
    <row r="102" spans="3:7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-1213</v>
      </c>
    </row>
    <row r="103" spans="3:7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-804</v>
      </c>
    </row>
    <row r="104" spans="3:7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-483</v>
      </c>
    </row>
    <row r="105" spans="3:7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-289</v>
      </c>
    </row>
    <row r="106" spans="3:7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 t="s">
        <v>128</v>
      </c>
    </row>
    <row r="107" spans="3:7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 t="s">
        <v>128</v>
      </c>
    </row>
    <row r="108" spans="3:7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 t="s">
        <v>128</v>
      </c>
    </row>
    <row r="109" spans="3:7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105</v>
      </c>
    </row>
    <row r="110" spans="3:7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1017</v>
      </c>
    </row>
    <row r="111" spans="3:7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1816</v>
      </c>
    </row>
    <row r="112" spans="3:7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2301</v>
      </c>
    </row>
    <row r="113" spans="3:7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2493</v>
      </c>
    </row>
    <row r="114" spans="3:7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2826</v>
      </c>
    </row>
    <row r="115" spans="3:7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3428</v>
      </c>
    </row>
    <row r="116" spans="3:7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3451</v>
      </c>
    </row>
    <row r="117" spans="3:7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2842</v>
      </c>
    </row>
    <row r="118" spans="3:7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2359</v>
      </c>
    </row>
    <row r="119" spans="3:7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2172</v>
      </c>
    </row>
    <row r="120" spans="3:7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1574</v>
      </c>
    </row>
    <row r="121" spans="3:7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867</v>
      </c>
    </row>
    <row r="122" spans="3:7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657</v>
      </c>
    </row>
    <row r="123" spans="3:7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 t="s">
        <v>128</v>
      </c>
    </row>
    <row r="124" spans="3:7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 t="s">
        <v>128</v>
      </c>
    </row>
    <row r="125" spans="3:7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-2</v>
      </c>
    </row>
    <row r="126" spans="3:7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-38</v>
      </c>
    </row>
    <row r="127" spans="3:7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-305</v>
      </c>
    </row>
    <row r="128" spans="3:7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-569</v>
      </c>
    </row>
    <row r="129" spans="3:7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-644</v>
      </c>
    </row>
    <row r="130" spans="3:7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-767</v>
      </c>
    </row>
    <row r="131" spans="3:7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-1050</v>
      </c>
    </row>
    <row r="132" spans="3:7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-1431</v>
      </c>
    </row>
    <row r="133" spans="3:7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-1525</v>
      </c>
    </row>
    <row r="134" spans="3:7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-1525</v>
      </c>
    </row>
    <row r="135" spans="3:7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-1255</v>
      </c>
    </row>
    <row r="136" spans="3:7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-1260</v>
      </c>
    </row>
    <row r="137" spans="3:7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-946</v>
      </c>
    </row>
    <row r="138" spans="3:7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-513</v>
      </c>
    </row>
    <row r="139" spans="3:7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-322</v>
      </c>
    </row>
    <row r="140" spans="3:7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 t="s">
        <v>128</v>
      </c>
    </row>
    <row r="141" spans="3:7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 t="s">
        <v>128</v>
      </c>
    </row>
    <row r="142" spans="3:7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1</v>
      </c>
    </row>
    <row r="143" spans="3:7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105</v>
      </c>
    </row>
    <row r="144" spans="3:7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1086</v>
      </c>
    </row>
    <row r="145" spans="3:7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1977</v>
      </c>
    </row>
    <row r="146" spans="3:7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2490</v>
      </c>
    </row>
    <row r="147" spans="3:7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2697</v>
      </c>
    </row>
    <row r="148" spans="3:7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2873</v>
      </c>
    </row>
    <row r="149" spans="3:7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3605</v>
      </c>
    </row>
    <row r="150" spans="3:7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3613</v>
      </c>
    </row>
    <row r="151" spans="3:7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3130</v>
      </c>
    </row>
    <row r="152" spans="3:7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2559</v>
      </c>
    </row>
    <row r="153" spans="3:7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2232</v>
      </c>
    </row>
    <row r="154" spans="3:7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1768</v>
      </c>
    </row>
    <row r="155" spans="3:7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929</v>
      </c>
    </row>
    <row r="156" spans="3:7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744</v>
      </c>
    </row>
    <row r="157" spans="3:7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 t="s">
        <v>128</v>
      </c>
    </row>
    <row r="158" spans="3:7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-1</v>
      </c>
    </row>
    <row r="159" spans="3:7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-2</v>
      </c>
    </row>
    <row r="160" spans="3:7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-32</v>
      </c>
    </row>
    <row r="161" spans="3:7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-337</v>
      </c>
    </row>
    <row r="162" spans="3:7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-615</v>
      </c>
    </row>
    <row r="163" spans="3:7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-747</v>
      </c>
    </row>
    <row r="164" spans="3:7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-836</v>
      </c>
    </row>
    <row r="165" spans="3:7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-1098</v>
      </c>
    </row>
    <row r="166" spans="3:7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-1493</v>
      </c>
    </row>
    <row r="167" spans="3:7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-1688</v>
      </c>
    </row>
    <row r="168" spans="3:7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-1656</v>
      </c>
    </row>
    <row r="169" spans="3:7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-1348</v>
      </c>
    </row>
    <row r="170" spans="3:7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-1258</v>
      </c>
    </row>
    <row r="171" spans="3:7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-1076</v>
      </c>
    </row>
    <row r="172" spans="3:7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-556</v>
      </c>
    </row>
    <row r="173" spans="3:7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-411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T65"/>
  <sheetViews>
    <sheetView topLeftCell="W28" workbookViewId="0">
      <selection activeCell="P13" sqref="P13"/>
    </sheetView>
  </sheetViews>
  <sheetFormatPr defaultRowHeight="14.5" x14ac:dyDescent="0.35"/>
  <cols>
    <col min="1" max="1" width="3.54296875" customWidth="1"/>
    <col min="2" max="2" width="35.7265625" bestFit="1" customWidth="1"/>
    <col min="3" max="5" width="8" bestFit="1" customWidth="1"/>
    <col min="6" max="7" width="8" style="14" bestFit="1" customWidth="1"/>
    <col min="8" max="8" width="2.81640625" style="14" customWidth="1"/>
    <col min="9" max="9" width="35.7265625" style="14" bestFit="1" customWidth="1"/>
    <col min="10" max="10" width="10" style="14" bestFit="1" customWidth="1"/>
    <col min="15" max="15" width="12" style="38" bestFit="1" customWidth="1"/>
    <col min="16" max="16" width="12" bestFit="1" customWidth="1"/>
    <col min="17" max="20" width="7.7265625" bestFit="1" customWidth="1"/>
    <col min="21" max="21" width="8.453125" customWidth="1"/>
    <col min="22" max="22" width="35.7265625" style="35" bestFit="1" customWidth="1"/>
    <col min="28" max="28" width="8.54296875" style="38" bestFit="1" customWidth="1"/>
    <col min="34" max="34" width="3.453125" customWidth="1"/>
    <col min="35" max="35" width="35.7265625" style="35" bestFit="1" customWidth="1"/>
    <col min="41" max="41" width="12" style="45" bestFit="1" customWidth="1"/>
  </cols>
  <sheetData>
    <row r="1" spans="2:46" x14ac:dyDescent="0.35">
      <c r="B1" s="18"/>
      <c r="C1" s="9"/>
      <c r="D1" s="9"/>
      <c r="E1" s="9"/>
      <c r="F1" s="9"/>
      <c r="G1" s="15"/>
      <c r="H1" s="15"/>
      <c r="I1" s="15"/>
      <c r="J1" s="15"/>
    </row>
    <row r="2" spans="2:46" x14ac:dyDescent="0.35">
      <c r="B2" s="1" t="s">
        <v>171</v>
      </c>
      <c r="C2" s="1" t="s">
        <v>5</v>
      </c>
      <c r="D2" s="1" t="s">
        <v>25</v>
      </c>
      <c r="E2" s="1" t="s">
        <v>26</v>
      </c>
      <c r="F2" s="1" t="s">
        <v>27</v>
      </c>
      <c r="G2" s="1" t="s">
        <v>28</v>
      </c>
      <c r="H2" s="15"/>
      <c r="I2" s="1" t="s">
        <v>175</v>
      </c>
      <c r="J2" s="1" t="s">
        <v>5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203</v>
      </c>
      <c r="P2" s="1" t="s">
        <v>5</v>
      </c>
      <c r="Q2" s="1" t="s">
        <v>25</v>
      </c>
      <c r="R2" s="1" t="s">
        <v>26</v>
      </c>
      <c r="S2" s="1" t="s">
        <v>27</v>
      </c>
      <c r="T2" s="1" t="s">
        <v>28</v>
      </c>
      <c r="V2" s="1" t="s">
        <v>175</v>
      </c>
      <c r="W2" s="1" t="s">
        <v>5</v>
      </c>
      <c r="X2" s="1" t="s">
        <v>25</v>
      </c>
      <c r="Y2" s="1" t="s">
        <v>26</v>
      </c>
      <c r="Z2" s="1" t="s">
        <v>27</v>
      </c>
      <c r="AA2" s="1" t="s">
        <v>28</v>
      </c>
      <c r="AB2" s="1" t="s">
        <v>203</v>
      </c>
      <c r="AC2" s="1" t="s">
        <v>5</v>
      </c>
      <c r="AD2" s="1" t="s">
        <v>25</v>
      </c>
      <c r="AE2" s="1" t="s">
        <v>26</v>
      </c>
      <c r="AF2" s="1" t="s">
        <v>27</v>
      </c>
      <c r="AG2" s="1" t="s">
        <v>28</v>
      </c>
      <c r="AI2" s="1" t="s">
        <v>175</v>
      </c>
      <c r="AJ2" s="1" t="s">
        <v>5</v>
      </c>
      <c r="AK2" s="1" t="s">
        <v>25</v>
      </c>
      <c r="AL2" s="1" t="s">
        <v>26</v>
      </c>
      <c r="AM2" s="1" t="s">
        <v>27</v>
      </c>
      <c r="AN2" s="1" t="s">
        <v>28</v>
      </c>
      <c r="AO2" s="36" t="s">
        <v>203</v>
      </c>
      <c r="AP2" s="1" t="s">
        <v>5</v>
      </c>
      <c r="AQ2" s="1" t="s">
        <v>25</v>
      </c>
      <c r="AR2" s="1" t="s">
        <v>26</v>
      </c>
      <c r="AS2" s="1" t="s">
        <v>27</v>
      </c>
      <c r="AT2" s="1" t="s">
        <v>28</v>
      </c>
    </row>
    <row r="3" spans="2:46" x14ac:dyDescent="0.35">
      <c r="B3" s="20" t="s">
        <v>132</v>
      </c>
      <c r="C3" s="21"/>
      <c r="D3" s="21"/>
      <c r="E3" s="21"/>
      <c r="F3" s="21"/>
      <c r="G3" s="21"/>
      <c r="I3" s="22" t="s">
        <v>176</v>
      </c>
      <c r="J3" s="86" t="s">
        <v>125</v>
      </c>
      <c r="K3" s="86"/>
      <c r="L3" s="86"/>
      <c r="M3" s="86"/>
      <c r="N3" s="86"/>
      <c r="O3" s="34"/>
      <c r="P3" s="86" t="s">
        <v>177</v>
      </c>
      <c r="Q3" s="86"/>
      <c r="R3" s="86"/>
      <c r="S3" s="86"/>
      <c r="T3" s="86"/>
      <c r="V3" s="34" t="s">
        <v>176</v>
      </c>
      <c r="W3" s="86" t="s">
        <v>126</v>
      </c>
      <c r="X3" s="86"/>
      <c r="Y3" s="86"/>
      <c r="Z3" s="86"/>
      <c r="AA3" s="86"/>
      <c r="AB3" s="34"/>
      <c r="AC3" s="86" t="s">
        <v>178</v>
      </c>
      <c r="AD3" s="86"/>
      <c r="AE3" s="86"/>
      <c r="AF3" s="86"/>
      <c r="AG3" s="86"/>
      <c r="AI3" s="34" t="s">
        <v>176</v>
      </c>
      <c r="AJ3" s="86" t="s">
        <v>127</v>
      </c>
      <c r="AK3" s="86"/>
      <c r="AL3" s="86"/>
      <c r="AM3" s="86"/>
      <c r="AN3" s="86"/>
      <c r="AO3" s="37"/>
      <c r="AP3" s="86" t="s">
        <v>179</v>
      </c>
      <c r="AQ3" s="86"/>
      <c r="AR3" s="86"/>
      <c r="AS3" s="86"/>
      <c r="AT3" s="86"/>
    </row>
    <row r="4" spans="2:46" x14ac:dyDescent="0.35">
      <c r="B4" s="16" t="s">
        <v>4</v>
      </c>
      <c r="C4" s="16">
        <v>1871759</v>
      </c>
      <c r="D4" s="16">
        <v>1933114</v>
      </c>
      <c r="E4" s="16">
        <v>1979770</v>
      </c>
      <c r="F4" s="16">
        <v>2020688</v>
      </c>
      <c r="G4" s="16">
        <v>2060653</v>
      </c>
      <c r="I4" s="16" t="s">
        <v>4</v>
      </c>
      <c r="J4" s="16">
        <v>4879</v>
      </c>
      <c r="K4" s="16">
        <v>8423</v>
      </c>
      <c r="L4" s="16">
        <v>8600</v>
      </c>
      <c r="M4" s="16">
        <v>6342</v>
      </c>
      <c r="N4" s="16">
        <v>11661</v>
      </c>
      <c r="O4" s="39"/>
      <c r="P4" s="26">
        <v>2.6066389957254102E-3</v>
      </c>
      <c r="Q4" s="26">
        <v>4.3572184568525102E-3</v>
      </c>
      <c r="R4" s="26">
        <v>4.3439389424024004E-3</v>
      </c>
      <c r="S4" s="26">
        <v>3.1385349940218298E-3</v>
      </c>
      <c r="T4" s="26">
        <v>5.6588857997925896E-3</v>
      </c>
      <c r="V4" s="16" t="s">
        <v>174</v>
      </c>
      <c r="W4" s="16">
        <v>51929</v>
      </c>
      <c r="X4" s="16">
        <v>59456</v>
      </c>
      <c r="Y4" s="16">
        <v>54859</v>
      </c>
      <c r="Z4" s="16">
        <v>55618</v>
      </c>
      <c r="AA4" s="16">
        <v>53646</v>
      </c>
      <c r="AB4" s="39"/>
      <c r="AC4" s="26">
        <v>2.7743422096541199E-2</v>
      </c>
      <c r="AD4" s="26">
        <v>3.0756592730692499E-2</v>
      </c>
      <c r="AE4" s="26">
        <v>2.7709784469913099E-2</v>
      </c>
      <c r="AF4" s="26">
        <v>2.7524288757096501E-2</v>
      </c>
      <c r="AG4" s="26">
        <v>2.6033495207587101E-2</v>
      </c>
      <c r="AI4" s="16" t="s">
        <v>174</v>
      </c>
      <c r="AJ4" s="16">
        <v>119133</v>
      </c>
      <c r="AK4" s="16">
        <v>128999</v>
      </c>
      <c r="AL4" s="16">
        <v>123870</v>
      </c>
      <c r="AM4" s="16">
        <v>113666</v>
      </c>
      <c r="AN4" s="16">
        <v>110608</v>
      </c>
      <c r="AO4" s="44"/>
      <c r="AP4" s="26">
        <v>6.3647617027619396E-2</v>
      </c>
      <c r="AQ4" s="26">
        <v>6.6731191228246195E-2</v>
      </c>
      <c r="AR4" s="26">
        <v>6.2567874045974997E-2</v>
      </c>
      <c r="AS4" s="26">
        <v>5.6251138226188303E-2</v>
      </c>
      <c r="AT4" s="26">
        <v>5.3676189052693397E-2</v>
      </c>
    </row>
    <row r="5" spans="2:46" x14ac:dyDescent="0.35">
      <c r="B5" s="16" t="s">
        <v>169</v>
      </c>
      <c r="C5" s="16">
        <v>926168</v>
      </c>
      <c r="D5" s="16">
        <v>957081</v>
      </c>
      <c r="E5" s="16">
        <v>979649</v>
      </c>
      <c r="F5" s="16">
        <v>999459</v>
      </c>
      <c r="G5" s="16">
        <v>1020669</v>
      </c>
      <c r="I5" s="16" t="s">
        <v>169</v>
      </c>
      <c r="J5" s="16">
        <v>2033</v>
      </c>
      <c r="K5" s="16">
        <v>3535</v>
      </c>
      <c r="L5" s="16">
        <v>3645</v>
      </c>
      <c r="M5" s="16">
        <v>2524</v>
      </c>
      <c r="N5" s="16">
        <v>4834</v>
      </c>
      <c r="O5" s="82">
        <f>'P Values'!C12</f>
        <v>2.4958460761382521E-2</v>
      </c>
      <c r="P5" s="26">
        <v>2.1950661219130802E-3</v>
      </c>
      <c r="Q5" s="26">
        <v>3.69352228285798E-3</v>
      </c>
      <c r="R5" s="26">
        <v>3.72072038046279E-3</v>
      </c>
      <c r="S5" s="26">
        <v>2.5253662231267101E-3</v>
      </c>
      <c r="T5" s="26">
        <v>4.73610935572648E-3</v>
      </c>
      <c r="V5" s="16" t="s">
        <v>24</v>
      </c>
      <c r="W5" s="16">
        <v>22658</v>
      </c>
      <c r="X5" s="16">
        <v>25886</v>
      </c>
      <c r="Y5" s="16">
        <v>23765</v>
      </c>
      <c r="Z5" s="16">
        <v>24229</v>
      </c>
      <c r="AA5" s="16">
        <v>23138</v>
      </c>
      <c r="AB5" s="82">
        <f>'P Values'!K12</f>
        <v>0.43836860796840582</v>
      </c>
      <c r="AC5" s="26">
        <v>2.4464244068030799E-2</v>
      </c>
      <c r="AD5" s="26">
        <v>2.7046822578235201E-2</v>
      </c>
      <c r="AE5" s="26">
        <v>2.42586885711106E-2</v>
      </c>
      <c r="AF5" s="26">
        <v>2.4242114984206399E-2</v>
      </c>
      <c r="AG5" s="26">
        <v>2.2669445236408601E-2</v>
      </c>
      <c r="AI5" s="16" t="s">
        <v>24</v>
      </c>
      <c r="AJ5" s="16">
        <v>48241</v>
      </c>
      <c r="AK5" s="16">
        <v>52516</v>
      </c>
      <c r="AL5" s="16">
        <v>50725</v>
      </c>
      <c r="AM5" s="16">
        <v>45729</v>
      </c>
      <c r="AN5" s="16">
        <v>45691</v>
      </c>
      <c r="AO5" s="82">
        <f>'P Values'!S12</f>
        <v>1.6309034972382242E-6</v>
      </c>
      <c r="AP5" s="26">
        <v>5.2086662462965602E-2</v>
      </c>
      <c r="AQ5" s="26">
        <v>5.4871008827883899E-2</v>
      </c>
      <c r="AR5" s="26">
        <v>5.1778749327565203E-2</v>
      </c>
      <c r="AS5" s="26">
        <v>4.5753752780254099E-2</v>
      </c>
      <c r="AT5" s="26">
        <v>4.4765736982312503E-2</v>
      </c>
    </row>
    <row r="6" spans="2:46" x14ac:dyDescent="0.35">
      <c r="B6" s="16" t="s">
        <v>170</v>
      </c>
      <c r="C6" s="16">
        <v>945591</v>
      </c>
      <c r="D6" s="16">
        <v>976033</v>
      </c>
      <c r="E6" s="16">
        <v>1000121</v>
      </c>
      <c r="F6" s="16">
        <v>1021229</v>
      </c>
      <c r="G6" s="16">
        <v>1039984</v>
      </c>
      <c r="H6" s="15"/>
      <c r="I6" s="16" t="s">
        <v>170</v>
      </c>
      <c r="J6" s="16">
        <v>2846</v>
      </c>
      <c r="K6" s="16">
        <v>4888</v>
      </c>
      <c r="L6" s="16">
        <v>4955</v>
      </c>
      <c r="M6" s="16">
        <v>3818</v>
      </c>
      <c r="N6" s="16">
        <v>6827</v>
      </c>
      <c r="O6" s="84"/>
      <c r="P6" s="26">
        <v>3.0097579185927102E-3</v>
      </c>
      <c r="Q6" s="26">
        <v>5.0080273925164403E-3</v>
      </c>
      <c r="R6" s="26">
        <v>4.95440051753737E-3</v>
      </c>
      <c r="S6" s="26">
        <v>3.7386325691886901E-3</v>
      </c>
      <c r="T6" s="26">
        <v>6.5645240696010701E-3</v>
      </c>
      <c r="V6" s="16" t="s">
        <v>6</v>
      </c>
      <c r="W6" s="16">
        <v>29271</v>
      </c>
      <c r="X6" s="16">
        <v>33570</v>
      </c>
      <c r="Y6" s="16">
        <v>31094</v>
      </c>
      <c r="Z6" s="16">
        <v>31389</v>
      </c>
      <c r="AA6" s="16">
        <v>30508</v>
      </c>
      <c r="AB6" s="84"/>
      <c r="AC6" s="26">
        <v>3.0955243863361601E-2</v>
      </c>
      <c r="AD6" s="26">
        <v>3.4394328880273502E-2</v>
      </c>
      <c r="AE6" s="26">
        <v>3.1090238081192101E-2</v>
      </c>
      <c r="AF6" s="26">
        <v>3.07364949487333E-2</v>
      </c>
      <c r="AG6" s="26">
        <v>2.9335066693333699E-2</v>
      </c>
      <c r="AI6" s="16" t="s">
        <v>6</v>
      </c>
      <c r="AJ6" s="16">
        <v>70892</v>
      </c>
      <c r="AK6" s="16">
        <v>76483</v>
      </c>
      <c r="AL6" s="16">
        <v>73145</v>
      </c>
      <c r="AM6" s="16">
        <v>67937</v>
      </c>
      <c r="AN6" s="16">
        <v>64917</v>
      </c>
      <c r="AO6" s="84"/>
      <c r="AP6" s="26">
        <v>7.4971102728346603E-2</v>
      </c>
      <c r="AQ6" s="26">
        <v>7.8361080004466996E-2</v>
      </c>
      <c r="AR6" s="26">
        <v>7.31361505257863E-2</v>
      </c>
      <c r="AS6" s="26">
        <v>6.6524746163691001E-2</v>
      </c>
      <c r="AT6" s="26">
        <v>6.2421152633117399E-2</v>
      </c>
    </row>
    <row r="7" spans="2:46" x14ac:dyDescent="0.35">
      <c r="B7" s="16"/>
      <c r="C7" s="16"/>
      <c r="D7" s="19"/>
      <c r="E7" s="19"/>
      <c r="F7" s="19"/>
      <c r="G7" s="19"/>
      <c r="I7" s="16"/>
      <c r="J7" s="16"/>
      <c r="K7" s="19"/>
      <c r="L7" s="19"/>
      <c r="M7" s="19"/>
      <c r="N7" s="19"/>
      <c r="O7" s="40"/>
      <c r="P7" s="19"/>
      <c r="Q7" s="19"/>
      <c r="R7" s="19"/>
      <c r="S7" s="19"/>
      <c r="T7" s="19"/>
    </row>
    <row r="8" spans="2:46" x14ac:dyDescent="0.35">
      <c r="B8" s="22" t="s">
        <v>133</v>
      </c>
      <c r="C8" s="23"/>
      <c r="D8" s="24"/>
      <c r="E8" s="24"/>
      <c r="F8" s="24"/>
      <c r="G8" s="24"/>
      <c r="H8" s="15"/>
      <c r="I8" s="22"/>
      <c r="J8" s="86" t="s">
        <v>181</v>
      </c>
      <c r="K8" s="86"/>
      <c r="L8" s="86"/>
      <c r="M8" s="86"/>
      <c r="N8" s="86"/>
      <c r="O8" s="34"/>
      <c r="P8" s="86" t="s">
        <v>182</v>
      </c>
      <c r="Q8" s="86"/>
      <c r="R8" s="86"/>
      <c r="S8" s="86"/>
      <c r="T8" s="86"/>
      <c r="V8" s="34"/>
      <c r="W8" s="86" t="s">
        <v>184</v>
      </c>
      <c r="X8" s="86"/>
      <c r="Y8" s="86"/>
      <c r="Z8" s="86"/>
      <c r="AA8" s="86"/>
      <c r="AB8" s="34"/>
      <c r="AC8" s="86" t="s">
        <v>185</v>
      </c>
      <c r="AD8" s="86"/>
      <c r="AE8" s="86"/>
      <c r="AF8" s="86"/>
      <c r="AG8" s="86"/>
      <c r="AI8" s="34"/>
      <c r="AJ8" s="86" t="s">
        <v>187</v>
      </c>
      <c r="AK8" s="86"/>
      <c r="AL8" s="86"/>
      <c r="AM8" s="86"/>
      <c r="AN8" s="86"/>
      <c r="AO8" s="37"/>
      <c r="AP8" s="86" t="s">
        <v>186</v>
      </c>
      <c r="AQ8" s="86"/>
      <c r="AR8" s="86"/>
      <c r="AS8" s="86"/>
      <c r="AT8" s="86"/>
    </row>
    <row r="9" spans="2:46" x14ac:dyDescent="0.35">
      <c r="B9" s="16" t="s">
        <v>131</v>
      </c>
      <c r="C9" s="16">
        <v>1344192</v>
      </c>
      <c r="D9" s="16">
        <v>1402391</v>
      </c>
      <c r="E9" s="16">
        <v>1449179</v>
      </c>
      <c r="F9" s="16">
        <v>1486603</v>
      </c>
      <c r="G9" s="16">
        <v>1523073</v>
      </c>
      <c r="I9" s="23"/>
      <c r="J9" s="23"/>
      <c r="K9" s="24"/>
      <c r="L9" s="24"/>
      <c r="M9" s="24"/>
      <c r="N9" s="24"/>
      <c r="O9" s="41"/>
      <c r="P9" s="24"/>
      <c r="Q9" s="24"/>
      <c r="R9" s="24"/>
      <c r="S9" s="24"/>
      <c r="T9" s="24"/>
      <c r="V9" s="23"/>
      <c r="W9" s="23"/>
      <c r="X9" s="24"/>
      <c r="Y9" s="24"/>
      <c r="Z9" s="24"/>
      <c r="AA9" s="24"/>
      <c r="AB9" s="41"/>
      <c r="AC9" s="24"/>
      <c r="AD9" s="24"/>
      <c r="AE9" s="24"/>
      <c r="AF9" s="24"/>
      <c r="AG9" s="24"/>
      <c r="AI9" s="23"/>
      <c r="AJ9" s="23"/>
      <c r="AK9" s="24"/>
      <c r="AL9" s="24"/>
      <c r="AM9" s="24"/>
      <c r="AN9" s="24"/>
      <c r="AO9" s="46"/>
      <c r="AP9" s="24"/>
      <c r="AQ9" s="24"/>
      <c r="AR9" s="24"/>
      <c r="AS9" s="24"/>
      <c r="AT9" s="24"/>
    </row>
    <row r="10" spans="2:46" x14ac:dyDescent="0.35">
      <c r="B10" s="16" t="s">
        <v>129</v>
      </c>
      <c r="C10" s="16">
        <v>456564</v>
      </c>
      <c r="D10" s="16">
        <v>473480</v>
      </c>
      <c r="E10" s="16">
        <v>486705</v>
      </c>
      <c r="F10" s="16">
        <v>497496</v>
      </c>
      <c r="G10" s="16">
        <v>507453</v>
      </c>
      <c r="I10" s="16" t="s">
        <v>180</v>
      </c>
      <c r="J10" s="16">
        <v>103</v>
      </c>
      <c r="K10" s="16">
        <v>321</v>
      </c>
      <c r="L10" s="16">
        <v>280</v>
      </c>
      <c r="M10" s="16">
        <v>198</v>
      </c>
      <c r="N10" s="16">
        <v>505</v>
      </c>
      <c r="O10" s="39"/>
      <c r="P10" s="26">
        <v>2.2559816367475301E-4</v>
      </c>
      <c r="Q10" s="26">
        <v>6.7795894229956898E-4</v>
      </c>
      <c r="R10" s="26">
        <v>5.75297151251784E-4</v>
      </c>
      <c r="S10" s="26">
        <v>3.9799314969366498E-4</v>
      </c>
      <c r="T10" s="26">
        <v>9.9516605478733896E-4</v>
      </c>
      <c r="V10" s="16" t="s">
        <v>183</v>
      </c>
      <c r="W10" s="16">
        <v>2267</v>
      </c>
      <c r="X10" s="16">
        <v>2769</v>
      </c>
      <c r="Y10" s="16">
        <v>2333</v>
      </c>
      <c r="Z10" s="16">
        <v>2458</v>
      </c>
      <c r="AA10" s="16">
        <v>2548</v>
      </c>
      <c r="AB10" s="39"/>
      <c r="AC10" s="26">
        <v>4.9653498742782999E-3</v>
      </c>
      <c r="AD10" s="26">
        <v>5.8481878854439399E-3</v>
      </c>
      <c r="AE10" s="26">
        <v>4.7934580495371899E-3</v>
      </c>
      <c r="AF10" s="26">
        <v>4.9407432421567201E-3</v>
      </c>
      <c r="AG10" s="26">
        <v>5.0211546685111699E-3</v>
      </c>
      <c r="AI10" s="16" t="s">
        <v>183</v>
      </c>
      <c r="AJ10" s="16">
        <v>14137</v>
      </c>
      <c r="AK10" s="16">
        <v>16044</v>
      </c>
      <c r="AL10" s="16">
        <v>14191</v>
      </c>
      <c r="AM10" s="16">
        <v>11792</v>
      </c>
      <c r="AN10" s="16">
        <v>12339</v>
      </c>
      <c r="AO10" s="50"/>
      <c r="AP10" s="26">
        <v>3.0963895532718302E-2</v>
      </c>
      <c r="AQ10" s="26">
        <v>3.3885274985215798E-2</v>
      </c>
      <c r="AR10" s="26">
        <v>2.91572924050502E-2</v>
      </c>
      <c r="AS10" s="26">
        <v>2.3702703137311602E-2</v>
      </c>
      <c r="AT10" s="26">
        <v>2.4315552376279099E-2</v>
      </c>
    </row>
    <row r="11" spans="2:46" x14ac:dyDescent="0.35">
      <c r="B11" s="16"/>
      <c r="C11" s="16"/>
      <c r="D11" s="19"/>
      <c r="E11" s="19"/>
      <c r="F11" s="19"/>
      <c r="G11" s="19"/>
      <c r="H11" s="17"/>
    </row>
    <row r="12" spans="2:46" x14ac:dyDescent="0.35">
      <c r="B12" s="16" t="s">
        <v>135</v>
      </c>
      <c r="C12" s="16">
        <v>37</v>
      </c>
      <c r="D12" s="16">
        <v>36</v>
      </c>
      <c r="E12" s="16">
        <v>36</v>
      </c>
      <c r="F12" s="16">
        <v>36</v>
      </c>
      <c r="G12" s="16">
        <v>36</v>
      </c>
      <c r="H12" s="17"/>
      <c r="I12" s="16" t="s">
        <v>135</v>
      </c>
      <c r="J12" s="16">
        <v>31</v>
      </c>
      <c r="K12" s="16">
        <v>37</v>
      </c>
      <c r="L12" s="16">
        <v>32</v>
      </c>
      <c r="M12" s="16">
        <v>34</v>
      </c>
      <c r="N12" s="16">
        <v>41</v>
      </c>
      <c r="O12" s="42"/>
      <c r="V12" s="16" t="s">
        <v>135</v>
      </c>
      <c r="W12" s="16">
        <v>46</v>
      </c>
      <c r="X12" s="16">
        <v>51</v>
      </c>
      <c r="Y12" s="16">
        <v>48</v>
      </c>
      <c r="Z12" s="16">
        <v>56</v>
      </c>
      <c r="AA12" s="16">
        <v>57</v>
      </c>
      <c r="AB12" s="42"/>
      <c r="AI12" s="16" t="s">
        <v>135</v>
      </c>
      <c r="AJ12" s="16">
        <v>6</v>
      </c>
      <c r="AK12" s="16">
        <v>7</v>
      </c>
      <c r="AL12" s="16">
        <v>7</v>
      </c>
      <c r="AM12" s="16">
        <v>8</v>
      </c>
      <c r="AN12" s="16">
        <v>8</v>
      </c>
      <c r="AO12" s="47"/>
    </row>
    <row r="13" spans="2:46" x14ac:dyDescent="0.35">
      <c r="B13" s="16" t="s">
        <v>137</v>
      </c>
      <c r="C13" s="16">
        <v>17</v>
      </c>
      <c r="D13" s="16">
        <v>17</v>
      </c>
      <c r="E13" s="16">
        <v>17</v>
      </c>
      <c r="F13" s="16">
        <v>17</v>
      </c>
      <c r="G13" s="16">
        <v>17</v>
      </c>
      <c r="H13" s="17"/>
      <c r="I13" s="16" t="s">
        <v>137</v>
      </c>
      <c r="J13" s="16">
        <v>10</v>
      </c>
      <c r="K13" s="16">
        <v>10</v>
      </c>
      <c r="L13" s="16">
        <v>9</v>
      </c>
      <c r="M13" s="16">
        <v>12</v>
      </c>
      <c r="N13" s="16">
        <v>17</v>
      </c>
      <c r="O13" s="42"/>
      <c r="V13" s="16" t="s">
        <v>137</v>
      </c>
      <c r="W13" s="16">
        <v>9</v>
      </c>
      <c r="X13" s="16">
        <v>15</v>
      </c>
      <c r="Y13" s="16">
        <v>10</v>
      </c>
      <c r="Z13" s="16">
        <v>22</v>
      </c>
      <c r="AA13" s="16">
        <v>24</v>
      </c>
      <c r="AB13" s="42"/>
      <c r="AI13" s="16" t="s">
        <v>137</v>
      </c>
      <c r="AJ13" s="16">
        <v>2</v>
      </c>
      <c r="AK13" s="16">
        <v>2</v>
      </c>
      <c r="AL13" s="16">
        <v>2</v>
      </c>
      <c r="AM13" s="16">
        <v>2</v>
      </c>
      <c r="AN13" s="16">
        <v>3</v>
      </c>
      <c r="AO13" s="47"/>
    </row>
    <row r="14" spans="2:46" x14ac:dyDescent="0.35">
      <c r="B14" s="16" t="s">
        <v>136</v>
      </c>
      <c r="C14" s="16">
        <v>54</v>
      </c>
      <c r="D14" s="16">
        <v>54</v>
      </c>
      <c r="E14" s="16">
        <v>54</v>
      </c>
      <c r="F14" s="16">
        <v>54</v>
      </c>
      <c r="G14" s="16">
        <v>54</v>
      </c>
      <c r="H14" s="17"/>
      <c r="I14" s="16" t="s">
        <v>136</v>
      </c>
      <c r="J14" s="16">
        <v>46</v>
      </c>
      <c r="K14" s="16">
        <v>58</v>
      </c>
      <c r="L14" s="16">
        <v>44</v>
      </c>
      <c r="M14" s="16">
        <v>53</v>
      </c>
      <c r="N14" s="16">
        <v>60</v>
      </c>
      <c r="O14" s="42"/>
      <c r="V14" s="16" t="s">
        <v>136</v>
      </c>
      <c r="W14" s="16">
        <v>70</v>
      </c>
      <c r="X14" s="16">
        <v>73</v>
      </c>
      <c r="Y14" s="16">
        <v>71</v>
      </c>
      <c r="Z14" s="16">
        <v>75</v>
      </c>
      <c r="AA14" s="16">
        <v>76</v>
      </c>
      <c r="AB14" s="42"/>
      <c r="AI14" s="16" t="s">
        <v>136</v>
      </c>
      <c r="AJ14" s="16">
        <v>31</v>
      </c>
      <c r="AK14" s="16">
        <v>32</v>
      </c>
      <c r="AL14" s="16">
        <v>30</v>
      </c>
      <c r="AM14" s="16">
        <v>32</v>
      </c>
      <c r="AN14" s="16">
        <v>32</v>
      </c>
      <c r="AO14" s="47"/>
    </row>
    <row r="15" spans="2:46" x14ac:dyDescent="0.35">
      <c r="B15" s="16"/>
      <c r="C15" s="16"/>
      <c r="D15" s="19"/>
      <c r="E15" s="19"/>
      <c r="F15" s="19"/>
      <c r="G15" s="19"/>
      <c r="H15" s="17"/>
    </row>
    <row r="16" spans="2:46" x14ac:dyDescent="0.35">
      <c r="B16" s="16" t="s">
        <v>138</v>
      </c>
      <c r="C16" s="16">
        <v>80197</v>
      </c>
      <c r="D16" s="16">
        <v>83332</v>
      </c>
      <c r="E16" s="16">
        <v>85059</v>
      </c>
      <c r="F16" s="16">
        <v>85398</v>
      </c>
      <c r="G16" s="16">
        <v>85130</v>
      </c>
      <c r="I16" s="16" t="s">
        <v>138</v>
      </c>
      <c r="J16" s="16">
        <v>50</v>
      </c>
      <c r="K16" s="16">
        <v>97</v>
      </c>
      <c r="L16" s="16">
        <v>120</v>
      </c>
      <c r="M16" s="16">
        <v>63</v>
      </c>
      <c r="N16" s="16">
        <v>131</v>
      </c>
      <c r="O16" s="82">
        <f>'P Values'!C24</f>
        <v>2.5244009564950468E-7</v>
      </c>
      <c r="P16" s="71">
        <v>6.2346471813159998E-4</v>
      </c>
      <c r="Q16" s="71">
        <v>1.16401862429798E-3</v>
      </c>
      <c r="R16" s="71">
        <v>1.4107854548019601E-3</v>
      </c>
      <c r="S16" s="71">
        <v>7.3772219489917699E-4</v>
      </c>
      <c r="T16" s="71">
        <v>1.5388229766239801E-3</v>
      </c>
      <c r="V16" s="16" t="s">
        <v>138</v>
      </c>
      <c r="W16" s="16">
        <v>814</v>
      </c>
      <c r="X16" s="16">
        <v>908</v>
      </c>
      <c r="Y16" s="16">
        <v>817</v>
      </c>
      <c r="Z16" s="16">
        <v>714</v>
      </c>
      <c r="AA16" s="16">
        <v>752</v>
      </c>
      <c r="AB16" s="82">
        <f>'P Values'!K24</f>
        <v>1.283631464715388E-8</v>
      </c>
      <c r="AC16" s="29">
        <v>1.01500056111824E-2</v>
      </c>
      <c r="AD16" s="29">
        <v>1.0896174338789401E-2</v>
      </c>
      <c r="AE16" s="29">
        <v>9.6050976381100092E-3</v>
      </c>
      <c r="AF16" s="29">
        <v>8.3608515421906802E-3</v>
      </c>
      <c r="AG16" s="29">
        <v>8.8335486902384498E-3</v>
      </c>
      <c r="AI16" s="16" t="s">
        <v>138</v>
      </c>
      <c r="AJ16" s="16">
        <v>10677</v>
      </c>
      <c r="AK16" s="16">
        <v>11626</v>
      </c>
      <c r="AL16" s="16">
        <v>10479</v>
      </c>
      <c r="AM16" s="16">
        <v>8467</v>
      </c>
      <c r="AN16" s="16">
        <v>8686</v>
      </c>
      <c r="AO16" s="82">
        <f>'P Values'!S24</f>
        <v>1.6672179283638934E-21</v>
      </c>
      <c r="AP16" s="26">
        <v>0.13313465590982199</v>
      </c>
      <c r="AQ16" s="26">
        <v>0.139514232227715</v>
      </c>
      <c r="AR16" s="26">
        <v>0.123196839840581</v>
      </c>
      <c r="AS16" s="26">
        <v>9.9147521019227594E-2</v>
      </c>
      <c r="AT16" s="26">
        <v>0.102032186068366</v>
      </c>
    </row>
    <row r="17" spans="2:46" x14ac:dyDescent="0.35">
      <c r="B17" s="16" t="s">
        <v>139</v>
      </c>
      <c r="C17" s="16">
        <v>376367</v>
      </c>
      <c r="D17" s="16">
        <v>390148</v>
      </c>
      <c r="E17" s="16">
        <v>401646</v>
      </c>
      <c r="F17" s="16">
        <v>412098</v>
      </c>
      <c r="G17" s="16">
        <v>422323</v>
      </c>
      <c r="I17" s="16" t="s">
        <v>139</v>
      </c>
      <c r="J17" s="16">
        <v>53</v>
      </c>
      <c r="K17" s="16">
        <v>224</v>
      </c>
      <c r="L17" s="16">
        <v>160</v>
      </c>
      <c r="M17" s="16">
        <v>135</v>
      </c>
      <c r="N17" s="16">
        <v>374</v>
      </c>
      <c r="O17" s="84"/>
      <c r="P17" s="71">
        <v>1.40819997502437E-4</v>
      </c>
      <c r="Q17" s="71">
        <v>5.7414109517413899E-4</v>
      </c>
      <c r="R17" s="71">
        <v>3.98360745532135E-4</v>
      </c>
      <c r="S17" s="71">
        <v>3.2759198054831601E-4</v>
      </c>
      <c r="T17" s="71">
        <v>8.8557810017451E-4</v>
      </c>
      <c r="V17" s="16" t="s">
        <v>139</v>
      </c>
      <c r="W17" s="16">
        <v>1453</v>
      </c>
      <c r="X17" s="16">
        <v>1861</v>
      </c>
      <c r="Y17" s="16">
        <v>1516</v>
      </c>
      <c r="Z17" s="16">
        <v>1744</v>
      </c>
      <c r="AA17" s="16">
        <v>1796</v>
      </c>
      <c r="AB17" s="84"/>
      <c r="AC17" s="29">
        <v>3.8605935164347498E-3</v>
      </c>
      <c r="AD17" s="29">
        <v>4.7699847237458598E-3</v>
      </c>
      <c r="AE17" s="29">
        <v>3.7744680639169798E-3</v>
      </c>
      <c r="AF17" s="29">
        <v>4.2320030672315804E-3</v>
      </c>
      <c r="AG17" s="29">
        <v>4.2526691655439004E-3</v>
      </c>
      <c r="AI17" s="16" t="s">
        <v>139</v>
      </c>
      <c r="AJ17" s="16">
        <v>3460</v>
      </c>
      <c r="AK17" s="16">
        <v>4418</v>
      </c>
      <c r="AL17" s="16">
        <v>3712</v>
      </c>
      <c r="AM17" s="16">
        <v>3325</v>
      </c>
      <c r="AN17" s="16">
        <v>3653</v>
      </c>
      <c r="AO17" s="84"/>
      <c r="AP17" s="26">
        <v>9.1931545539327298E-3</v>
      </c>
      <c r="AQ17" s="26">
        <v>1.13239078503542E-2</v>
      </c>
      <c r="AR17" s="26">
        <v>9.2419692963455306E-3</v>
      </c>
      <c r="AS17" s="26">
        <v>8.0684691505418602E-3</v>
      </c>
      <c r="AT17" s="26">
        <v>8.6497775399398003E-3</v>
      </c>
    </row>
    <row r="18" spans="2:46" x14ac:dyDescent="0.35">
      <c r="B18" s="16"/>
      <c r="C18" s="16"/>
      <c r="D18" s="19"/>
      <c r="E18" s="19"/>
      <c r="F18" s="19"/>
      <c r="G18" s="19"/>
      <c r="N18" s="25"/>
      <c r="O18" s="43"/>
    </row>
    <row r="19" spans="2:46" x14ac:dyDescent="0.35">
      <c r="B19" s="22" t="s">
        <v>152</v>
      </c>
      <c r="C19" s="23"/>
      <c r="D19" s="24"/>
      <c r="E19" s="24"/>
      <c r="F19" s="24"/>
      <c r="G19" s="24"/>
      <c r="I19" s="34" t="s">
        <v>152</v>
      </c>
      <c r="J19" s="23"/>
      <c r="K19" s="24"/>
      <c r="L19" s="24"/>
      <c r="M19" s="24"/>
      <c r="N19" s="24"/>
      <c r="O19" s="81"/>
      <c r="P19" s="80"/>
      <c r="Q19" s="24"/>
      <c r="R19" s="24"/>
      <c r="S19" s="24"/>
      <c r="T19" s="24"/>
      <c r="V19" s="34" t="s">
        <v>152</v>
      </c>
      <c r="W19" s="23"/>
      <c r="X19" s="24"/>
      <c r="Y19" s="24"/>
      <c r="Z19" s="24"/>
      <c r="AA19" s="24"/>
      <c r="AB19" s="41"/>
      <c r="AC19" s="24"/>
      <c r="AD19" s="24"/>
      <c r="AE19" s="24"/>
      <c r="AF19" s="24"/>
      <c r="AG19" s="24"/>
      <c r="AI19" s="34" t="s">
        <v>152</v>
      </c>
      <c r="AJ19" s="23"/>
      <c r="AK19" s="24"/>
      <c r="AL19" s="24"/>
      <c r="AM19" s="24"/>
      <c r="AN19" s="24"/>
      <c r="AO19" s="46"/>
      <c r="AP19" s="24"/>
      <c r="AQ19" s="24"/>
      <c r="AR19" s="24"/>
      <c r="AS19" s="24"/>
      <c r="AT19" s="24"/>
    </row>
    <row r="20" spans="2:46" x14ac:dyDescent="0.35">
      <c r="B20" s="16">
        <v>2</v>
      </c>
      <c r="C20" s="16">
        <v>221491</v>
      </c>
      <c r="D20" s="16">
        <v>226928</v>
      </c>
      <c r="E20" s="16">
        <v>230881</v>
      </c>
      <c r="F20" s="16">
        <v>233894</v>
      </c>
      <c r="G20" s="16">
        <v>236531</v>
      </c>
      <c r="I20" s="16">
        <v>2</v>
      </c>
      <c r="J20" s="16">
        <v>18</v>
      </c>
      <c r="K20" s="16">
        <v>85</v>
      </c>
      <c r="L20" s="16">
        <v>44</v>
      </c>
      <c r="M20" s="16">
        <v>45</v>
      </c>
      <c r="N20" s="30">
        <v>159</v>
      </c>
      <c r="O20" s="82">
        <f>'P Values'!C43</f>
        <v>5.2827497700807673E-7</v>
      </c>
      <c r="P20" s="26">
        <v>8.12674104139671E-5</v>
      </c>
      <c r="Q20" s="26">
        <v>3.74568144962278E-4</v>
      </c>
      <c r="R20" s="26">
        <v>1.90574365149146E-4</v>
      </c>
      <c r="S20" s="26">
        <v>1.9239484552831601E-4</v>
      </c>
      <c r="T20" s="26">
        <v>6.7221632682396796E-4</v>
      </c>
      <c r="V20" s="16">
        <v>2</v>
      </c>
      <c r="W20" s="16">
        <v>692</v>
      </c>
      <c r="X20" s="16">
        <v>894</v>
      </c>
      <c r="Y20" s="16">
        <v>762</v>
      </c>
      <c r="Z20" s="16">
        <v>883</v>
      </c>
      <c r="AA20" s="16">
        <v>872</v>
      </c>
      <c r="AB20" s="82">
        <f>'P Values'!K43</f>
        <v>3.6298727990352676E-5</v>
      </c>
      <c r="AC20" s="26">
        <v>3.1242804448036198E-3</v>
      </c>
      <c r="AD20" s="26">
        <v>3.9395755481914903E-3</v>
      </c>
      <c r="AE20" s="26">
        <v>3.30040150553748E-3</v>
      </c>
      <c r="AF20" s="26">
        <v>3.77521441336673E-3</v>
      </c>
      <c r="AG20" s="26">
        <v>3.68662035843081E-3</v>
      </c>
      <c r="AI20" s="16">
        <v>2</v>
      </c>
      <c r="AJ20" s="16">
        <v>1304</v>
      </c>
      <c r="AK20" s="16">
        <v>1568</v>
      </c>
      <c r="AL20" s="16">
        <v>1246</v>
      </c>
      <c r="AM20" s="16">
        <v>1069</v>
      </c>
      <c r="AN20" s="16">
        <v>1041</v>
      </c>
      <c r="AO20" s="82">
        <f>'P Values'!S43</f>
        <v>2.3719874842766081E-7</v>
      </c>
      <c r="AP20" s="26">
        <v>5.8873723988784998E-3</v>
      </c>
      <c r="AQ20" s="26">
        <v>6.9096806035394403E-3</v>
      </c>
      <c r="AR20" s="26">
        <v>5.3967195221780902E-3</v>
      </c>
      <c r="AS20" s="26">
        <v>4.57044644155044E-3</v>
      </c>
      <c r="AT20" s="26">
        <v>4.4011144416588096E-3</v>
      </c>
    </row>
    <row r="21" spans="2:46" x14ac:dyDescent="0.35">
      <c r="B21" s="16">
        <v>3</v>
      </c>
      <c r="C21" s="16">
        <v>112161</v>
      </c>
      <c r="D21" s="16">
        <v>115669</v>
      </c>
      <c r="E21" s="16">
        <v>118410</v>
      </c>
      <c r="F21" s="16">
        <v>121216</v>
      </c>
      <c r="G21" s="16">
        <v>123289</v>
      </c>
      <c r="I21" s="16">
        <v>3</v>
      </c>
      <c r="J21" s="16">
        <v>20</v>
      </c>
      <c r="K21" s="16">
        <v>79</v>
      </c>
      <c r="L21" s="16">
        <v>67</v>
      </c>
      <c r="M21" s="16">
        <v>56</v>
      </c>
      <c r="N21" s="30">
        <v>87</v>
      </c>
      <c r="O21" s="83"/>
      <c r="P21" s="26">
        <v>1.7831510061429499E-4</v>
      </c>
      <c r="Q21" s="26">
        <v>6.8298334039370895E-4</v>
      </c>
      <c r="R21" s="26">
        <v>5.6583058863271605E-4</v>
      </c>
      <c r="S21" s="26">
        <v>4.6198521647307199E-4</v>
      </c>
      <c r="T21" s="26">
        <v>7.0565906123011698E-4</v>
      </c>
      <c r="V21" s="16">
        <v>3</v>
      </c>
      <c r="W21" s="16">
        <v>477</v>
      </c>
      <c r="X21" s="16">
        <v>535</v>
      </c>
      <c r="Y21" s="16">
        <v>417</v>
      </c>
      <c r="Z21" s="16">
        <v>417</v>
      </c>
      <c r="AA21" s="16">
        <v>527</v>
      </c>
      <c r="AB21" s="83"/>
      <c r="AC21" s="26">
        <v>4.2528151496509401E-3</v>
      </c>
      <c r="AD21" s="26">
        <v>4.6252669254510702E-3</v>
      </c>
      <c r="AE21" s="26">
        <v>3.5216620217886998E-3</v>
      </c>
      <c r="AF21" s="26">
        <v>3.4401399155226998E-3</v>
      </c>
      <c r="AG21" s="26">
        <v>4.2745094858421999E-3</v>
      </c>
      <c r="AI21" s="16">
        <v>3</v>
      </c>
      <c r="AJ21" s="16">
        <v>3319</v>
      </c>
      <c r="AK21" s="16">
        <v>3628</v>
      </c>
      <c r="AL21" s="16">
        <v>3147</v>
      </c>
      <c r="AM21" s="16">
        <v>2556</v>
      </c>
      <c r="AN21" s="16">
        <v>2725</v>
      </c>
      <c r="AO21" s="83"/>
      <c r="AP21" s="26">
        <v>2.9591390946942301E-2</v>
      </c>
      <c r="AQ21" s="26">
        <v>3.13653615056756E-2</v>
      </c>
      <c r="AR21" s="26">
        <v>2.6577147200405299E-2</v>
      </c>
      <c r="AS21" s="26">
        <v>2.10863252375923E-2</v>
      </c>
      <c r="AT21" s="26">
        <v>2.2102539561518E-2</v>
      </c>
    </row>
    <row r="22" spans="2:46" x14ac:dyDescent="0.35">
      <c r="B22" s="16">
        <v>4</v>
      </c>
      <c r="C22" s="16">
        <v>78499</v>
      </c>
      <c r="D22" s="16">
        <v>83463</v>
      </c>
      <c r="E22" s="16">
        <v>87412</v>
      </c>
      <c r="F22" s="16">
        <v>90594</v>
      </c>
      <c r="G22" s="16">
        <v>93667</v>
      </c>
      <c r="H22" s="15"/>
      <c r="I22" s="16">
        <v>4</v>
      </c>
      <c r="J22" s="16">
        <v>32</v>
      </c>
      <c r="K22" s="16">
        <v>82</v>
      </c>
      <c r="L22" s="16">
        <v>96</v>
      </c>
      <c r="M22" s="16">
        <v>46</v>
      </c>
      <c r="N22" s="30">
        <v>130</v>
      </c>
      <c r="O22" s="83"/>
      <c r="P22" s="26">
        <v>4.0764850507649699E-4</v>
      </c>
      <c r="Q22" s="26">
        <v>9.8247127469657208E-4</v>
      </c>
      <c r="R22" s="26">
        <v>1.0982473802223899E-3</v>
      </c>
      <c r="S22" s="26">
        <v>5.0775989579883798E-4</v>
      </c>
      <c r="T22" s="26">
        <v>1.3878954167422799E-3</v>
      </c>
      <c r="V22" s="16">
        <v>4</v>
      </c>
      <c r="W22" s="16">
        <v>438</v>
      </c>
      <c r="X22" s="16">
        <v>535</v>
      </c>
      <c r="Y22" s="16">
        <v>467</v>
      </c>
      <c r="Z22" s="16">
        <v>481</v>
      </c>
      <c r="AA22" s="16">
        <v>423</v>
      </c>
      <c r="AB22" s="83"/>
      <c r="AC22" s="26">
        <v>5.5796889132345602E-3</v>
      </c>
      <c r="AD22" s="26">
        <v>6.4100259995447002E-3</v>
      </c>
      <c r="AE22" s="26">
        <v>5.3425159017068497E-3</v>
      </c>
      <c r="AF22" s="26">
        <v>5.3094023886791604E-3</v>
      </c>
      <c r="AG22" s="26">
        <v>4.5159981637075998E-3</v>
      </c>
      <c r="AI22" s="16">
        <v>4</v>
      </c>
      <c r="AJ22" s="16">
        <v>4526</v>
      </c>
      <c r="AK22" s="16">
        <v>5047</v>
      </c>
      <c r="AL22" s="16">
        <v>4542</v>
      </c>
      <c r="AM22" s="16">
        <v>3711</v>
      </c>
      <c r="AN22" s="16">
        <v>3882</v>
      </c>
      <c r="AO22" s="83"/>
      <c r="AP22" s="26">
        <v>5.7656785436757098E-2</v>
      </c>
      <c r="AQ22" s="26">
        <v>6.04699088218731E-2</v>
      </c>
      <c r="AR22" s="26">
        <v>5.1960829176772E-2</v>
      </c>
      <c r="AS22" s="26">
        <v>4.0962977680641097E-2</v>
      </c>
      <c r="AT22" s="26">
        <v>4.1444692367642803E-2</v>
      </c>
    </row>
    <row r="23" spans="2:46" x14ac:dyDescent="0.35">
      <c r="B23" s="16">
        <v>5</v>
      </c>
      <c r="C23" s="16">
        <v>27760</v>
      </c>
      <c r="D23" s="16">
        <v>29686</v>
      </c>
      <c r="E23" s="16">
        <v>31404</v>
      </c>
      <c r="F23" s="16">
        <v>32387</v>
      </c>
      <c r="G23" s="16">
        <v>33684</v>
      </c>
      <c r="I23" s="16">
        <v>5</v>
      </c>
      <c r="J23" s="16">
        <v>7</v>
      </c>
      <c r="K23" s="16">
        <v>44</v>
      </c>
      <c r="L23" s="16">
        <v>35</v>
      </c>
      <c r="M23" s="16">
        <v>30</v>
      </c>
      <c r="N23" s="30">
        <v>56</v>
      </c>
      <c r="O23" s="83"/>
      <c r="P23" s="26">
        <v>2.5216138328530198E-4</v>
      </c>
      <c r="Q23" s="26">
        <v>1.4821801522603201E-3</v>
      </c>
      <c r="R23" s="26">
        <v>1.1145077060247101E-3</v>
      </c>
      <c r="S23" s="26">
        <v>9.2629758853861105E-4</v>
      </c>
      <c r="T23" s="26">
        <v>1.6625103906899401E-3</v>
      </c>
      <c r="V23" s="16">
        <v>5</v>
      </c>
      <c r="W23" s="16">
        <v>225</v>
      </c>
      <c r="X23" s="16">
        <v>283</v>
      </c>
      <c r="Y23" s="16">
        <v>284</v>
      </c>
      <c r="Z23" s="16">
        <v>243</v>
      </c>
      <c r="AA23" s="16">
        <v>270</v>
      </c>
      <c r="AB23" s="83"/>
      <c r="AC23" s="26">
        <v>8.1051873198847192E-3</v>
      </c>
      <c r="AD23" s="26">
        <v>9.5331132520379905E-3</v>
      </c>
      <c r="AE23" s="26">
        <v>9.0434339574576392E-3</v>
      </c>
      <c r="AF23" s="26">
        <v>7.5030104671627504E-3</v>
      </c>
      <c r="AG23" s="26">
        <v>8.0156750979693599E-3</v>
      </c>
      <c r="AI23" s="16">
        <v>5</v>
      </c>
      <c r="AJ23" s="16">
        <v>2494</v>
      </c>
      <c r="AK23" s="16">
        <v>2833</v>
      </c>
      <c r="AL23" s="16">
        <v>2451</v>
      </c>
      <c r="AM23" s="16">
        <v>2101</v>
      </c>
      <c r="AN23" s="16">
        <v>2246</v>
      </c>
      <c r="AO23" s="83"/>
      <c r="AP23" s="26">
        <v>8.9841498559077804E-2</v>
      </c>
      <c r="AQ23" s="26">
        <v>9.5432190258033997E-2</v>
      </c>
      <c r="AR23" s="26">
        <v>7.8047382499044707E-2</v>
      </c>
      <c r="AS23" s="26">
        <v>6.4871707783987403E-2</v>
      </c>
      <c r="AT23" s="26">
        <v>6.6678541740885805E-2</v>
      </c>
    </row>
    <row r="24" spans="2:46" x14ac:dyDescent="0.35">
      <c r="B24" s="16" t="s">
        <v>134</v>
      </c>
      <c r="C24" s="16">
        <v>16653</v>
      </c>
      <c r="D24" s="16">
        <v>17734</v>
      </c>
      <c r="E24" s="16">
        <v>18598</v>
      </c>
      <c r="F24" s="16">
        <v>19405</v>
      </c>
      <c r="G24" s="16">
        <v>20282</v>
      </c>
      <c r="I24" s="16" t="s">
        <v>134</v>
      </c>
      <c r="J24" s="16">
        <v>26</v>
      </c>
      <c r="K24" s="16">
        <v>31</v>
      </c>
      <c r="L24" s="16">
        <v>38</v>
      </c>
      <c r="M24" s="16">
        <v>21</v>
      </c>
      <c r="N24" s="30">
        <v>73</v>
      </c>
      <c r="O24" s="84"/>
      <c r="P24" s="26">
        <v>1.56128024980483E-3</v>
      </c>
      <c r="Q24" s="26">
        <v>1.74805458441411E-3</v>
      </c>
      <c r="R24" s="26">
        <v>2.0432304548876198E-3</v>
      </c>
      <c r="S24" s="26">
        <v>1.0821953104869801E-3</v>
      </c>
      <c r="T24" s="26">
        <v>3.5992505670052201E-3</v>
      </c>
      <c r="V24" s="16" t="s">
        <v>134</v>
      </c>
      <c r="W24" s="16">
        <v>435</v>
      </c>
      <c r="X24" s="16">
        <v>522</v>
      </c>
      <c r="Y24" s="16">
        <v>403</v>
      </c>
      <c r="Z24" s="16">
        <v>434</v>
      </c>
      <c r="AA24" s="16">
        <v>456</v>
      </c>
      <c r="AB24" s="84"/>
      <c r="AC24" s="26">
        <v>2.61214195640425E-2</v>
      </c>
      <c r="AD24" s="26">
        <v>2.9434983647231301E-2</v>
      </c>
      <c r="AE24" s="26">
        <v>2.1668996666308199E-2</v>
      </c>
      <c r="AF24" s="26">
        <v>2.2365369750064399E-2</v>
      </c>
      <c r="AG24" s="26">
        <v>2.2482989843210701E-2</v>
      </c>
      <c r="AI24" s="16" t="s">
        <v>134</v>
      </c>
      <c r="AJ24" s="16">
        <v>2494</v>
      </c>
      <c r="AK24" s="16">
        <v>2968</v>
      </c>
      <c r="AL24" s="16">
        <v>2805</v>
      </c>
      <c r="AM24" s="16">
        <v>2355</v>
      </c>
      <c r="AN24" s="16">
        <v>2445</v>
      </c>
      <c r="AO24" s="84"/>
      <c r="AP24" s="26">
        <v>0.14976280550050999</v>
      </c>
      <c r="AQ24" s="26">
        <v>0.16736212924326099</v>
      </c>
      <c r="AR24" s="26">
        <v>0.150822669104204</v>
      </c>
      <c r="AS24" s="26">
        <v>0.121360474104612</v>
      </c>
      <c r="AT24" s="26">
        <v>0.120550241593531</v>
      </c>
    </row>
    <row r="25" spans="2:46" x14ac:dyDescent="0.35">
      <c r="B25" s="16"/>
      <c r="C25" s="16"/>
      <c r="D25" s="19"/>
      <c r="E25" s="19"/>
      <c r="F25" s="19"/>
      <c r="G25" s="19"/>
      <c r="P25" s="27"/>
    </row>
    <row r="26" spans="2:46" x14ac:dyDescent="0.35">
      <c r="B26" s="22" t="s">
        <v>140</v>
      </c>
      <c r="C26" s="23"/>
      <c r="D26" s="24"/>
      <c r="E26" s="24"/>
      <c r="F26" s="24"/>
      <c r="G26" s="24"/>
      <c r="I26" s="34" t="s">
        <v>140</v>
      </c>
      <c r="J26" s="23"/>
      <c r="K26" s="24"/>
      <c r="L26" s="24"/>
      <c r="M26" s="24"/>
      <c r="N26" s="24"/>
      <c r="O26" s="41"/>
      <c r="P26" s="80"/>
      <c r="Q26" s="24"/>
      <c r="R26" s="24"/>
      <c r="S26" s="24"/>
      <c r="T26" s="24"/>
      <c r="V26" s="34" t="s">
        <v>140</v>
      </c>
      <c r="W26" s="23"/>
      <c r="X26" s="24"/>
      <c r="Y26" s="24"/>
      <c r="Z26" s="24"/>
      <c r="AA26" s="24"/>
      <c r="AB26" s="41"/>
      <c r="AC26" s="24"/>
      <c r="AD26" s="24"/>
      <c r="AE26" s="24"/>
      <c r="AF26" s="24"/>
      <c r="AG26" s="24"/>
      <c r="AI26" s="34" t="s">
        <v>140</v>
      </c>
      <c r="AJ26" s="23"/>
      <c r="AK26" s="24"/>
      <c r="AL26" s="24"/>
      <c r="AM26" s="24"/>
      <c r="AN26" s="24"/>
      <c r="AO26" s="46"/>
      <c r="AP26" s="24"/>
      <c r="AQ26" s="24"/>
      <c r="AR26" s="24"/>
      <c r="AS26" s="24"/>
      <c r="AT26" s="24"/>
    </row>
    <row r="27" spans="2:46" x14ac:dyDescent="0.35">
      <c r="B27" s="16" t="s">
        <v>142</v>
      </c>
      <c r="C27" s="16">
        <v>5974</v>
      </c>
      <c r="D27" s="16">
        <v>6523</v>
      </c>
      <c r="E27" s="16">
        <v>7001</v>
      </c>
      <c r="F27" s="16">
        <v>7398</v>
      </c>
      <c r="G27" s="16">
        <v>7852</v>
      </c>
      <c r="I27" s="16" t="s">
        <v>142</v>
      </c>
      <c r="J27" s="16">
        <v>0</v>
      </c>
      <c r="K27" s="16">
        <v>2</v>
      </c>
      <c r="L27" s="16">
        <v>0</v>
      </c>
      <c r="M27" s="16">
        <v>2</v>
      </c>
      <c r="N27" s="16">
        <v>6</v>
      </c>
      <c r="O27" s="44">
        <f>'P Values'!C100</f>
        <v>0.32411879092085621</v>
      </c>
      <c r="P27" s="29">
        <v>0</v>
      </c>
      <c r="Q27" s="29">
        <v>3.0660738923808E-4</v>
      </c>
      <c r="R27" s="29">
        <v>0</v>
      </c>
      <c r="S27" s="29">
        <v>2.70343336036766E-4</v>
      </c>
      <c r="T27" s="29">
        <v>7.6413652572592905E-4</v>
      </c>
      <c r="V27" s="16" t="s">
        <v>142</v>
      </c>
      <c r="W27" s="16">
        <v>17</v>
      </c>
      <c r="X27" s="16">
        <v>13</v>
      </c>
      <c r="Y27" s="16">
        <v>9</v>
      </c>
      <c r="Z27" s="16">
        <v>17</v>
      </c>
      <c r="AA27" s="16">
        <v>21</v>
      </c>
      <c r="AB27" s="44">
        <f>'P Values'!K100</f>
        <v>0.22906474824331738</v>
      </c>
      <c r="AC27" s="26">
        <v>2.84566454636759E-3</v>
      </c>
      <c r="AD27" s="26">
        <v>1.9929480300475201E-3</v>
      </c>
      <c r="AE27" s="26">
        <v>1.2855306384802099E-3</v>
      </c>
      <c r="AF27" s="26">
        <v>2.2979183563125098E-3</v>
      </c>
      <c r="AG27" s="26">
        <v>2.6744778400407498E-3</v>
      </c>
      <c r="AI27" s="16" t="s">
        <v>142</v>
      </c>
      <c r="AJ27" s="16">
        <v>48</v>
      </c>
      <c r="AK27" s="16">
        <v>71</v>
      </c>
      <c r="AL27" s="16">
        <v>46</v>
      </c>
      <c r="AM27" s="16">
        <v>53</v>
      </c>
      <c r="AN27" s="16">
        <v>56</v>
      </c>
      <c r="AO27" s="44">
        <f>'P Values'!S100</f>
        <v>0.22291459967737881</v>
      </c>
      <c r="AP27" s="26">
        <v>8.0348175426849609E-3</v>
      </c>
      <c r="AQ27" s="26">
        <v>1.0884562317951801E-2</v>
      </c>
      <c r="AR27" s="26">
        <v>6.5704899300099897E-3</v>
      </c>
      <c r="AS27" s="26">
        <v>7.16409840497431E-3</v>
      </c>
      <c r="AT27" s="26">
        <v>7.1319409067753404E-3</v>
      </c>
    </row>
    <row r="28" spans="2:46" x14ac:dyDescent="0.35">
      <c r="B28" s="16" t="s">
        <v>143</v>
      </c>
      <c r="C28" s="16">
        <v>83164</v>
      </c>
      <c r="D28" s="16">
        <v>85592</v>
      </c>
      <c r="E28" s="16">
        <v>88214</v>
      </c>
      <c r="F28" s="16">
        <v>89389</v>
      </c>
      <c r="G28" s="16">
        <v>91503</v>
      </c>
      <c r="I28" s="16" t="s">
        <v>143</v>
      </c>
      <c r="J28" s="16">
        <v>8</v>
      </c>
      <c r="K28" s="16">
        <v>25</v>
      </c>
      <c r="L28" s="16">
        <v>14</v>
      </c>
      <c r="M28" s="16">
        <v>15</v>
      </c>
      <c r="N28" s="16">
        <v>42</v>
      </c>
      <c r="O28" s="44">
        <f>'P Values'!C111</f>
        <v>0.54520116940483154</v>
      </c>
      <c r="P28" s="29">
        <v>9.6195469193400898E-5</v>
      </c>
      <c r="Q28" s="29">
        <v>2.9208337227778201E-4</v>
      </c>
      <c r="R28" s="29">
        <v>1.5870496746548101E-4</v>
      </c>
      <c r="S28" s="29">
        <v>1.6780588215552201E-4</v>
      </c>
      <c r="T28" s="29">
        <v>4.5900134421822202E-4</v>
      </c>
      <c r="V28" s="16" t="s">
        <v>143</v>
      </c>
      <c r="W28" s="16">
        <v>385</v>
      </c>
      <c r="X28" s="16">
        <v>401</v>
      </c>
      <c r="Y28" s="16">
        <v>357</v>
      </c>
      <c r="Z28" s="16">
        <v>395</v>
      </c>
      <c r="AA28" s="16">
        <v>350</v>
      </c>
      <c r="AB28" s="44">
        <f>'P Values'!K111</f>
        <v>1.5075489756625494E-2</v>
      </c>
      <c r="AC28" s="26">
        <v>4.6294069549324196E-3</v>
      </c>
      <c r="AD28" s="26">
        <v>4.6850172913356298E-3</v>
      </c>
      <c r="AE28" s="26">
        <v>4.0469766703697804E-3</v>
      </c>
      <c r="AF28" s="26">
        <v>4.4188882300954203E-3</v>
      </c>
      <c r="AG28" s="26">
        <v>3.8250112018185099E-3</v>
      </c>
      <c r="AI28" s="16" t="s">
        <v>143</v>
      </c>
      <c r="AJ28" s="16">
        <v>1063</v>
      </c>
      <c r="AK28" s="16">
        <v>1218</v>
      </c>
      <c r="AL28" s="16">
        <v>999</v>
      </c>
      <c r="AM28" s="16">
        <v>842</v>
      </c>
      <c r="AN28" s="16">
        <v>968</v>
      </c>
      <c r="AO28" s="44">
        <f>'P Values'!S111</f>
        <v>7.6596840476173697E-2</v>
      </c>
      <c r="AP28" s="26">
        <v>1.27819729690731E-2</v>
      </c>
      <c r="AQ28" s="26">
        <v>1.4230301897373499E-2</v>
      </c>
      <c r="AR28" s="26">
        <v>1.13247330355725E-2</v>
      </c>
      <c r="AS28" s="26">
        <v>9.4195035183299893E-3</v>
      </c>
      <c r="AT28" s="26">
        <v>1.05788881238866E-2</v>
      </c>
    </row>
    <row r="29" spans="2:46" x14ac:dyDescent="0.35">
      <c r="B29" s="16" t="s">
        <v>141</v>
      </c>
      <c r="C29" s="16">
        <v>60419</v>
      </c>
      <c r="D29" s="16">
        <v>63498</v>
      </c>
      <c r="E29" s="16">
        <v>65559</v>
      </c>
      <c r="F29" s="16">
        <v>67729</v>
      </c>
      <c r="G29" s="16">
        <v>69816</v>
      </c>
      <c r="I29" s="16" t="s">
        <v>141</v>
      </c>
      <c r="J29" s="16">
        <v>4</v>
      </c>
      <c r="K29" s="16">
        <v>25</v>
      </c>
      <c r="L29" s="16">
        <v>9</v>
      </c>
      <c r="M29" s="16">
        <v>8</v>
      </c>
      <c r="N29" s="16">
        <v>44</v>
      </c>
      <c r="O29" s="44">
        <f>'P Values'!C121</f>
        <v>1.0242371016328744E-2</v>
      </c>
      <c r="P29" s="29">
        <v>6.6204339694466896E-5</v>
      </c>
      <c r="Q29" s="29">
        <v>3.9371318781693899E-4</v>
      </c>
      <c r="R29" s="29">
        <v>1.3728092252779901E-4</v>
      </c>
      <c r="S29" s="29">
        <v>1.18117792969038E-4</v>
      </c>
      <c r="T29" s="29">
        <v>6.3022802795920704E-4</v>
      </c>
      <c r="V29" s="16" t="s">
        <v>141</v>
      </c>
      <c r="W29" s="16">
        <v>335</v>
      </c>
      <c r="X29" s="16">
        <v>433</v>
      </c>
      <c r="Y29" s="16">
        <v>346</v>
      </c>
      <c r="Z29" s="16">
        <v>437</v>
      </c>
      <c r="AA29" s="16">
        <v>456</v>
      </c>
      <c r="AB29" s="44">
        <f>'P Values'!K121</f>
        <v>1.812902813801491E-3</v>
      </c>
      <c r="AC29" s="26">
        <v>5.5446134494116003E-3</v>
      </c>
      <c r="AD29" s="26">
        <v>6.8191124129893801E-3</v>
      </c>
      <c r="AE29" s="26">
        <v>5.2776887994020602E-3</v>
      </c>
      <c r="AF29" s="26">
        <v>6.4521844409337198E-3</v>
      </c>
      <c r="AG29" s="26">
        <v>6.5314541079408697E-3</v>
      </c>
      <c r="AI29" s="16" t="s">
        <v>141</v>
      </c>
      <c r="AJ29" s="16">
        <v>260</v>
      </c>
      <c r="AK29" s="16">
        <v>339</v>
      </c>
      <c r="AL29" s="16">
        <v>269</v>
      </c>
      <c r="AM29" s="16">
        <v>263</v>
      </c>
      <c r="AN29" s="16">
        <v>259</v>
      </c>
      <c r="AO29" s="44">
        <f>'P Values'!S121</f>
        <v>0.13010635357204281</v>
      </c>
      <c r="AP29" s="26">
        <v>4.3032820801403504E-3</v>
      </c>
      <c r="AQ29" s="26">
        <v>5.33875082679769E-3</v>
      </c>
      <c r="AR29" s="26">
        <v>4.1031742399975498E-3</v>
      </c>
      <c r="AS29" s="26">
        <v>3.88312244385713E-3</v>
      </c>
      <c r="AT29" s="26">
        <v>3.7097513463962401E-3</v>
      </c>
    </row>
    <row r="30" spans="2:46" x14ac:dyDescent="0.35">
      <c r="B30" s="16" t="s">
        <v>144</v>
      </c>
      <c r="C30" s="16">
        <v>32891</v>
      </c>
      <c r="D30" s="16">
        <v>33900</v>
      </c>
      <c r="E30" s="16">
        <v>34218</v>
      </c>
      <c r="F30" s="16">
        <v>35157</v>
      </c>
      <c r="G30" s="16">
        <v>35610</v>
      </c>
      <c r="I30" s="16" t="s">
        <v>144</v>
      </c>
      <c r="J30" s="16">
        <v>1</v>
      </c>
      <c r="K30" s="16">
        <v>20</v>
      </c>
      <c r="L30" s="16">
        <v>3</v>
      </c>
      <c r="M30" s="16">
        <v>8</v>
      </c>
      <c r="N30" s="16">
        <v>19</v>
      </c>
      <c r="O30" s="44">
        <f>'P Values'!C131</f>
        <v>8.4382070637409011E-3</v>
      </c>
      <c r="P30" s="29">
        <v>3.0403453832355299E-5</v>
      </c>
      <c r="Q30" s="29">
        <v>5.8997050147492603E-4</v>
      </c>
      <c r="R30" s="29">
        <v>8.7673154480098105E-5</v>
      </c>
      <c r="S30" s="29">
        <v>2.27550701140597E-4</v>
      </c>
      <c r="T30" s="29">
        <v>5.3355798932884003E-4</v>
      </c>
      <c r="V30" s="16" t="s">
        <v>144</v>
      </c>
      <c r="W30" s="16">
        <v>236</v>
      </c>
      <c r="X30" s="16">
        <v>309</v>
      </c>
      <c r="Y30" s="16">
        <v>208</v>
      </c>
      <c r="Z30" s="16">
        <v>274</v>
      </c>
      <c r="AA30" s="16">
        <v>309</v>
      </c>
      <c r="AB30" s="44">
        <f>'P Values'!K131</f>
        <v>6.3990319468365591E-3</v>
      </c>
      <c r="AC30" s="26">
        <v>7.1752151044358597E-3</v>
      </c>
      <c r="AD30" s="26">
        <v>9.1150442477876108E-3</v>
      </c>
      <c r="AE30" s="26">
        <v>6.0786720439534696E-3</v>
      </c>
      <c r="AF30" s="26">
        <v>7.7936115140654696E-3</v>
      </c>
      <c r="AG30" s="26">
        <v>8.6773378264532394E-3</v>
      </c>
      <c r="AI30" s="16" t="s">
        <v>144</v>
      </c>
      <c r="AJ30" s="16">
        <v>81</v>
      </c>
      <c r="AK30" s="16">
        <v>97</v>
      </c>
      <c r="AL30" s="16">
        <v>104</v>
      </c>
      <c r="AM30" s="16">
        <v>77</v>
      </c>
      <c r="AN30" s="16">
        <v>79</v>
      </c>
      <c r="AO30" s="44">
        <f>'P Values'!S131</f>
        <v>0.51311226546901223</v>
      </c>
      <c r="AP30" s="26">
        <v>2.4626797604207799E-3</v>
      </c>
      <c r="AQ30" s="26">
        <v>2.8613569321533899E-3</v>
      </c>
      <c r="AR30" s="26">
        <v>3.03933602197673E-3</v>
      </c>
      <c r="AS30" s="26">
        <v>2.1901754984782499E-3</v>
      </c>
      <c r="AT30" s="26">
        <v>2.2184779556304402E-3</v>
      </c>
    </row>
    <row r="31" spans="2:46" x14ac:dyDescent="0.35">
      <c r="B31" s="16" t="s">
        <v>147</v>
      </c>
      <c r="C31" s="16">
        <v>57128</v>
      </c>
      <c r="D31" s="16">
        <v>60682</v>
      </c>
      <c r="E31" s="16">
        <v>63456</v>
      </c>
      <c r="F31" s="16">
        <v>66233</v>
      </c>
      <c r="G31" s="16">
        <v>68423</v>
      </c>
      <c r="I31" s="16" t="s">
        <v>147</v>
      </c>
      <c r="J31" s="16">
        <v>3</v>
      </c>
      <c r="K31" s="16">
        <v>31</v>
      </c>
      <c r="L31" s="16">
        <v>14</v>
      </c>
      <c r="M31" s="16">
        <v>13</v>
      </c>
      <c r="N31" s="16">
        <v>49</v>
      </c>
      <c r="O31" s="44">
        <f>'P Values'!C141</f>
        <v>2.7110596122518007E-2</v>
      </c>
      <c r="P31" s="29">
        <v>5.2513653549922903E-5</v>
      </c>
      <c r="Q31" s="29">
        <v>5.1085989255462896E-4</v>
      </c>
      <c r="R31" s="29">
        <v>2.2062531517902099E-4</v>
      </c>
      <c r="S31" s="29">
        <v>1.9627678045687101E-4</v>
      </c>
      <c r="T31" s="29">
        <v>7.1613346389371899E-4</v>
      </c>
      <c r="V31" s="16" t="s">
        <v>147</v>
      </c>
      <c r="W31" s="16">
        <v>264</v>
      </c>
      <c r="X31" s="16">
        <v>336</v>
      </c>
      <c r="Y31" s="16">
        <v>272</v>
      </c>
      <c r="Z31" s="16">
        <v>326</v>
      </c>
      <c r="AA31" s="16">
        <v>336</v>
      </c>
      <c r="AB31" s="44">
        <f>'P Values'!K141</f>
        <v>0.22381355939872738</v>
      </c>
      <c r="AC31" s="26">
        <v>4.62120151239322E-3</v>
      </c>
      <c r="AD31" s="26">
        <v>5.5370620612372598E-3</v>
      </c>
      <c r="AE31" s="26">
        <v>4.2864346949067003E-3</v>
      </c>
      <c r="AF31" s="26">
        <v>4.92201772530309E-3</v>
      </c>
      <c r="AG31" s="26">
        <v>4.9106294666997896E-3</v>
      </c>
      <c r="AI31" s="16" t="s">
        <v>147</v>
      </c>
      <c r="AJ31" s="16">
        <v>255</v>
      </c>
      <c r="AK31" s="16">
        <v>357</v>
      </c>
      <c r="AL31" s="16">
        <v>274</v>
      </c>
      <c r="AM31" s="16">
        <v>270</v>
      </c>
      <c r="AN31" s="16">
        <v>302</v>
      </c>
      <c r="AO31" s="44">
        <f>'P Values'!S141</f>
        <v>1.2134864138080902E-3</v>
      </c>
      <c r="AP31" s="26">
        <v>4.4636605517434499E-3</v>
      </c>
      <c r="AQ31" s="26">
        <v>5.8831284400645903E-3</v>
      </c>
      <c r="AR31" s="26">
        <v>4.3179525970751297E-3</v>
      </c>
      <c r="AS31" s="26">
        <v>4.0765177479504099E-3</v>
      </c>
      <c r="AT31" s="26">
        <v>4.4137205325694498E-3</v>
      </c>
    </row>
    <row r="32" spans="2:46" x14ac:dyDescent="0.35">
      <c r="B32" s="16" t="s">
        <v>148</v>
      </c>
      <c r="C32" s="16">
        <v>23409</v>
      </c>
      <c r="D32" s="16">
        <v>24875</v>
      </c>
      <c r="E32" s="16">
        <v>26994</v>
      </c>
      <c r="F32" s="16">
        <v>28077</v>
      </c>
      <c r="G32" s="16">
        <v>28400</v>
      </c>
      <c r="I32" s="16" t="s">
        <v>148</v>
      </c>
      <c r="J32" s="16">
        <v>3</v>
      </c>
      <c r="K32" s="16">
        <v>6</v>
      </c>
      <c r="L32" s="16">
        <v>7</v>
      </c>
      <c r="M32" s="16">
        <v>8</v>
      </c>
      <c r="N32" s="16">
        <v>14</v>
      </c>
      <c r="O32" s="44">
        <f>'P Values'!C151</f>
        <v>0.68672032714280407</v>
      </c>
      <c r="P32" s="29">
        <v>1.2815583749839799E-4</v>
      </c>
      <c r="Q32" s="29">
        <v>2.4120603015075301E-4</v>
      </c>
      <c r="R32" s="29">
        <v>2.59316885233755E-4</v>
      </c>
      <c r="S32" s="29">
        <v>2.8493072621718803E-4</v>
      </c>
      <c r="T32" s="29">
        <v>4.9295774647887299E-4</v>
      </c>
      <c r="V32" s="16" t="s">
        <v>148</v>
      </c>
      <c r="W32" s="16">
        <v>90</v>
      </c>
      <c r="X32" s="16">
        <v>118</v>
      </c>
      <c r="Y32" s="16">
        <v>111</v>
      </c>
      <c r="Z32" s="16">
        <v>122</v>
      </c>
      <c r="AA32" s="16">
        <v>116</v>
      </c>
      <c r="AB32" s="44">
        <f>'P Values'!K151</f>
        <v>0.48505811527878206</v>
      </c>
      <c r="AC32" s="26">
        <v>3.8446751249519399E-3</v>
      </c>
      <c r="AD32" s="26">
        <v>4.7437185929648197E-3</v>
      </c>
      <c r="AE32" s="26">
        <v>4.1120248944209797E-3</v>
      </c>
      <c r="AF32" s="26">
        <v>4.3451935748121196E-3</v>
      </c>
      <c r="AG32" s="26">
        <v>4.0845070422535204E-3</v>
      </c>
      <c r="AI32" s="16" t="s">
        <v>148</v>
      </c>
      <c r="AJ32" s="16">
        <v>184</v>
      </c>
      <c r="AK32" s="16">
        <v>199</v>
      </c>
      <c r="AL32" s="16">
        <v>155</v>
      </c>
      <c r="AM32" s="16">
        <v>131</v>
      </c>
      <c r="AN32" s="16">
        <v>117</v>
      </c>
      <c r="AO32" s="44">
        <f>'P Values'!S151</f>
        <v>6.0633967202530892E-2</v>
      </c>
      <c r="AP32" s="26">
        <v>7.8602246999017397E-3</v>
      </c>
      <c r="AQ32" s="26">
        <v>8.0000000000000002E-3</v>
      </c>
      <c r="AR32" s="26">
        <v>5.7420167444617301E-3</v>
      </c>
      <c r="AS32" s="26">
        <v>4.6657406418064602E-3</v>
      </c>
      <c r="AT32" s="26">
        <v>4.1197183098591501E-3</v>
      </c>
    </row>
    <row r="33" spans="2:46" x14ac:dyDescent="0.35">
      <c r="B33" s="16" t="s">
        <v>145</v>
      </c>
      <c r="C33" s="16">
        <v>4771</v>
      </c>
      <c r="D33" s="16">
        <v>5202</v>
      </c>
      <c r="E33" s="16">
        <v>5621</v>
      </c>
      <c r="F33" s="16">
        <v>6073</v>
      </c>
      <c r="G33" s="16">
        <v>6575</v>
      </c>
      <c r="I33" s="16" t="s">
        <v>145</v>
      </c>
      <c r="J33" s="16">
        <v>0</v>
      </c>
      <c r="K33" s="16">
        <v>4</v>
      </c>
      <c r="L33" s="16">
        <v>0</v>
      </c>
      <c r="M33" s="16">
        <v>2</v>
      </c>
      <c r="N33" s="16">
        <v>4</v>
      </c>
      <c r="O33" s="44">
        <f>'P Values'!C161</f>
        <v>0.36142231504924605</v>
      </c>
      <c r="P33" s="29">
        <v>0</v>
      </c>
      <c r="Q33" s="29">
        <v>7.6893502499038801E-4</v>
      </c>
      <c r="R33" s="29">
        <v>0</v>
      </c>
      <c r="S33" s="29">
        <v>3.2932652725176998E-4</v>
      </c>
      <c r="T33" s="29">
        <v>6.0836501901140598E-4</v>
      </c>
      <c r="V33" s="16" t="s">
        <v>145</v>
      </c>
      <c r="W33" s="16">
        <v>27</v>
      </c>
      <c r="X33" s="16">
        <v>21</v>
      </c>
      <c r="Y33" s="16">
        <v>15</v>
      </c>
      <c r="Z33" s="16">
        <v>15</v>
      </c>
      <c r="AA33" s="16">
        <v>20</v>
      </c>
      <c r="AB33" s="44">
        <f>'P Values'!K161</f>
        <v>0.17592933010394329</v>
      </c>
      <c r="AC33" s="26">
        <v>5.6591909452944804E-3</v>
      </c>
      <c r="AD33" s="26">
        <v>4.0369088811995297E-3</v>
      </c>
      <c r="AE33" s="26">
        <v>2.6685643123999202E-3</v>
      </c>
      <c r="AF33" s="26">
        <v>2.4699489543882698E-3</v>
      </c>
      <c r="AG33" s="26">
        <v>3.0418250950570301E-3</v>
      </c>
      <c r="AI33" s="16" t="s">
        <v>145</v>
      </c>
      <c r="AJ33" s="16">
        <v>28</v>
      </c>
      <c r="AK33" s="16">
        <v>29</v>
      </c>
      <c r="AL33" s="16">
        <v>28</v>
      </c>
      <c r="AM33" s="16">
        <v>20</v>
      </c>
      <c r="AN33" s="16">
        <v>36</v>
      </c>
      <c r="AO33" s="44">
        <f>'P Values'!S161</f>
        <v>0.21686906838512135</v>
      </c>
      <c r="AP33" s="26">
        <v>5.8687906099350196E-3</v>
      </c>
      <c r="AQ33" s="26">
        <v>5.5747789311803098E-3</v>
      </c>
      <c r="AR33" s="26">
        <v>4.9813200498131996E-3</v>
      </c>
      <c r="AS33" s="26">
        <v>3.2932652725176999E-3</v>
      </c>
      <c r="AT33" s="26">
        <v>5.4752851711026597E-3</v>
      </c>
    </row>
    <row r="34" spans="2:46" x14ac:dyDescent="0.35">
      <c r="B34" s="16" t="s">
        <v>150</v>
      </c>
      <c r="C34" s="16">
        <v>30401</v>
      </c>
      <c r="D34" s="16">
        <v>32421</v>
      </c>
      <c r="E34" s="16">
        <v>34540</v>
      </c>
      <c r="F34" s="16">
        <v>36834</v>
      </c>
      <c r="G34" s="16">
        <v>39414</v>
      </c>
      <c r="I34" s="16" t="s">
        <v>150</v>
      </c>
      <c r="J34" s="16">
        <v>1</v>
      </c>
      <c r="K34" s="16">
        <v>19</v>
      </c>
      <c r="L34" s="16">
        <v>11</v>
      </c>
      <c r="M34" s="16">
        <v>6</v>
      </c>
      <c r="N34" s="16">
        <v>19</v>
      </c>
      <c r="O34" s="44">
        <f>'P Values'!C171</f>
        <v>0.18963536351815904</v>
      </c>
      <c r="P34" s="29">
        <v>3.2893654813986303E-5</v>
      </c>
      <c r="Q34" s="29">
        <v>5.8603991240245503E-4</v>
      </c>
      <c r="R34" s="29">
        <v>3.18471337579617E-4</v>
      </c>
      <c r="S34" s="29">
        <v>1.6289297931259099E-4</v>
      </c>
      <c r="T34" s="29">
        <v>4.8206221139696499E-4</v>
      </c>
      <c r="V34" s="16" t="s">
        <v>150</v>
      </c>
      <c r="W34" s="16">
        <v>134</v>
      </c>
      <c r="X34" s="16">
        <v>122</v>
      </c>
      <c r="Y34" s="16">
        <v>129</v>
      </c>
      <c r="Z34" s="16">
        <v>147</v>
      </c>
      <c r="AA34" s="16">
        <v>127</v>
      </c>
      <c r="AB34" s="44">
        <f>'P Values'!K171</f>
        <v>5.9680670184584533E-2</v>
      </c>
      <c r="AC34" s="26">
        <v>4.4077497450741698E-3</v>
      </c>
      <c r="AD34" s="26">
        <v>3.76299312174208E-3</v>
      </c>
      <c r="AE34" s="26">
        <v>3.7348002316155101E-3</v>
      </c>
      <c r="AF34" s="26">
        <v>3.9908779931584898E-3</v>
      </c>
      <c r="AG34" s="26">
        <v>3.2222053077586598E-3</v>
      </c>
      <c r="AI34" s="16" t="s">
        <v>150</v>
      </c>
      <c r="AJ34" s="16">
        <v>238</v>
      </c>
      <c r="AK34" s="16">
        <v>298</v>
      </c>
      <c r="AL34" s="16">
        <v>263</v>
      </c>
      <c r="AM34" s="16">
        <v>234</v>
      </c>
      <c r="AN34" s="16">
        <v>272</v>
      </c>
      <c r="AO34" s="44">
        <f>'P Values'!S171</f>
        <v>3.3850323992791372E-2</v>
      </c>
      <c r="AP34" s="26">
        <v>7.8286898457287507E-3</v>
      </c>
      <c r="AQ34" s="26">
        <v>9.1915733629437703E-3</v>
      </c>
      <c r="AR34" s="26">
        <v>7.6143601621308597E-3</v>
      </c>
      <c r="AS34" s="26">
        <v>6.3528261931910697E-3</v>
      </c>
      <c r="AT34" s="26">
        <v>6.9011011315776097E-3</v>
      </c>
    </row>
    <row r="35" spans="2:46" x14ac:dyDescent="0.35">
      <c r="B35" s="16" t="s">
        <v>149</v>
      </c>
      <c r="C35" s="16">
        <v>29638</v>
      </c>
      <c r="D35" s="16">
        <v>31516</v>
      </c>
      <c r="E35" s="16">
        <v>32975</v>
      </c>
      <c r="F35" s="16">
        <v>34275</v>
      </c>
      <c r="G35" s="16">
        <v>35470</v>
      </c>
      <c r="I35" s="16" t="s">
        <v>149</v>
      </c>
      <c r="J35" s="16">
        <v>1</v>
      </c>
      <c r="K35" s="16">
        <v>14</v>
      </c>
      <c r="L35" s="16">
        <v>4</v>
      </c>
      <c r="M35" s="16">
        <v>5</v>
      </c>
      <c r="N35" s="16">
        <v>32</v>
      </c>
      <c r="O35" s="44">
        <f>'P Values'!C181</f>
        <v>3.3479948068179271E-3</v>
      </c>
      <c r="P35" s="29">
        <v>3.3740468317700197E-5</v>
      </c>
      <c r="Q35" s="29">
        <v>4.4421880949359002E-4</v>
      </c>
      <c r="R35" s="29">
        <v>1.21304018195602E-4</v>
      </c>
      <c r="S35" s="29">
        <v>1.45878920495988E-4</v>
      </c>
      <c r="T35" s="29">
        <v>9.0217084860445395E-4</v>
      </c>
      <c r="V35" s="16" t="s">
        <v>149</v>
      </c>
      <c r="W35" s="16">
        <v>222</v>
      </c>
      <c r="X35" s="16">
        <v>291</v>
      </c>
      <c r="Y35" s="16">
        <v>245</v>
      </c>
      <c r="Z35" s="16">
        <v>326</v>
      </c>
      <c r="AA35" s="16">
        <v>365</v>
      </c>
      <c r="AB35" s="44">
        <f>'P Values'!K181</f>
        <v>1.2288951201981346E-7</v>
      </c>
      <c r="AC35" s="26">
        <v>7.49038396652945E-3</v>
      </c>
      <c r="AD35" s="26">
        <v>9.2334052544739108E-3</v>
      </c>
      <c r="AE35" s="26">
        <v>7.4298711144806604E-3</v>
      </c>
      <c r="AF35" s="26">
        <v>9.5113056163384294E-3</v>
      </c>
      <c r="AG35" s="26">
        <v>1.02903862418945E-2</v>
      </c>
      <c r="AI35" s="16" t="s">
        <v>149</v>
      </c>
      <c r="AJ35" s="16">
        <v>129</v>
      </c>
      <c r="AK35" s="16">
        <v>181</v>
      </c>
      <c r="AL35" s="16">
        <v>151</v>
      </c>
      <c r="AM35" s="16">
        <v>135</v>
      </c>
      <c r="AN35" s="16">
        <v>120</v>
      </c>
      <c r="AO35" s="44">
        <f>'P Values'!S181</f>
        <v>0.25927641319895106</v>
      </c>
      <c r="AP35" s="26">
        <v>4.3525204129833302E-3</v>
      </c>
      <c r="AQ35" s="26">
        <v>5.7431146084528399E-3</v>
      </c>
      <c r="AR35" s="26">
        <v>4.5792266868839998E-3</v>
      </c>
      <c r="AS35" s="26">
        <v>3.9387308533916799E-3</v>
      </c>
      <c r="AT35" s="26">
        <v>3.3831406822666999E-3</v>
      </c>
    </row>
    <row r="36" spans="2:46" x14ac:dyDescent="0.35">
      <c r="B36" s="16" t="s">
        <v>151</v>
      </c>
      <c r="C36" s="16">
        <v>14088</v>
      </c>
      <c r="D36" s="16">
        <v>14739</v>
      </c>
      <c r="E36" s="16">
        <v>15328</v>
      </c>
      <c r="F36" s="16">
        <v>14541</v>
      </c>
      <c r="G36" s="16">
        <v>14429</v>
      </c>
      <c r="I36" s="16" t="s">
        <v>151</v>
      </c>
      <c r="J36" s="16">
        <v>1</v>
      </c>
      <c r="K36" s="16">
        <v>1</v>
      </c>
      <c r="L36" s="16">
        <v>0</v>
      </c>
      <c r="M36" s="16">
        <v>0</v>
      </c>
      <c r="N36" s="16">
        <v>4</v>
      </c>
      <c r="O36" s="44">
        <f>'P Values'!C191</f>
        <v>0.34780465938878169</v>
      </c>
      <c r="P36" s="29">
        <v>7.0982396365701293E-5</v>
      </c>
      <c r="Q36" s="29">
        <v>6.7847208087387195E-5</v>
      </c>
      <c r="R36" s="29">
        <v>0</v>
      </c>
      <c r="S36" s="29">
        <v>0</v>
      </c>
      <c r="T36" s="29">
        <v>2.7721948853004301E-4</v>
      </c>
      <c r="V36" s="16" t="s">
        <v>151</v>
      </c>
      <c r="W36" s="16">
        <v>16</v>
      </c>
      <c r="X36" s="16">
        <v>31</v>
      </c>
      <c r="Y36" s="16">
        <v>26</v>
      </c>
      <c r="Z36" s="16">
        <v>17</v>
      </c>
      <c r="AA36" s="16">
        <v>23</v>
      </c>
      <c r="AB36" s="44">
        <f>'P Values'!K191</f>
        <v>0.31258383056628164</v>
      </c>
      <c r="AC36" s="26">
        <v>1.13571834185122E-3</v>
      </c>
      <c r="AD36" s="26">
        <v>2.1032634507089998E-3</v>
      </c>
      <c r="AE36" s="26">
        <v>1.6962421711899699E-3</v>
      </c>
      <c r="AF36" s="26">
        <v>1.16910803933704E-3</v>
      </c>
      <c r="AG36" s="26">
        <v>1.5940120590477501E-3</v>
      </c>
      <c r="AI36" s="16" t="s">
        <v>151</v>
      </c>
      <c r="AJ36" s="16">
        <v>256</v>
      </c>
      <c r="AK36" s="16">
        <v>310</v>
      </c>
      <c r="AL36" s="16">
        <v>228</v>
      </c>
      <c r="AM36" s="16">
        <v>181</v>
      </c>
      <c r="AN36" s="16">
        <v>168</v>
      </c>
      <c r="AO36" s="44">
        <f>'P Values'!S191</f>
        <v>1.7324881001000328E-3</v>
      </c>
      <c r="AP36" s="26">
        <v>1.81714934696195E-2</v>
      </c>
      <c r="AQ36" s="26">
        <v>2.103263450709E-2</v>
      </c>
      <c r="AR36" s="26">
        <v>1.48747390396659E-2</v>
      </c>
      <c r="AS36" s="26">
        <v>1.24475620658826E-2</v>
      </c>
      <c r="AT36" s="26">
        <v>1.16432185182618E-2</v>
      </c>
    </row>
    <row r="37" spans="2:46" x14ac:dyDescent="0.35">
      <c r="B37" s="16" t="s">
        <v>146</v>
      </c>
      <c r="C37" s="16">
        <v>22462</v>
      </c>
      <c r="D37" s="16">
        <v>23732</v>
      </c>
      <c r="E37" s="16">
        <v>24781</v>
      </c>
      <c r="F37" s="16">
        <v>25922</v>
      </c>
      <c r="G37" s="16">
        <v>26857</v>
      </c>
      <c r="I37" s="16" t="s">
        <v>146</v>
      </c>
      <c r="J37" s="16">
        <v>0</v>
      </c>
      <c r="K37" s="16">
        <v>8</v>
      </c>
      <c r="L37" s="16">
        <v>3</v>
      </c>
      <c r="M37" s="16">
        <v>6</v>
      </c>
      <c r="N37" s="16">
        <v>6</v>
      </c>
      <c r="O37" s="44">
        <f>'P Values'!C201</f>
        <v>0.14930816423742485</v>
      </c>
      <c r="P37" s="29">
        <v>0</v>
      </c>
      <c r="Q37" s="29">
        <v>3.3709758975223301E-4</v>
      </c>
      <c r="R37" s="29">
        <v>1.21060489891449E-4</v>
      </c>
      <c r="S37" s="29">
        <v>2.3146362163413301E-4</v>
      </c>
      <c r="T37" s="29">
        <v>2.23405443645976E-4</v>
      </c>
      <c r="V37" s="16" t="s">
        <v>146</v>
      </c>
      <c r="W37" s="16">
        <v>167</v>
      </c>
      <c r="X37" s="16">
        <v>187</v>
      </c>
      <c r="Y37" s="16">
        <v>154</v>
      </c>
      <c r="Z37" s="16">
        <v>209</v>
      </c>
      <c r="AA37" s="16">
        <v>206</v>
      </c>
      <c r="AB37" s="44">
        <f>'P Values'!K201</f>
        <v>4.3207820724209929E-2</v>
      </c>
      <c r="AC37" s="26">
        <v>7.4347787374232002E-3</v>
      </c>
      <c r="AD37" s="26">
        <v>7.8796561604584509E-3</v>
      </c>
      <c r="AE37" s="26">
        <v>6.2144384810943797E-3</v>
      </c>
      <c r="AF37" s="26">
        <v>8.0626494869222992E-3</v>
      </c>
      <c r="AG37" s="26">
        <v>7.67025356517853E-3</v>
      </c>
      <c r="AI37" s="16" t="s">
        <v>146</v>
      </c>
      <c r="AJ37" s="16">
        <v>68</v>
      </c>
      <c r="AK37" s="16">
        <v>77</v>
      </c>
      <c r="AL37" s="16">
        <v>58</v>
      </c>
      <c r="AM37" s="16">
        <v>59</v>
      </c>
      <c r="AN37" s="16">
        <v>69</v>
      </c>
      <c r="AO37" s="44">
        <f>'P Values'!S201</f>
        <v>0.52544374487324963</v>
      </c>
      <c r="AP37" s="26">
        <v>3.0273350547591399E-3</v>
      </c>
      <c r="AQ37" s="26">
        <v>3.2445643013652402E-3</v>
      </c>
      <c r="AR37" s="26">
        <v>2.3405028045680098E-3</v>
      </c>
      <c r="AS37" s="26">
        <v>2.2760589460689702E-3</v>
      </c>
      <c r="AT37" s="26">
        <v>2.5691626019287298E-3</v>
      </c>
    </row>
    <row r="38" spans="2:46" x14ac:dyDescent="0.35">
      <c r="B38" s="16"/>
      <c r="C38" s="16"/>
      <c r="D38" s="19"/>
      <c r="E38" s="19"/>
      <c r="F38" s="19"/>
      <c r="G38" s="19"/>
    </row>
    <row r="39" spans="2:46" x14ac:dyDescent="0.35">
      <c r="B39" s="22" t="s">
        <v>157</v>
      </c>
      <c r="C39" s="23"/>
      <c r="D39" s="24"/>
      <c r="E39" s="24"/>
      <c r="F39" s="24"/>
      <c r="G39" s="24"/>
      <c r="I39" s="34" t="s">
        <v>157</v>
      </c>
      <c r="J39" s="23"/>
      <c r="K39" s="24"/>
      <c r="L39" s="24"/>
      <c r="M39" s="24"/>
      <c r="N39" s="24"/>
      <c r="O39" s="41"/>
      <c r="P39" s="24"/>
      <c r="Q39" s="24"/>
      <c r="R39" s="24"/>
      <c r="S39" s="24"/>
      <c r="T39" s="24"/>
      <c r="V39" s="34" t="s">
        <v>157</v>
      </c>
      <c r="W39" s="23"/>
      <c r="X39" s="24"/>
      <c r="Y39" s="24"/>
      <c r="Z39" s="24"/>
      <c r="AA39" s="24"/>
      <c r="AB39" s="79"/>
      <c r="AC39" s="24"/>
      <c r="AD39" s="24"/>
      <c r="AE39" s="24"/>
      <c r="AF39" s="24"/>
      <c r="AG39" s="24"/>
      <c r="AI39" s="34" t="s">
        <v>157</v>
      </c>
      <c r="AJ39" s="23"/>
      <c r="AK39" s="24"/>
      <c r="AL39" s="24"/>
      <c r="AM39" s="24"/>
      <c r="AN39" s="24"/>
      <c r="AO39" s="46"/>
      <c r="AP39" s="24"/>
      <c r="AQ39" s="24"/>
      <c r="AR39" s="24"/>
      <c r="AS39" s="24"/>
      <c r="AT39" s="24"/>
    </row>
    <row r="40" spans="2:46" ht="36.75" customHeight="1" x14ac:dyDescent="0.35">
      <c r="B40" s="16" t="s">
        <v>153</v>
      </c>
      <c r="C40" s="16">
        <v>76214</v>
      </c>
      <c r="D40" s="16">
        <v>81538</v>
      </c>
      <c r="E40" s="16">
        <v>86010</v>
      </c>
      <c r="F40" s="16">
        <v>88683</v>
      </c>
      <c r="G40" s="16">
        <v>91570</v>
      </c>
      <c r="H40" s="85" t="s">
        <v>173</v>
      </c>
      <c r="I40" s="16" t="s">
        <v>153</v>
      </c>
      <c r="J40" s="16">
        <v>36</v>
      </c>
      <c r="K40" s="16">
        <v>120</v>
      </c>
      <c r="L40" s="16">
        <v>100</v>
      </c>
      <c r="M40" s="16">
        <v>62</v>
      </c>
      <c r="N40" s="16">
        <v>85</v>
      </c>
      <c r="O40" s="82">
        <f>'P Values'!C217</f>
        <v>1.8925638997012976E-9</v>
      </c>
      <c r="P40" s="26">
        <v>4.7235416065289802E-4</v>
      </c>
      <c r="Q40" s="26">
        <v>1.47170644362137E-3</v>
      </c>
      <c r="R40" s="26">
        <v>1.16265550517381E-3</v>
      </c>
      <c r="S40" s="26">
        <v>6.9911933516006398E-4</v>
      </c>
      <c r="T40" s="26">
        <v>9.2825161078955896E-4</v>
      </c>
      <c r="V40" s="16" t="s">
        <v>153</v>
      </c>
      <c r="W40" s="16">
        <v>252</v>
      </c>
      <c r="X40" s="16">
        <v>368</v>
      </c>
      <c r="Y40" s="16">
        <v>320</v>
      </c>
      <c r="Z40" s="16">
        <v>321</v>
      </c>
      <c r="AA40" s="16">
        <v>311</v>
      </c>
      <c r="AB40" s="82">
        <f>'P Values'!K217</f>
        <v>5.0593791330537356E-6</v>
      </c>
      <c r="AC40" s="26">
        <v>3.3064791245702801E-3</v>
      </c>
      <c r="AD40" s="26">
        <v>4.5132330937722202E-3</v>
      </c>
      <c r="AE40" s="26">
        <v>3.7204976165562099E-3</v>
      </c>
      <c r="AF40" s="26">
        <v>3.6196339771996798E-3</v>
      </c>
      <c r="AG40" s="26">
        <v>3.3963088347712098E-3</v>
      </c>
      <c r="AI40" s="16" t="s">
        <v>153</v>
      </c>
      <c r="AJ40" s="16">
        <v>4238</v>
      </c>
      <c r="AK40" s="16">
        <v>5130</v>
      </c>
      <c r="AL40" s="16">
        <v>4282</v>
      </c>
      <c r="AM40" s="16">
        <v>3591</v>
      </c>
      <c r="AN40" s="16">
        <v>3280</v>
      </c>
      <c r="AO40" s="82">
        <f>'P Values'!S217</f>
        <v>1.9684237187583593E-28</v>
      </c>
      <c r="AP40" s="26">
        <v>5.5606581467971698E-2</v>
      </c>
      <c r="AQ40" s="26">
        <v>6.2915450464813893E-2</v>
      </c>
      <c r="AR40" s="26">
        <v>4.9784908731542801E-2</v>
      </c>
      <c r="AS40" s="26">
        <v>4.0492540847738498E-2</v>
      </c>
      <c r="AT40" s="26">
        <v>3.5819591569291202E-2</v>
      </c>
    </row>
    <row r="41" spans="2:46" ht="36.75" customHeight="1" x14ac:dyDescent="0.35">
      <c r="B41" s="16" t="s">
        <v>154</v>
      </c>
      <c r="C41" s="16">
        <v>87657</v>
      </c>
      <c r="D41" s="16">
        <v>90656</v>
      </c>
      <c r="E41" s="16">
        <v>93086</v>
      </c>
      <c r="F41" s="16">
        <v>94968</v>
      </c>
      <c r="G41" s="16">
        <v>96442</v>
      </c>
      <c r="H41" s="85"/>
      <c r="I41" s="16" t="s">
        <v>154</v>
      </c>
      <c r="J41" s="16">
        <v>14</v>
      </c>
      <c r="K41" s="16">
        <v>56</v>
      </c>
      <c r="L41" s="16">
        <v>44</v>
      </c>
      <c r="M41" s="16">
        <v>38</v>
      </c>
      <c r="N41" s="16">
        <v>87</v>
      </c>
      <c r="O41" s="83"/>
      <c r="P41" s="26">
        <v>1.5971342847690399E-4</v>
      </c>
      <c r="Q41" s="26">
        <v>6.1771973173314497E-4</v>
      </c>
      <c r="R41" s="26">
        <v>4.72681176546419E-4</v>
      </c>
      <c r="S41" s="26">
        <v>4.0013478224243902E-4</v>
      </c>
      <c r="T41" s="26">
        <v>9.0209659691835504E-4</v>
      </c>
      <c r="V41" s="16" t="s">
        <v>154</v>
      </c>
      <c r="W41" s="16">
        <v>542</v>
      </c>
      <c r="X41" s="16">
        <v>633</v>
      </c>
      <c r="Y41" s="16">
        <v>513</v>
      </c>
      <c r="Z41" s="16">
        <v>617</v>
      </c>
      <c r="AA41" s="16">
        <v>541</v>
      </c>
      <c r="AB41" s="83"/>
      <c r="AC41" s="26">
        <v>6.1831913024630002E-3</v>
      </c>
      <c r="AD41" s="26">
        <v>6.9824391104835798E-3</v>
      </c>
      <c r="AE41" s="26">
        <v>5.5110328083707496E-3</v>
      </c>
      <c r="AF41" s="26">
        <v>6.4969252800943398E-3</v>
      </c>
      <c r="AG41" s="26">
        <v>5.6095891831359698E-3</v>
      </c>
      <c r="AI41" s="16" t="s">
        <v>154</v>
      </c>
      <c r="AJ41" s="16">
        <v>2072</v>
      </c>
      <c r="AK41" s="16">
        <v>2194</v>
      </c>
      <c r="AL41" s="16">
        <v>1906</v>
      </c>
      <c r="AM41" s="16">
        <v>1591</v>
      </c>
      <c r="AN41" s="16">
        <v>1756</v>
      </c>
      <c r="AO41" s="83"/>
      <c r="AP41" s="26">
        <v>2.3637587414581801E-2</v>
      </c>
      <c r="AQ41" s="26">
        <v>2.4201376632544999E-2</v>
      </c>
      <c r="AR41" s="26">
        <v>2.0475689147669798E-2</v>
      </c>
      <c r="AS41" s="26">
        <v>1.6753011540729501E-2</v>
      </c>
      <c r="AT41" s="26">
        <v>1.8207834760788799E-2</v>
      </c>
    </row>
    <row r="42" spans="2:46" ht="36.75" customHeight="1" x14ac:dyDescent="0.35">
      <c r="B42" s="16" t="s">
        <v>155</v>
      </c>
      <c r="C42" s="16">
        <v>135095</v>
      </c>
      <c r="D42" s="16">
        <v>138965</v>
      </c>
      <c r="E42" s="16">
        <v>140879</v>
      </c>
      <c r="F42" s="16">
        <v>142826</v>
      </c>
      <c r="G42" s="16">
        <v>144722</v>
      </c>
      <c r="H42" s="85"/>
      <c r="I42" s="16" t="s">
        <v>155</v>
      </c>
      <c r="J42" s="16">
        <v>17</v>
      </c>
      <c r="K42" s="16">
        <v>59</v>
      </c>
      <c r="L42" s="16">
        <v>49</v>
      </c>
      <c r="M42" s="16">
        <v>45</v>
      </c>
      <c r="N42" s="16">
        <v>141</v>
      </c>
      <c r="O42" s="83"/>
      <c r="P42" s="26">
        <v>1.2583737369998801E-4</v>
      </c>
      <c r="Q42" s="26">
        <v>4.2456733709926901E-4</v>
      </c>
      <c r="R42" s="26">
        <v>3.47816211074752E-4</v>
      </c>
      <c r="S42" s="26">
        <v>3.1506868497332399E-4</v>
      </c>
      <c r="T42" s="26">
        <v>9.7428172634430102E-4</v>
      </c>
      <c r="V42" s="16" t="s">
        <v>155</v>
      </c>
      <c r="W42" s="16">
        <v>762</v>
      </c>
      <c r="X42" s="16">
        <v>961</v>
      </c>
      <c r="Y42" s="16">
        <v>781</v>
      </c>
      <c r="Z42" s="16">
        <v>754</v>
      </c>
      <c r="AA42" s="16">
        <v>977</v>
      </c>
      <c r="AB42" s="83"/>
      <c r="AC42" s="26">
        <v>5.6404752211406698E-3</v>
      </c>
      <c r="AD42" s="26">
        <v>6.9154103551253903E-3</v>
      </c>
      <c r="AE42" s="26">
        <v>5.5437645071302298E-3</v>
      </c>
      <c r="AF42" s="26">
        <v>5.2791508548863603E-3</v>
      </c>
      <c r="AG42" s="26">
        <v>6.7508740896339101E-3</v>
      </c>
      <c r="AI42" s="16" t="s">
        <v>155</v>
      </c>
      <c r="AJ42" s="16">
        <v>3822</v>
      </c>
      <c r="AK42" s="16">
        <v>4396</v>
      </c>
      <c r="AL42" s="16">
        <v>4222</v>
      </c>
      <c r="AM42" s="16">
        <v>3557</v>
      </c>
      <c r="AN42" s="16">
        <v>3854</v>
      </c>
      <c r="AO42" s="83"/>
      <c r="AP42" s="26">
        <v>2.8291202487138602E-2</v>
      </c>
      <c r="AQ42" s="26">
        <v>3.1633864642175998E-2</v>
      </c>
      <c r="AR42" s="26">
        <v>2.9968980472604101E-2</v>
      </c>
      <c r="AS42" s="26">
        <v>2.4904429165558E-2</v>
      </c>
      <c r="AT42" s="26">
        <v>2.6630367186744199E-2</v>
      </c>
    </row>
    <row r="43" spans="2:46" ht="36.75" customHeight="1" x14ac:dyDescent="0.35">
      <c r="B43" s="16" t="s">
        <v>156</v>
      </c>
      <c r="C43" s="16">
        <v>157756</v>
      </c>
      <c r="D43" s="16">
        <v>162488</v>
      </c>
      <c r="E43" s="16">
        <v>166901</v>
      </c>
      <c r="F43" s="16">
        <v>171169</v>
      </c>
      <c r="G43" s="16">
        <v>174836</v>
      </c>
      <c r="H43" s="85"/>
      <c r="I43" s="16" t="s">
        <v>156</v>
      </c>
      <c r="J43" s="16">
        <v>36</v>
      </c>
      <c r="K43" s="16">
        <v>86</v>
      </c>
      <c r="L43" s="16">
        <v>87</v>
      </c>
      <c r="M43" s="16">
        <v>53</v>
      </c>
      <c r="N43" s="16">
        <v>192</v>
      </c>
      <c r="O43" s="84"/>
      <c r="P43" s="26">
        <v>2.2820051218337101E-4</v>
      </c>
      <c r="Q43" s="26">
        <v>5.2926985377381702E-4</v>
      </c>
      <c r="R43" s="26">
        <v>5.21267098459565E-4</v>
      </c>
      <c r="S43" s="26">
        <v>3.0963550642931802E-4</v>
      </c>
      <c r="T43" s="26">
        <v>1.09817200118968E-3</v>
      </c>
      <c r="V43" s="16" t="s">
        <v>156</v>
      </c>
      <c r="W43" s="16">
        <v>711</v>
      </c>
      <c r="X43" s="16">
        <v>807</v>
      </c>
      <c r="Y43" s="16">
        <v>719</v>
      </c>
      <c r="Z43" s="16">
        <v>766</v>
      </c>
      <c r="AA43" s="16">
        <v>719</v>
      </c>
      <c r="AB43" s="84"/>
      <c r="AC43" s="26">
        <v>4.5069601156215904E-3</v>
      </c>
      <c r="AD43" s="26">
        <v>4.9665206045984896E-3</v>
      </c>
      <c r="AE43" s="26">
        <v>4.3079430320968701E-3</v>
      </c>
      <c r="AF43" s="26">
        <v>4.4751093948086299E-3</v>
      </c>
      <c r="AG43" s="26">
        <v>4.1124253586217897E-3</v>
      </c>
      <c r="AI43" s="16" t="s">
        <v>156</v>
      </c>
      <c r="AJ43" s="16">
        <v>4005</v>
      </c>
      <c r="AK43" s="16">
        <v>4324</v>
      </c>
      <c r="AL43" s="16">
        <v>3781</v>
      </c>
      <c r="AM43" s="16">
        <v>3053</v>
      </c>
      <c r="AN43" s="16">
        <v>3449</v>
      </c>
      <c r="AO43" s="84"/>
      <c r="AP43" s="26">
        <v>2.53873069804001E-2</v>
      </c>
      <c r="AQ43" s="26">
        <v>2.6611195903697499E-2</v>
      </c>
      <c r="AR43" s="26">
        <v>2.2654148267535801E-2</v>
      </c>
      <c r="AS43" s="26">
        <v>1.7836173606201999E-2</v>
      </c>
      <c r="AT43" s="26">
        <v>1.97270585005376E-2</v>
      </c>
    </row>
    <row r="44" spans="2:46" x14ac:dyDescent="0.35">
      <c r="B44" s="16"/>
      <c r="C44" s="16"/>
      <c r="D44" s="19"/>
      <c r="E44" s="19"/>
      <c r="F44" s="19"/>
      <c r="G44" s="19"/>
    </row>
    <row r="45" spans="2:46" x14ac:dyDescent="0.35">
      <c r="B45" s="22" t="s">
        <v>158</v>
      </c>
      <c r="C45" s="23"/>
      <c r="D45" s="24"/>
      <c r="E45" s="24"/>
      <c r="F45" s="24"/>
      <c r="G45" s="24"/>
      <c r="I45" s="34" t="s">
        <v>158</v>
      </c>
      <c r="J45" s="23"/>
      <c r="K45" s="24"/>
      <c r="L45" s="24"/>
      <c r="M45" s="24"/>
      <c r="N45" s="24"/>
      <c r="O45" s="41"/>
      <c r="P45" s="24"/>
      <c r="Q45" s="24"/>
      <c r="R45" s="24"/>
      <c r="S45" s="24"/>
      <c r="T45" s="24"/>
      <c r="V45" s="34" t="s">
        <v>158</v>
      </c>
      <c r="W45" s="23"/>
      <c r="X45" s="24"/>
      <c r="Y45" s="24"/>
      <c r="Z45" s="24"/>
      <c r="AA45" s="24"/>
      <c r="AB45" s="41"/>
      <c r="AC45" s="24"/>
      <c r="AD45" s="24"/>
      <c r="AE45" s="24"/>
      <c r="AF45" s="24"/>
      <c r="AG45" s="24"/>
      <c r="AI45" s="34" t="s">
        <v>158</v>
      </c>
      <c r="AJ45" s="23"/>
      <c r="AK45" s="24"/>
      <c r="AL45" s="24"/>
      <c r="AM45" s="24"/>
      <c r="AN45" s="24"/>
      <c r="AO45" s="46"/>
      <c r="AP45" s="24"/>
      <c r="AQ45" s="24"/>
      <c r="AR45" s="24"/>
      <c r="AS45" s="24"/>
      <c r="AT45" s="24"/>
    </row>
    <row r="46" spans="2:46" x14ac:dyDescent="0.35">
      <c r="B46" s="16" t="s">
        <v>159</v>
      </c>
      <c r="C46" s="16">
        <v>1425</v>
      </c>
      <c r="D46" s="16">
        <v>1542</v>
      </c>
      <c r="E46" s="16">
        <v>1665</v>
      </c>
      <c r="F46" s="16">
        <v>1828</v>
      </c>
      <c r="G46" s="16">
        <v>2440</v>
      </c>
      <c r="I46" s="16" t="s">
        <v>159</v>
      </c>
      <c r="J46" s="16">
        <v>0</v>
      </c>
      <c r="K46" s="16">
        <v>2</v>
      </c>
      <c r="L46" s="16">
        <v>0</v>
      </c>
      <c r="M46" s="16">
        <v>4</v>
      </c>
      <c r="N46" s="16">
        <v>4</v>
      </c>
      <c r="O46" s="82">
        <f>'P Values'!C60</f>
        <v>1.0845811639336681E-2</v>
      </c>
      <c r="P46" s="26">
        <v>0</v>
      </c>
      <c r="Q46" s="26">
        <v>1.2970168612191899E-3</v>
      </c>
      <c r="R46" s="26">
        <v>0</v>
      </c>
      <c r="S46" s="26">
        <v>2.1881838074398201E-3</v>
      </c>
      <c r="T46" s="26">
        <v>1.63934426229508E-3</v>
      </c>
      <c r="V46" s="16" t="s">
        <v>159</v>
      </c>
      <c r="W46" s="16">
        <v>12</v>
      </c>
      <c r="X46" s="16">
        <v>12</v>
      </c>
      <c r="Y46" s="16">
        <v>10</v>
      </c>
      <c r="Z46" s="16">
        <v>4</v>
      </c>
      <c r="AA46" s="16">
        <v>11</v>
      </c>
      <c r="AB46" s="82">
        <f>'P Values'!K60</f>
        <v>7.5508409676189099E-6</v>
      </c>
      <c r="AC46" s="26">
        <v>8.4210526315789402E-3</v>
      </c>
      <c r="AD46" s="26">
        <v>7.78210116731517E-3</v>
      </c>
      <c r="AE46" s="26">
        <v>6.0060060060059999E-3</v>
      </c>
      <c r="AF46" s="26">
        <v>2.1881838074398201E-3</v>
      </c>
      <c r="AG46" s="26">
        <v>4.5081967213114697E-3</v>
      </c>
      <c r="AI46" s="16" t="s">
        <v>159</v>
      </c>
      <c r="AJ46" s="16">
        <v>64</v>
      </c>
      <c r="AK46" s="16">
        <v>88</v>
      </c>
      <c r="AL46" s="16">
        <v>91</v>
      </c>
      <c r="AM46" s="16">
        <v>62</v>
      </c>
      <c r="AN46" s="16">
        <v>94</v>
      </c>
      <c r="AO46" s="44"/>
      <c r="AP46" s="26">
        <v>4.4912280701754299E-2</v>
      </c>
      <c r="AQ46" s="26">
        <v>5.7068741893644602E-2</v>
      </c>
      <c r="AR46" s="26">
        <v>5.4654654654654598E-2</v>
      </c>
      <c r="AS46" s="26">
        <v>3.3916849015317198E-2</v>
      </c>
      <c r="AT46" s="26">
        <v>3.8524590163934398E-2</v>
      </c>
    </row>
    <row r="47" spans="2:46" x14ac:dyDescent="0.35">
      <c r="B47" s="16" t="s">
        <v>206</v>
      </c>
      <c r="C47" s="16">
        <v>62958</v>
      </c>
      <c r="D47" s="16">
        <v>65714</v>
      </c>
      <c r="E47" s="16">
        <v>68297</v>
      </c>
      <c r="F47" s="16">
        <v>70509</v>
      </c>
      <c r="G47" s="16">
        <v>72219</v>
      </c>
      <c r="I47" s="16" t="s">
        <v>206</v>
      </c>
      <c r="J47" s="16">
        <v>10</v>
      </c>
      <c r="K47" s="16">
        <v>60</v>
      </c>
      <c r="L47" s="16">
        <v>43</v>
      </c>
      <c r="M47" s="16">
        <v>40</v>
      </c>
      <c r="N47" s="16">
        <v>76</v>
      </c>
      <c r="O47" s="83"/>
      <c r="P47" s="29">
        <v>1.5883604942977799E-4</v>
      </c>
      <c r="Q47" s="29">
        <v>9.1304744803238197E-4</v>
      </c>
      <c r="R47" s="29">
        <v>6.2960305723530998E-4</v>
      </c>
      <c r="S47" s="29">
        <v>5.67303464805911E-4</v>
      </c>
      <c r="T47" s="29">
        <v>1.05235464351486E-3</v>
      </c>
      <c r="V47" s="16" t="s">
        <v>206</v>
      </c>
      <c r="W47" s="16">
        <v>394</v>
      </c>
      <c r="X47" s="16">
        <v>481</v>
      </c>
      <c r="Y47" s="16">
        <v>357</v>
      </c>
      <c r="Z47" s="16">
        <v>380</v>
      </c>
      <c r="AA47" s="16">
        <v>454</v>
      </c>
      <c r="AB47" s="83"/>
      <c r="AC47" s="29">
        <v>6.2581403475332701E-3</v>
      </c>
      <c r="AD47" s="29">
        <v>7.3195970417262602E-3</v>
      </c>
      <c r="AE47" s="29">
        <v>5.2271695682094303E-3</v>
      </c>
      <c r="AF47" s="29">
        <v>5.3893829156561497E-3</v>
      </c>
      <c r="AG47" s="29">
        <v>6.2864343178387896E-3</v>
      </c>
      <c r="AI47" s="16" t="s">
        <v>206</v>
      </c>
      <c r="AJ47" s="16">
        <v>3082</v>
      </c>
      <c r="AK47" s="16">
        <v>3562</v>
      </c>
      <c r="AL47" s="16">
        <v>3338</v>
      </c>
      <c r="AM47" s="16">
        <v>2878</v>
      </c>
      <c r="AN47" s="16">
        <v>2998</v>
      </c>
      <c r="AO47" s="82">
        <f>'P Values'!S60</f>
        <v>1.2757373971444522E-13</v>
      </c>
      <c r="AP47" s="26">
        <v>4.8953270434257699E-2</v>
      </c>
      <c r="AQ47" s="26">
        <v>5.4204583498189102E-2</v>
      </c>
      <c r="AR47" s="26">
        <v>4.8874767559336403E-2</v>
      </c>
      <c r="AS47" s="26">
        <v>4.0817484292785297E-2</v>
      </c>
      <c r="AT47" s="26">
        <v>4.1512621332336297E-2</v>
      </c>
    </row>
    <row r="48" spans="2:46" x14ac:dyDescent="0.35">
      <c r="B48" s="16">
        <v>2</v>
      </c>
      <c r="C48" s="16">
        <v>70118</v>
      </c>
      <c r="D48" s="16">
        <v>73354</v>
      </c>
      <c r="E48" s="16">
        <v>75917</v>
      </c>
      <c r="F48" s="16">
        <v>78057</v>
      </c>
      <c r="G48" s="16">
        <v>80220</v>
      </c>
      <c r="I48" s="16">
        <v>2</v>
      </c>
      <c r="J48" s="16">
        <v>29</v>
      </c>
      <c r="K48" s="16">
        <v>61</v>
      </c>
      <c r="L48" s="16">
        <v>57</v>
      </c>
      <c r="M48" s="16">
        <v>19</v>
      </c>
      <c r="N48" s="16">
        <v>97</v>
      </c>
      <c r="O48" s="83"/>
      <c r="P48" s="29">
        <v>4.13588522205425E-4</v>
      </c>
      <c r="Q48" s="29">
        <v>8.3158382637620303E-4</v>
      </c>
      <c r="R48" s="29">
        <v>7.5081997444577603E-4</v>
      </c>
      <c r="S48" s="29">
        <v>2.43411865687894E-4</v>
      </c>
      <c r="T48" s="29">
        <v>1.20917476938419E-3</v>
      </c>
      <c r="V48" s="16">
        <v>2</v>
      </c>
      <c r="W48" s="16">
        <v>365</v>
      </c>
      <c r="X48" s="16">
        <v>406</v>
      </c>
      <c r="Y48" s="16">
        <v>355</v>
      </c>
      <c r="Z48" s="16">
        <v>417</v>
      </c>
      <c r="AA48" s="16">
        <v>384</v>
      </c>
      <c r="AB48" s="83"/>
      <c r="AC48" s="29">
        <v>5.2055107105165501E-3</v>
      </c>
      <c r="AD48" s="29">
        <v>5.5348038280121003E-3</v>
      </c>
      <c r="AE48" s="29">
        <v>4.6761594899693004E-3</v>
      </c>
      <c r="AF48" s="29">
        <v>5.3422498943080004E-3</v>
      </c>
      <c r="AG48" s="29">
        <v>4.7868362004487601E-3</v>
      </c>
      <c r="AI48" s="16">
        <v>2</v>
      </c>
      <c r="AJ48" s="16">
        <v>2741</v>
      </c>
      <c r="AK48" s="16">
        <v>3237</v>
      </c>
      <c r="AL48" s="16">
        <v>2885</v>
      </c>
      <c r="AM48" s="16">
        <v>2308</v>
      </c>
      <c r="AN48" s="16">
        <v>2229</v>
      </c>
      <c r="AO48" s="83"/>
      <c r="AP48" s="26">
        <v>3.9091246185002398E-2</v>
      </c>
      <c r="AQ48" s="26">
        <v>4.4128472884914199E-2</v>
      </c>
      <c r="AR48" s="26">
        <v>3.8002028531158999E-2</v>
      </c>
      <c r="AS48" s="26">
        <v>2.95681361056663E-2</v>
      </c>
      <c r="AT48" s="26">
        <v>2.77860882572924E-2</v>
      </c>
    </row>
    <row r="49" spans="2:46" x14ac:dyDescent="0.35">
      <c r="B49" s="16">
        <v>3</v>
      </c>
      <c r="C49" s="16">
        <v>83221</v>
      </c>
      <c r="D49" s="16">
        <v>86303</v>
      </c>
      <c r="E49" s="16">
        <v>88416</v>
      </c>
      <c r="F49" s="16">
        <v>90398</v>
      </c>
      <c r="G49" s="16">
        <v>91939</v>
      </c>
      <c r="I49" s="16">
        <v>3</v>
      </c>
      <c r="J49" s="16">
        <v>22</v>
      </c>
      <c r="K49" s="16">
        <v>53</v>
      </c>
      <c r="L49" s="16">
        <v>51</v>
      </c>
      <c r="M49" s="16">
        <v>34</v>
      </c>
      <c r="N49" s="16">
        <v>113</v>
      </c>
      <c r="O49" s="83"/>
      <c r="P49" s="29">
        <v>2.6435635236298502E-4</v>
      </c>
      <c r="Q49" s="29">
        <v>6.1411538416972699E-4</v>
      </c>
      <c r="R49" s="29">
        <v>5.7681867535287702E-4</v>
      </c>
      <c r="S49" s="29">
        <v>3.7611451580787101E-4</v>
      </c>
      <c r="T49" s="29">
        <v>1.2290758002588601E-3</v>
      </c>
      <c r="V49" s="16">
        <v>3</v>
      </c>
      <c r="W49" s="16">
        <v>359</v>
      </c>
      <c r="X49" s="16">
        <v>474</v>
      </c>
      <c r="Y49" s="16">
        <v>375</v>
      </c>
      <c r="Z49" s="16">
        <v>414</v>
      </c>
      <c r="AA49" s="16">
        <v>484</v>
      </c>
      <c r="AB49" s="83"/>
      <c r="AC49" s="29">
        <v>4.3138150226505302E-3</v>
      </c>
      <c r="AD49" s="29">
        <v>5.4922772093669902E-3</v>
      </c>
      <c r="AE49" s="29">
        <v>4.2413137893593904E-3</v>
      </c>
      <c r="AF49" s="29">
        <v>4.5797473395429097E-3</v>
      </c>
      <c r="AG49" s="29">
        <v>5.2643600648255903E-3</v>
      </c>
      <c r="AI49" s="16">
        <v>3</v>
      </c>
      <c r="AJ49" s="16">
        <v>2399</v>
      </c>
      <c r="AK49" s="16">
        <v>2923</v>
      </c>
      <c r="AL49" s="16">
        <v>2482</v>
      </c>
      <c r="AM49" s="16">
        <v>2069</v>
      </c>
      <c r="AN49" s="16">
        <v>2146</v>
      </c>
      <c r="AO49" s="83"/>
      <c r="AP49" s="26">
        <v>2.8826858605400001E-2</v>
      </c>
      <c r="AQ49" s="26">
        <v>3.3869042791096399E-2</v>
      </c>
      <c r="AR49" s="26">
        <v>2.8071842200506601E-2</v>
      </c>
      <c r="AS49" s="26">
        <v>2.28876745060731E-2</v>
      </c>
      <c r="AT49" s="26">
        <v>2.3341563427925E-2</v>
      </c>
    </row>
    <row r="50" spans="2:46" x14ac:dyDescent="0.35">
      <c r="B50" s="16">
        <v>4</v>
      </c>
      <c r="C50" s="16">
        <v>103807</v>
      </c>
      <c r="D50" s="16">
        <v>107356</v>
      </c>
      <c r="E50" s="16">
        <v>109977</v>
      </c>
      <c r="F50" s="16">
        <v>112055</v>
      </c>
      <c r="G50" s="16">
        <v>113941</v>
      </c>
      <c r="I50" s="16">
        <v>4</v>
      </c>
      <c r="J50" s="16">
        <v>18</v>
      </c>
      <c r="K50" s="16">
        <v>56</v>
      </c>
      <c r="L50" s="16">
        <v>57</v>
      </c>
      <c r="M50" s="16">
        <v>39</v>
      </c>
      <c r="N50" s="16">
        <v>102</v>
      </c>
      <c r="O50" s="83"/>
      <c r="P50" s="29">
        <v>1.7339871106958099E-4</v>
      </c>
      <c r="Q50" s="29">
        <v>5.2162897276351503E-4</v>
      </c>
      <c r="R50" s="29">
        <v>5.1829018794838898E-4</v>
      </c>
      <c r="S50" s="29">
        <v>3.48043371558609E-4</v>
      </c>
      <c r="T50" s="29">
        <v>8.9520014744473E-4</v>
      </c>
      <c r="V50" s="16">
        <v>4</v>
      </c>
      <c r="W50" s="16">
        <v>455</v>
      </c>
      <c r="X50" s="16">
        <v>641</v>
      </c>
      <c r="Y50" s="16">
        <v>546</v>
      </c>
      <c r="Z50" s="16">
        <v>542</v>
      </c>
      <c r="AA50" s="16">
        <v>604</v>
      </c>
      <c r="AB50" s="83"/>
      <c r="AC50" s="29">
        <v>4.3831340853699597E-3</v>
      </c>
      <c r="AD50" s="29">
        <v>5.9707887775252398E-3</v>
      </c>
      <c r="AE50" s="29">
        <v>4.9646744319266703E-3</v>
      </c>
      <c r="AF50" s="29">
        <v>4.8369104457632404E-3</v>
      </c>
      <c r="AG50" s="29">
        <v>5.3009891083982E-3</v>
      </c>
      <c r="AI50" s="16">
        <v>4</v>
      </c>
      <c r="AJ50" s="16">
        <v>2724</v>
      </c>
      <c r="AK50" s="16">
        <v>2872</v>
      </c>
      <c r="AL50" s="16">
        <v>2386</v>
      </c>
      <c r="AM50" s="16">
        <v>2028</v>
      </c>
      <c r="AN50" s="16">
        <v>2245</v>
      </c>
      <c r="AO50" s="83"/>
      <c r="AP50" s="26">
        <v>2.62410049418632E-2</v>
      </c>
      <c r="AQ50" s="26">
        <v>2.6752114460300298E-2</v>
      </c>
      <c r="AR50" s="26">
        <v>2.1695445411313199E-2</v>
      </c>
      <c r="AS50" s="26">
        <v>1.8098255321047599E-2</v>
      </c>
      <c r="AT50" s="26">
        <v>1.9703179715817799E-2</v>
      </c>
    </row>
    <row r="51" spans="2:46" x14ac:dyDescent="0.35">
      <c r="B51" s="16" t="s">
        <v>207</v>
      </c>
      <c r="C51" s="16">
        <v>135035</v>
      </c>
      <c r="D51" s="16">
        <v>139211</v>
      </c>
      <c r="E51" s="16">
        <v>142433</v>
      </c>
      <c r="F51" s="16">
        <v>144649</v>
      </c>
      <c r="G51" s="16">
        <v>146694</v>
      </c>
      <c r="I51" s="16" t="s">
        <v>207</v>
      </c>
      <c r="J51" s="16">
        <v>24</v>
      </c>
      <c r="K51" s="16">
        <v>89</v>
      </c>
      <c r="L51" s="16">
        <v>72</v>
      </c>
      <c r="M51" s="16">
        <v>62</v>
      </c>
      <c r="N51" s="16">
        <v>113</v>
      </c>
      <c r="O51" s="84"/>
      <c r="P51" s="29">
        <v>1.7773169918909899E-4</v>
      </c>
      <c r="Q51" s="29">
        <v>6.3931729532867301E-4</v>
      </c>
      <c r="R51" s="29">
        <v>5.0550083197011897E-4</v>
      </c>
      <c r="S51" s="29">
        <v>4.2862377202745899E-4</v>
      </c>
      <c r="T51" s="29">
        <v>7.7031098749778403E-4</v>
      </c>
      <c r="V51" s="16" t="s">
        <v>207</v>
      </c>
      <c r="W51" s="16">
        <v>682</v>
      </c>
      <c r="X51" s="16">
        <v>755</v>
      </c>
      <c r="Y51" s="16">
        <v>690</v>
      </c>
      <c r="Z51" s="16">
        <v>701</v>
      </c>
      <c r="AA51" s="16">
        <v>611</v>
      </c>
      <c r="AB51" s="84"/>
      <c r="AC51" s="29">
        <v>5.0505424519568997E-3</v>
      </c>
      <c r="AD51" s="29">
        <v>5.4234219996982897E-3</v>
      </c>
      <c r="AE51" s="29">
        <v>4.8443829730469698E-3</v>
      </c>
      <c r="AF51" s="29">
        <v>4.8462139385685296E-3</v>
      </c>
      <c r="AG51" s="29">
        <v>4.1651328616030599E-3</v>
      </c>
      <c r="AI51" s="16" t="s">
        <v>207</v>
      </c>
      <c r="AJ51" s="16">
        <v>3127</v>
      </c>
      <c r="AK51" s="16">
        <v>3362</v>
      </c>
      <c r="AL51" s="16">
        <v>3009</v>
      </c>
      <c r="AM51" s="16">
        <v>2447</v>
      </c>
      <c r="AN51" s="16">
        <v>2627</v>
      </c>
      <c r="AO51" s="84"/>
      <c r="AP51" s="26">
        <v>2.31569593068463E-2</v>
      </c>
      <c r="AQ51" s="26">
        <v>2.4150390414550499E-2</v>
      </c>
      <c r="AR51" s="26">
        <v>2.1125722269417901E-2</v>
      </c>
      <c r="AS51" s="26">
        <v>1.6916812421793399E-2</v>
      </c>
      <c r="AT51" s="26">
        <v>1.7908026231474999E-2</v>
      </c>
    </row>
    <row r="52" spans="2:46" x14ac:dyDescent="0.35">
      <c r="B52" s="19"/>
      <c r="C52" s="19"/>
      <c r="D52" s="19"/>
      <c r="E52" s="19"/>
      <c r="F52" s="16"/>
      <c r="G52" s="16"/>
    </row>
    <row r="53" spans="2:46" x14ac:dyDescent="0.35">
      <c r="B53" s="22" t="s">
        <v>160</v>
      </c>
      <c r="C53" s="23"/>
      <c r="D53" s="23"/>
      <c r="E53" s="23"/>
      <c r="F53" s="23"/>
      <c r="G53" s="23"/>
      <c r="I53" s="34" t="s">
        <v>160</v>
      </c>
      <c r="J53" s="23"/>
      <c r="K53" s="23"/>
      <c r="L53" s="23"/>
      <c r="M53" s="23"/>
      <c r="N53" s="23"/>
      <c r="O53" s="41"/>
      <c r="P53" s="24"/>
      <c r="Q53" s="24"/>
      <c r="R53" s="24"/>
      <c r="S53" s="24"/>
      <c r="T53" s="24"/>
      <c r="V53" s="34" t="s">
        <v>160</v>
      </c>
      <c r="W53" s="23"/>
      <c r="X53" s="23"/>
      <c r="Y53" s="23"/>
      <c r="Z53" s="23"/>
      <c r="AA53" s="23"/>
      <c r="AB53" s="41"/>
      <c r="AC53" s="24"/>
      <c r="AD53" s="24"/>
      <c r="AE53" s="24"/>
      <c r="AF53" s="24"/>
      <c r="AG53" s="24"/>
      <c r="AI53" s="34" t="s">
        <v>160</v>
      </c>
      <c r="AJ53" s="23"/>
      <c r="AK53" s="23"/>
      <c r="AL53" s="23"/>
      <c r="AM53" s="23"/>
      <c r="AN53" s="23"/>
      <c r="AO53" s="46"/>
      <c r="AP53" s="24"/>
      <c r="AQ53" s="24"/>
      <c r="AR53" s="24"/>
      <c r="AS53" s="24"/>
      <c r="AT53" s="24"/>
    </row>
    <row r="54" spans="2:46" x14ac:dyDescent="0.35">
      <c r="B54" s="16" t="s">
        <v>159</v>
      </c>
      <c r="C54" s="16">
        <v>760</v>
      </c>
      <c r="D54" s="16">
        <v>849</v>
      </c>
      <c r="E54" s="16">
        <v>957</v>
      </c>
      <c r="F54" s="16">
        <v>1106</v>
      </c>
      <c r="G54" s="16">
        <v>1714</v>
      </c>
      <c r="I54" s="16" t="s">
        <v>159</v>
      </c>
      <c r="J54" s="16">
        <v>0</v>
      </c>
      <c r="K54" s="16">
        <v>2</v>
      </c>
      <c r="L54" s="16">
        <v>0</v>
      </c>
      <c r="M54" s="16">
        <v>4</v>
      </c>
      <c r="N54" s="16">
        <v>2</v>
      </c>
      <c r="O54" s="82">
        <f>'P Values'!C73</f>
        <v>2.3032878973171009E-9</v>
      </c>
      <c r="P54" s="26">
        <v>0</v>
      </c>
      <c r="Q54" s="26">
        <v>2.3557126030624201E-3</v>
      </c>
      <c r="R54" s="26">
        <v>0</v>
      </c>
      <c r="S54" s="26">
        <v>3.6166365280289299E-3</v>
      </c>
      <c r="T54" s="26">
        <v>1.1668611435239199E-3</v>
      </c>
      <c r="V54" s="16" t="s">
        <v>159</v>
      </c>
      <c r="W54" s="16">
        <v>6</v>
      </c>
      <c r="X54" s="16">
        <v>8</v>
      </c>
      <c r="Y54" s="16">
        <v>6</v>
      </c>
      <c r="Z54" s="16">
        <v>0</v>
      </c>
      <c r="AA54" s="16">
        <v>6</v>
      </c>
      <c r="AB54" s="39"/>
      <c r="AC54" s="26">
        <v>7.8947368421052599E-3</v>
      </c>
      <c r="AD54" s="26">
        <v>9.4228504122496996E-3</v>
      </c>
      <c r="AE54" s="26">
        <v>6.2695924764890202E-3</v>
      </c>
      <c r="AF54" s="26">
        <v>0</v>
      </c>
      <c r="AG54" s="26">
        <v>3.5005834305717599E-3</v>
      </c>
      <c r="AI54" s="16" t="s">
        <v>159</v>
      </c>
      <c r="AJ54" s="16">
        <v>41</v>
      </c>
      <c r="AK54" s="16">
        <v>50</v>
      </c>
      <c r="AL54" s="16">
        <v>54</v>
      </c>
      <c r="AM54" s="16">
        <v>47</v>
      </c>
      <c r="AN54" s="16">
        <v>66</v>
      </c>
      <c r="AO54" s="44"/>
      <c r="AP54" s="26">
        <v>5.3947368421052598E-2</v>
      </c>
      <c r="AQ54" s="26">
        <v>5.8892815076560599E-2</v>
      </c>
      <c r="AR54" s="26">
        <v>5.6426332288401201E-2</v>
      </c>
      <c r="AS54" s="26">
        <v>4.2495479204339902E-2</v>
      </c>
      <c r="AT54" s="26">
        <v>3.8506417736289301E-2</v>
      </c>
    </row>
    <row r="55" spans="2:46" x14ac:dyDescent="0.35">
      <c r="B55" s="16" t="s">
        <v>161</v>
      </c>
      <c r="C55" s="16">
        <v>220480</v>
      </c>
      <c r="D55" s="16">
        <v>226242</v>
      </c>
      <c r="E55" s="16">
        <v>231252</v>
      </c>
      <c r="F55" s="16">
        <v>236490</v>
      </c>
      <c r="G55" s="16">
        <v>240315</v>
      </c>
      <c r="I55" s="16" t="s">
        <v>161</v>
      </c>
      <c r="J55" s="16">
        <v>32</v>
      </c>
      <c r="K55" s="16">
        <v>110</v>
      </c>
      <c r="L55" s="16">
        <v>72</v>
      </c>
      <c r="M55" s="16">
        <v>74</v>
      </c>
      <c r="N55" s="16">
        <v>244</v>
      </c>
      <c r="O55" s="83"/>
      <c r="P55" s="26">
        <v>1.4513788098693701E-4</v>
      </c>
      <c r="Q55" s="26">
        <v>4.86205037084184E-4</v>
      </c>
      <c r="R55" s="26">
        <v>3.11348658606195E-4</v>
      </c>
      <c r="S55" s="26">
        <v>3.1290963677111001E-4</v>
      </c>
      <c r="T55" s="26">
        <v>1.0153340407381901E-3</v>
      </c>
      <c r="V55" s="16" t="s">
        <v>161</v>
      </c>
      <c r="W55" s="16">
        <v>1133</v>
      </c>
      <c r="X55" s="16">
        <v>1379</v>
      </c>
      <c r="Y55" s="16">
        <v>1107</v>
      </c>
      <c r="Z55" s="16">
        <v>1194</v>
      </c>
      <c r="AA55" s="16">
        <v>1199</v>
      </c>
      <c r="AB55" s="82">
        <f>'P Values'!K73</f>
        <v>2.1737187042450475E-3</v>
      </c>
      <c r="AC55" s="26">
        <v>5.1387880986937503E-3</v>
      </c>
      <c r="AD55" s="26">
        <v>6.095243146719E-3</v>
      </c>
      <c r="AE55" s="26">
        <v>4.7869856260702604E-3</v>
      </c>
      <c r="AF55" s="26">
        <v>5.0488392743879198E-3</v>
      </c>
      <c r="AG55" s="26">
        <v>4.9892848969061397E-3</v>
      </c>
      <c r="AI55" s="16" t="s">
        <v>161</v>
      </c>
      <c r="AJ55" s="16">
        <v>6086</v>
      </c>
      <c r="AK55" s="16">
        <v>6704</v>
      </c>
      <c r="AL55" s="16">
        <v>6082</v>
      </c>
      <c r="AM55" s="16">
        <v>5065</v>
      </c>
      <c r="AN55" s="16">
        <v>5523</v>
      </c>
      <c r="AO55" s="82">
        <f>'P Values'!S73</f>
        <v>7.109945592253371E-11</v>
      </c>
      <c r="AP55" s="26">
        <v>2.7603410740203099E-2</v>
      </c>
      <c r="AQ55" s="26">
        <v>2.96319869873851E-2</v>
      </c>
      <c r="AR55" s="26">
        <v>2.63003130783733E-2</v>
      </c>
      <c r="AS55" s="26">
        <v>2.1417396084400998E-2</v>
      </c>
      <c r="AT55" s="26">
        <v>2.2982335684414198E-2</v>
      </c>
    </row>
    <row r="56" spans="2:46" x14ac:dyDescent="0.35">
      <c r="B56" s="16" t="s">
        <v>162</v>
      </c>
      <c r="C56" s="16">
        <v>134692</v>
      </c>
      <c r="D56" s="16">
        <v>141843</v>
      </c>
      <c r="E56" s="16">
        <v>147779</v>
      </c>
      <c r="F56" s="16">
        <v>151794</v>
      </c>
      <c r="G56" s="16">
        <v>155681</v>
      </c>
      <c r="I56" s="16" t="s">
        <v>162</v>
      </c>
      <c r="J56" s="16">
        <v>46</v>
      </c>
      <c r="K56" s="16">
        <v>142</v>
      </c>
      <c r="L56" s="16">
        <v>130</v>
      </c>
      <c r="M56" s="16">
        <v>84</v>
      </c>
      <c r="N56" s="16">
        <v>142</v>
      </c>
      <c r="O56" s="83"/>
      <c r="P56" s="26">
        <v>3.4151991209574402E-4</v>
      </c>
      <c r="Q56" s="26">
        <v>1.0011068575819699E-3</v>
      </c>
      <c r="R56" s="26">
        <v>8.7969197247240798E-4</v>
      </c>
      <c r="S56" s="26">
        <v>5.5338155658326399E-4</v>
      </c>
      <c r="T56" s="26">
        <v>9.12121581952839E-4</v>
      </c>
      <c r="V56" s="16" t="s">
        <v>162</v>
      </c>
      <c r="W56" s="16">
        <v>585</v>
      </c>
      <c r="X56" s="16">
        <v>751</v>
      </c>
      <c r="Y56" s="16">
        <v>641</v>
      </c>
      <c r="Z56" s="16">
        <v>624</v>
      </c>
      <c r="AA56" s="16">
        <v>765</v>
      </c>
      <c r="AB56" s="83"/>
      <c r="AC56" s="26">
        <v>4.3432423603480498E-3</v>
      </c>
      <c r="AD56" s="26">
        <v>5.2945862679159303E-3</v>
      </c>
      <c r="AE56" s="26">
        <v>4.3375581104216398E-3</v>
      </c>
      <c r="AF56" s="26">
        <v>4.1108344203328101E-3</v>
      </c>
      <c r="AG56" s="26">
        <v>4.91389443798536E-3</v>
      </c>
      <c r="AI56" s="16" t="s">
        <v>162</v>
      </c>
      <c r="AJ56" s="16">
        <v>5873</v>
      </c>
      <c r="AK56" s="16">
        <v>6900</v>
      </c>
      <c r="AL56" s="16">
        <v>6118</v>
      </c>
      <c r="AM56" s="16">
        <v>5152</v>
      </c>
      <c r="AN56" s="16">
        <v>5123</v>
      </c>
      <c r="AO56" s="83"/>
      <c r="AP56" s="26">
        <v>4.36031835595284E-2</v>
      </c>
      <c r="AQ56" s="26">
        <v>4.8645333220532501E-2</v>
      </c>
      <c r="AR56" s="26">
        <v>4.1399657596816797E-2</v>
      </c>
      <c r="AS56" s="26">
        <v>3.39407354704402E-2</v>
      </c>
      <c r="AT56" s="26">
        <v>3.2907034255946398E-2</v>
      </c>
    </row>
    <row r="57" spans="2:46" x14ac:dyDescent="0.35">
      <c r="B57" s="16" t="s">
        <v>163</v>
      </c>
      <c r="C57" s="16">
        <v>100632</v>
      </c>
      <c r="D57" s="16">
        <v>104546</v>
      </c>
      <c r="E57" s="16">
        <v>106717</v>
      </c>
      <c r="F57" s="16">
        <v>108106</v>
      </c>
      <c r="G57" s="16">
        <v>109743</v>
      </c>
      <c r="I57" s="16" t="s">
        <v>163</v>
      </c>
      <c r="J57" s="16">
        <v>25</v>
      </c>
      <c r="K57" s="16">
        <v>67</v>
      </c>
      <c r="L57" s="16">
        <v>78</v>
      </c>
      <c r="M57" s="16">
        <v>36</v>
      </c>
      <c r="N57" s="16">
        <v>117</v>
      </c>
      <c r="O57" s="84"/>
      <c r="P57" s="26">
        <v>2.48429922887351E-4</v>
      </c>
      <c r="Q57" s="26">
        <v>6.4086622156753897E-4</v>
      </c>
      <c r="R57" s="26">
        <v>7.3090510415397701E-4</v>
      </c>
      <c r="S57" s="26">
        <v>3.3300649362662498E-4</v>
      </c>
      <c r="T57" s="26">
        <v>1.0661272245154499E-3</v>
      </c>
      <c r="V57" s="16" t="s">
        <v>163</v>
      </c>
      <c r="W57" s="16">
        <v>543</v>
      </c>
      <c r="X57" s="16">
        <v>631</v>
      </c>
      <c r="Y57" s="16">
        <v>579</v>
      </c>
      <c r="Z57" s="16">
        <v>640</v>
      </c>
      <c r="AA57" s="16">
        <v>578</v>
      </c>
      <c r="AB57" s="84"/>
      <c r="AC57" s="26">
        <v>5.3958979251132796E-3</v>
      </c>
      <c r="AD57" s="26">
        <v>6.03562068371817E-3</v>
      </c>
      <c r="AE57" s="26">
        <v>5.4255648116045196E-3</v>
      </c>
      <c r="AF57" s="26">
        <v>5.9201154422511204E-3</v>
      </c>
      <c r="AG57" s="26">
        <v>5.26685073307636E-3</v>
      </c>
      <c r="AI57" s="16" t="s">
        <v>163</v>
      </c>
      <c r="AJ57" s="16">
        <v>2137</v>
      </c>
      <c r="AK57" s="16">
        <v>2390</v>
      </c>
      <c r="AL57" s="16">
        <v>1937</v>
      </c>
      <c r="AM57" s="16">
        <v>1528</v>
      </c>
      <c r="AN57" s="16">
        <v>1627</v>
      </c>
      <c r="AO57" s="84"/>
      <c r="AP57" s="26">
        <v>2.1235789808410802E-2</v>
      </c>
      <c r="AQ57" s="26">
        <v>2.2860750291737598E-2</v>
      </c>
      <c r="AR57" s="26">
        <v>1.8150810086490402E-2</v>
      </c>
      <c r="AS57" s="26">
        <v>1.4134275618374499E-2</v>
      </c>
      <c r="AT57" s="26">
        <v>1.48255469597149E-2</v>
      </c>
    </row>
    <row r="58" spans="2:46" x14ac:dyDescent="0.35">
      <c r="B58" s="19"/>
      <c r="C58" s="19"/>
      <c r="D58" s="19"/>
      <c r="E58" s="19"/>
      <c r="F58" s="16"/>
      <c r="G58" s="16"/>
    </row>
    <row r="59" spans="2:46" x14ac:dyDescent="0.35">
      <c r="B59" s="22" t="s">
        <v>164</v>
      </c>
      <c r="C59" s="23"/>
      <c r="D59" s="23"/>
      <c r="E59" s="23"/>
      <c r="F59" s="23"/>
      <c r="G59" s="23"/>
      <c r="I59" s="34" t="s">
        <v>164</v>
      </c>
      <c r="J59" s="23"/>
      <c r="K59" s="23"/>
      <c r="L59" s="23"/>
      <c r="M59" s="23"/>
      <c r="N59" s="23"/>
      <c r="O59" s="41"/>
      <c r="P59" s="24"/>
      <c r="Q59" s="24"/>
      <c r="R59" s="24"/>
      <c r="S59" s="24"/>
      <c r="T59" s="24"/>
      <c r="V59" s="34" t="s">
        <v>164</v>
      </c>
      <c r="W59" s="23"/>
      <c r="X59" s="23"/>
      <c r="Y59" s="23"/>
      <c r="Z59" s="23"/>
      <c r="AA59" s="23"/>
      <c r="AB59" s="41"/>
      <c r="AC59" s="24"/>
      <c r="AD59" s="24"/>
      <c r="AE59" s="24"/>
      <c r="AF59" s="24"/>
      <c r="AG59" s="24"/>
      <c r="AI59" s="34" t="s">
        <v>164</v>
      </c>
      <c r="AJ59" s="23"/>
      <c r="AK59" s="23"/>
      <c r="AL59" s="23"/>
      <c r="AM59" s="23"/>
      <c r="AN59" s="23"/>
      <c r="AO59" s="46"/>
      <c r="AP59" s="24"/>
      <c r="AQ59" s="24"/>
      <c r="AR59" s="24"/>
      <c r="AS59" s="24"/>
      <c r="AT59" s="24"/>
    </row>
    <row r="60" spans="2:46" x14ac:dyDescent="0.35">
      <c r="B60" s="16" t="s">
        <v>172</v>
      </c>
      <c r="C60" s="16">
        <v>47118</v>
      </c>
      <c r="D60" s="16">
        <v>46537</v>
      </c>
      <c r="E60" s="16">
        <v>45577</v>
      </c>
      <c r="F60" s="16">
        <v>44697</v>
      </c>
      <c r="G60" s="16">
        <v>43722</v>
      </c>
      <c r="I60" s="16" t="s">
        <v>172</v>
      </c>
      <c r="J60" s="16">
        <v>4</v>
      </c>
      <c r="K60" s="16">
        <v>19</v>
      </c>
      <c r="L60" s="16">
        <v>16</v>
      </c>
      <c r="M60" s="16">
        <v>10</v>
      </c>
      <c r="N60" s="16">
        <v>45</v>
      </c>
      <c r="O60" s="82">
        <f>'P Values'!C90</f>
        <v>1.3350463050611E-2</v>
      </c>
      <c r="P60" s="26">
        <v>8.48932467422216E-5</v>
      </c>
      <c r="Q60" s="26">
        <v>4.0827728474117299E-4</v>
      </c>
      <c r="R60" s="26">
        <v>3.5105425982403398E-4</v>
      </c>
      <c r="S60" s="26">
        <v>2.23728661878873E-4</v>
      </c>
      <c r="T60" s="26">
        <v>1.02923013585837E-3</v>
      </c>
      <c r="V60" s="16" t="s">
        <v>172</v>
      </c>
      <c r="W60" s="16">
        <v>138</v>
      </c>
      <c r="X60" s="16">
        <v>147</v>
      </c>
      <c r="Y60" s="16">
        <v>144</v>
      </c>
      <c r="Z60" s="16">
        <v>123</v>
      </c>
      <c r="AA60" s="16">
        <v>139</v>
      </c>
      <c r="AB60" s="39"/>
      <c r="AC60" s="26">
        <v>2.9288170126066399E-3</v>
      </c>
      <c r="AD60" s="26">
        <v>3.15877688720802E-3</v>
      </c>
      <c r="AE60" s="26">
        <v>3.1594883384163E-3</v>
      </c>
      <c r="AF60" s="26">
        <v>2.7518625411101401E-3</v>
      </c>
      <c r="AG60" s="26">
        <v>3.1791775307625399E-3</v>
      </c>
      <c r="AI60" s="16" t="s">
        <v>172</v>
      </c>
      <c r="AJ60" s="16">
        <v>678</v>
      </c>
      <c r="AK60" s="16">
        <v>742</v>
      </c>
      <c r="AL60" s="16">
        <v>622</v>
      </c>
      <c r="AM60" s="16">
        <v>491</v>
      </c>
      <c r="AN60" s="16">
        <v>509</v>
      </c>
      <c r="AO60" s="44"/>
      <c r="AP60" s="26">
        <v>1.4389405322806499E-2</v>
      </c>
      <c r="AQ60" s="26">
        <v>1.5944302383049998E-2</v>
      </c>
      <c r="AR60" s="26">
        <v>1.36472343506593E-2</v>
      </c>
      <c r="AS60" s="26">
        <v>1.0985077298252601E-2</v>
      </c>
      <c r="AT60" s="26">
        <v>1.1641736425597999E-2</v>
      </c>
    </row>
    <row r="61" spans="2:46" x14ac:dyDescent="0.35">
      <c r="B61" s="16" t="s">
        <v>165</v>
      </c>
      <c r="C61" s="16">
        <v>24978</v>
      </c>
      <c r="D61" s="16">
        <v>26260</v>
      </c>
      <c r="E61" s="16">
        <v>27284</v>
      </c>
      <c r="F61" s="16">
        <v>28247</v>
      </c>
      <c r="G61" s="16">
        <v>29350</v>
      </c>
      <c r="I61" s="16" t="s">
        <v>165</v>
      </c>
      <c r="J61" s="16">
        <v>24</v>
      </c>
      <c r="K61" s="16">
        <v>56</v>
      </c>
      <c r="L61" s="16">
        <v>57</v>
      </c>
      <c r="M61" s="16">
        <v>44</v>
      </c>
      <c r="N61" s="16">
        <v>95</v>
      </c>
      <c r="O61" s="83"/>
      <c r="P61" s="26">
        <v>9.6084554407878896E-4</v>
      </c>
      <c r="Q61" s="26">
        <v>2.13252094440213E-3</v>
      </c>
      <c r="R61" s="26">
        <v>2.08913649025069E-3</v>
      </c>
      <c r="S61" s="26">
        <v>1.5576875420398599E-3</v>
      </c>
      <c r="T61" s="26">
        <v>3.23679727427597E-3</v>
      </c>
      <c r="V61" s="16" t="s">
        <v>165</v>
      </c>
      <c r="W61" s="16">
        <v>194</v>
      </c>
      <c r="X61" s="16">
        <v>271</v>
      </c>
      <c r="Y61" s="16">
        <v>188</v>
      </c>
      <c r="Z61" s="16">
        <v>184</v>
      </c>
      <c r="AA61" s="16">
        <v>200</v>
      </c>
      <c r="AB61" s="82">
        <f>'P Values'!K90</f>
        <v>3.5150252043319014E-3</v>
      </c>
      <c r="AC61" s="26">
        <v>7.7668348146368799E-3</v>
      </c>
      <c r="AD61" s="26">
        <v>1.0319878141660299E-2</v>
      </c>
      <c r="AE61" s="26">
        <v>6.8904852660900103E-3</v>
      </c>
      <c r="AF61" s="26">
        <v>6.5139660848939698E-3</v>
      </c>
      <c r="AG61" s="26">
        <v>6.8143100511073203E-3</v>
      </c>
      <c r="AI61" s="16" t="s">
        <v>165</v>
      </c>
      <c r="AJ61" s="16">
        <v>2233</v>
      </c>
      <c r="AK61" s="16">
        <v>2948</v>
      </c>
      <c r="AL61" s="16">
        <v>2548</v>
      </c>
      <c r="AM61" s="16">
        <v>1967</v>
      </c>
      <c r="AN61" s="16">
        <v>2045</v>
      </c>
      <c r="AO61" s="82">
        <f>'P Values'!S90</f>
        <v>4.3319150966361206E-12</v>
      </c>
      <c r="AP61" s="26">
        <v>8.9398670830330595E-2</v>
      </c>
      <c r="AQ61" s="26">
        <v>0.112261995430312</v>
      </c>
      <c r="AR61" s="26">
        <v>9.3388066265943398E-2</v>
      </c>
      <c r="AS61" s="26">
        <v>6.9635713527100199E-2</v>
      </c>
      <c r="AT61" s="26">
        <v>6.9676320272572395E-2</v>
      </c>
    </row>
    <row r="62" spans="2:46" x14ac:dyDescent="0.35">
      <c r="B62" s="16" t="s">
        <v>166</v>
      </c>
      <c r="C62" s="16">
        <v>11910</v>
      </c>
      <c r="D62" s="16">
        <v>12492</v>
      </c>
      <c r="E62" s="16">
        <v>13112</v>
      </c>
      <c r="F62" s="16">
        <v>13595</v>
      </c>
      <c r="G62" s="16">
        <v>13954</v>
      </c>
      <c r="I62" s="16" t="s">
        <v>166</v>
      </c>
      <c r="J62" s="16">
        <v>2</v>
      </c>
      <c r="K62" s="16">
        <v>13</v>
      </c>
      <c r="L62" s="16">
        <v>12</v>
      </c>
      <c r="M62" s="16">
        <v>4</v>
      </c>
      <c r="N62" s="16">
        <v>6</v>
      </c>
      <c r="O62" s="83"/>
      <c r="P62" s="26">
        <v>1.67926112510495E-4</v>
      </c>
      <c r="Q62" s="26">
        <v>1.0406660262568001E-3</v>
      </c>
      <c r="R62" s="26">
        <v>9.1519219035997496E-4</v>
      </c>
      <c r="S62" s="26">
        <v>2.9422581831555698E-4</v>
      </c>
      <c r="T62" s="26">
        <v>4.2998423391142301E-4</v>
      </c>
      <c r="V62" s="16" t="s">
        <v>166</v>
      </c>
      <c r="W62" s="16">
        <v>24</v>
      </c>
      <c r="X62" s="16">
        <v>48</v>
      </c>
      <c r="Y62" s="16">
        <v>54</v>
      </c>
      <c r="Z62" s="16">
        <v>41</v>
      </c>
      <c r="AA62" s="16">
        <v>28</v>
      </c>
      <c r="AB62" s="83"/>
      <c r="AC62" s="26">
        <v>2.0151133501259402E-3</v>
      </c>
      <c r="AD62" s="26">
        <v>3.8424591738712701E-3</v>
      </c>
      <c r="AE62" s="26">
        <v>4.1183648566198898E-3</v>
      </c>
      <c r="AF62" s="26">
        <v>3.0158146377344602E-3</v>
      </c>
      <c r="AG62" s="26">
        <v>2.0065930915866398E-3</v>
      </c>
      <c r="AI62" s="16" t="s">
        <v>166</v>
      </c>
      <c r="AJ62" s="16">
        <v>714</v>
      </c>
      <c r="AK62" s="16">
        <v>764</v>
      </c>
      <c r="AL62" s="16">
        <v>558</v>
      </c>
      <c r="AM62" s="16">
        <v>516</v>
      </c>
      <c r="AN62" s="16">
        <v>486</v>
      </c>
      <c r="AO62" s="83"/>
      <c r="AP62" s="26">
        <v>5.9949622166246802E-2</v>
      </c>
      <c r="AQ62" s="26">
        <v>6.1159141850784499E-2</v>
      </c>
      <c r="AR62" s="26">
        <v>4.2556436851738801E-2</v>
      </c>
      <c r="AS62" s="26">
        <v>3.7955130562706801E-2</v>
      </c>
      <c r="AT62" s="26">
        <v>3.4828722946825201E-2</v>
      </c>
    </row>
    <row r="63" spans="2:46" x14ac:dyDescent="0.35">
      <c r="B63" s="16" t="s">
        <v>24</v>
      </c>
      <c r="C63" s="16">
        <v>15830</v>
      </c>
      <c r="D63" s="16">
        <v>17296</v>
      </c>
      <c r="E63" s="16">
        <v>18609</v>
      </c>
      <c r="F63" s="16">
        <v>19783</v>
      </c>
      <c r="G63" s="16">
        <v>21375</v>
      </c>
      <c r="I63" s="16" t="s">
        <v>24</v>
      </c>
      <c r="J63" s="16">
        <v>4</v>
      </c>
      <c r="K63" s="16">
        <v>24</v>
      </c>
      <c r="L63" s="16">
        <v>20</v>
      </c>
      <c r="M63" s="16">
        <v>11</v>
      </c>
      <c r="N63" s="16">
        <v>24</v>
      </c>
      <c r="O63" s="83"/>
      <c r="P63" s="26">
        <v>2.5268477574226099E-4</v>
      </c>
      <c r="Q63" s="26">
        <v>1.38760407030527E-3</v>
      </c>
      <c r="R63" s="26">
        <v>1.07474877747326E-3</v>
      </c>
      <c r="S63" s="26">
        <v>5.5603295758984903E-4</v>
      </c>
      <c r="T63" s="26">
        <v>1.12280701754385E-3</v>
      </c>
      <c r="V63" s="16" t="s">
        <v>24</v>
      </c>
      <c r="W63" s="16">
        <v>76</v>
      </c>
      <c r="X63" s="16">
        <v>72</v>
      </c>
      <c r="Y63" s="16">
        <v>64</v>
      </c>
      <c r="Z63" s="16">
        <v>59</v>
      </c>
      <c r="AA63" s="16">
        <v>71</v>
      </c>
      <c r="AB63" s="83"/>
      <c r="AC63" s="26">
        <v>4.8010107391029599E-3</v>
      </c>
      <c r="AD63" s="26">
        <v>4.1628122109158101E-3</v>
      </c>
      <c r="AE63" s="26">
        <v>3.4391960879144399E-3</v>
      </c>
      <c r="AF63" s="26">
        <v>2.98235859070919E-3</v>
      </c>
      <c r="AG63" s="26">
        <v>3.3216374269005801E-3</v>
      </c>
      <c r="AI63" s="16" t="s">
        <v>24</v>
      </c>
      <c r="AJ63" s="16">
        <v>629</v>
      </c>
      <c r="AK63" s="16">
        <v>706</v>
      </c>
      <c r="AL63" s="16">
        <v>597</v>
      </c>
      <c r="AM63" s="16">
        <v>520</v>
      </c>
      <c r="AN63" s="16">
        <v>592</v>
      </c>
      <c r="AO63" s="83"/>
      <c r="AP63" s="26">
        <v>3.9734680985470602E-2</v>
      </c>
      <c r="AQ63" s="26">
        <v>4.0818686401480099E-2</v>
      </c>
      <c r="AR63" s="26">
        <v>3.2081251007576903E-2</v>
      </c>
      <c r="AS63" s="26">
        <v>2.6285194358792899E-2</v>
      </c>
      <c r="AT63" s="26">
        <v>2.76959064327485E-2</v>
      </c>
    </row>
    <row r="64" spans="2:46" x14ac:dyDescent="0.35">
      <c r="B64" s="16" t="s">
        <v>167</v>
      </c>
      <c r="C64" s="16">
        <v>2569</v>
      </c>
      <c r="D64" s="16">
        <v>2774</v>
      </c>
      <c r="E64" s="16">
        <v>2987</v>
      </c>
      <c r="F64" s="16">
        <v>3174</v>
      </c>
      <c r="G64" s="16">
        <v>3469</v>
      </c>
      <c r="I64" s="16" t="s">
        <v>167</v>
      </c>
      <c r="J64" s="16">
        <v>0</v>
      </c>
      <c r="K64" s="16">
        <v>8</v>
      </c>
      <c r="L64" s="16">
        <v>6</v>
      </c>
      <c r="M64" s="16">
        <v>4</v>
      </c>
      <c r="N64" s="16">
        <v>0</v>
      </c>
      <c r="O64" s="83"/>
      <c r="P64" s="26">
        <v>0</v>
      </c>
      <c r="Q64" s="26">
        <v>2.88392213410237E-3</v>
      </c>
      <c r="R64" s="26">
        <v>2.0087043856712402E-3</v>
      </c>
      <c r="S64" s="26">
        <v>1.2602394454946399E-3</v>
      </c>
      <c r="T64" s="26">
        <v>0</v>
      </c>
      <c r="V64" s="16" t="s">
        <v>167</v>
      </c>
      <c r="W64" s="16">
        <v>16</v>
      </c>
      <c r="X64" s="16">
        <v>11</v>
      </c>
      <c r="Y64" s="16">
        <v>14</v>
      </c>
      <c r="Z64" s="16">
        <v>12</v>
      </c>
      <c r="AA64" s="16">
        <v>12</v>
      </c>
      <c r="AB64" s="83"/>
      <c r="AC64" s="26">
        <v>6.2281043207473696E-3</v>
      </c>
      <c r="AD64" s="26">
        <v>3.9653929343907704E-3</v>
      </c>
      <c r="AE64" s="26">
        <v>4.6869768998995601E-3</v>
      </c>
      <c r="AF64" s="26">
        <v>3.7807183364839299E-3</v>
      </c>
      <c r="AG64" s="26">
        <v>3.4592101470164302E-3</v>
      </c>
      <c r="AI64" s="16" t="s">
        <v>167</v>
      </c>
      <c r="AJ64" s="16">
        <v>168</v>
      </c>
      <c r="AK64" s="16">
        <v>190</v>
      </c>
      <c r="AL64" s="16">
        <v>171</v>
      </c>
      <c r="AM64" s="16">
        <v>153</v>
      </c>
      <c r="AN64" s="16">
        <v>179</v>
      </c>
      <c r="AO64" s="83"/>
      <c r="AP64" s="26">
        <v>6.5395095367847406E-2</v>
      </c>
      <c r="AQ64" s="26">
        <v>6.8493150684931503E-2</v>
      </c>
      <c r="AR64" s="26">
        <v>5.7248074991630302E-2</v>
      </c>
      <c r="AS64" s="26">
        <v>4.82041587901701E-2</v>
      </c>
      <c r="AT64" s="26">
        <v>5.1599884692995E-2</v>
      </c>
    </row>
    <row r="65" spans="2:46" x14ac:dyDescent="0.35">
      <c r="B65" s="16" t="s">
        <v>168</v>
      </c>
      <c r="C65" s="16">
        <v>354159</v>
      </c>
      <c r="D65" s="16">
        <v>368121</v>
      </c>
      <c r="E65" s="16">
        <v>379136</v>
      </c>
      <c r="F65" s="16">
        <v>388000</v>
      </c>
      <c r="G65" s="16">
        <v>395583</v>
      </c>
      <c r="I65" s="16" t="s">
        <v>168</v>
      </c>
      <c r="J65" s="16">
        <v>69</v>
      </c>
      <c r="K65" s="16">
        <v>201</v>
      </c>
      <c r="L65" s="16">
        <v>169</v>
      </c>
      <c r="M65" s="16">
        <v>125</v>
      </c>
      <c r="N65" s="16">
        <v>335</v>
      </c>
      <c r="O65" s="84"/>
      <c r="P65" s="26">
        <v>1.94827746859461E-4</v>
      </c>
      <c r="Q65" s="26">
        <v>5.4601611969977198E-4</v>
      </c>
      <c r="R65" s="26">
        <v>4.4575033760972302E-4</v>
      </c>
      <c r="S65" s="26">
        <v>3.2216494845360802E-4</v>
      </c>
      <c r="T65" s="26">
        <v>8.46851356099731E-4</v>
      </c>
      <c r="V65" s="16" t="s">
        <v>168</v>
      </c>
      <c r="W65" s="16">
        <v>1819</v>
      </c>
      <c r="X65" s="16">
        <v>2220</v>
      </c>
      <c r="Y65" s="16">
        <v>1869</v>
      </c>
      <c r="Z65" s="16">
        <v>2039</v>
      </c>
      <c r="AA65" s="16">
        <v>2098</v>
      </c>
      <c r="AB65" s="84"/>
      <c r="AC65" s="26">
        <v>5.1361111817008701E-3</v>
      </c>
      <c r="AD65" s="26">
        <v>6.0306257996691299E-3</v>
      </c>
      <c r="AE65" s="26">
        <v>4.9296294733288297E-3</v>
      </c>
      <c r="AF65" s="26">
        <v>5.2551546391752498E-3</v>
      </c>
      <c r="AG65" s="26">
        <v>5.3035646122305503E-3</v>
      </c>
      <c r="AI65" s="16" t="s">
        <v>168</v>
      </c>
      <c r="AJ65" s="16">
        <v>9715</v>
      </c>
      <c r="AK65" s="16">
        <v>10694</v>
      </c>
      <c r="AL65" s="16">
        <v>9695</v>
      </c>
      <c r="AM65" s="16">
        <v>8145</v>
      </c>
      <c r="AN65" s="16">
        <v>8528</v>
      </c>
      <c r="AO65" s="84"/>
      <c r="AP65" s="26">
        <v>2.74311820397053E-2</v>
      </c>
      <c r="AQ65" s="26">
        <v>2.9050230766514199E-2</v>
      </c>
      <c r="AR65" s="26">
        <v>2.5571298953409798E-2</v>
      </c>
      <c r="AS65" s="26">
        <v>2.0992268041237098E-2</v>
      </c>
      <c r="AT65" s="26">
        <v>2.1558054820353698E-2</v>
      </c>
    </row>
  </sheetData>
  <sortState ref="B27:G37">
    <sortCondition ref="B27"/>
  </sortState>
  <mergeCells count="34">
    <mergeCell ref="H40:H43"/>
    <mergeCell ref="AP3:AT3"/>
    <mergeCell ref="J8:N8"/>
    <mergeCell ref="P8:T8"/>
    <mergeCell ref="W8:AA8"/>
    <mergeCell ref="AC8:AG8"/>
    <mergeCell ref="AJ8:AN8"/>
    <mergeCell ref="AP8:AT8"/>
    <mergeCell ref="J3:N3"/>
    <mergeCell ref="P3:T3"/>
    <mergeCell ref="W3:AA3"/>
    <mergeCell ref="AC3:AG3"/>
    <mergeCell ref="AJ3:AN3"/>
    <mergeCell ref="O5:O6"/>
    <mergeCell ref="O16:O17"/>
    <mergeCell ref="O20:O24"/>
    <mergeCell ref="AB5:AB6"/>
    <mergeCell ref="AB16:AB17"/>
    <mergeCell ref="AB20:AB24"/>
    <mergeCell ref="AB61:AB65"/>
    <mergeCell ref="O60:O65"/>
    <mergeCell ref="AO5:AO6"/>
    <mergeCell ref="AO16:AO17"/>
    <mergeCell ref="AO20:AO24"/>
    <mergeCell ref="AO47:AO51"/>
    <mergeCell ref="AO55:AO57"/>
    <mergeCell ref="AO61:AO65"/>
    <mergeCell ref="O40:O43"/>
    <mergeCell ref="AB40:AB43"/>
    <mergeCell ref="AO40:AO43"/>
    <mergeCell ref="AB46:AB51"/>
    <mergeCell ref="AB55:AB57"/>
    <mergeCell ref="O46:O51"/>
    <mergeCell ref="O54:O57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RowHeight="14.5" x14ac:dyDescent="0.35"/>
  <sheetData>
    <row r="1" spans="1:1" x14ac:dyDescent="0.35">
      <c r="A1" s="6" t="s">
        <v>29</v>
      </c>
    </row>
  </sheetData>
  <hyperlinks>
    <hyperlink ref="A1" location="Index!A1" display="Index" xr:uid="{00000000-0004-0000-1300-000000000000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C3:I207"/>
  <sheetViews>
    <sheetView workbookViewId="0"/>
  </sheetViews>
  <sheetFormatPr defaultRowHeight="14.5" x14ac:dyDescent="0.35"/>
  <cols>
    <col min="5" max="5" width="9.81640625" style="5" bestFit="1" customWidth="1"/>
    <col min="7" max="7" width="28.54296875" bestFit="1" customWidth="1"/>
    <col min="8" max="8" width="30.26953125" bestFit="1" customWidth="1"/>
    <col min="9" max="9" width="30.7265625" bestFit="1" customWidth="1"/>
  </cols>
  <sheetData>
    <row r="3" spans="3:9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30</v>
      </c>
      <c r="H3" s="1" t="s">
        <v>31</v>
      </c>
      <c r="I3" s="1" t="s">
        <v>32</v>
      </c>
    </row>
    <row r="4" spans="3:9" x14ac:dyDescent="0.35">
      <c r="C4" s="3" t="s">
        <v>5</v>
      </c>
      <c r="D4" s="3" t="s">
        <v>6</v>
      </c>
      <c r="E4" s="4" t="s">
        <v>7</v>
      </c>
      <c r="F4" s="3">
        <v>1665310</v>
      </c>
      <c r="G4" s="3" t="s">
        <v>128</v>
      </c>
      <c r="H4" s="3" t="s">
        <v>128</v>
      </c>
      <c r="I4" s="3" t="s">
        <v>128</v>
      </c>
    </row>
    <row r="5" spans="3:9" x14ac:dyDescent="0.35">
      <c r="C5" s="3" t="s">
        <v>5</v>
      </c>
      <c r="D5" s="3" t="s">
        <v>6</v>
      </c>
      <c r="E5" s="4" t="s">
        <v>8</v>
      </c>
      <c r="F5" s="3">
        <v>1555935</v>
      </c>
      <c r="G5" s="3" t="s">
        <v>128</v>
      </c>
      <c r="H5" s="3" t="s">
        <v>128</v>
      </c>
      <c r="I5" s="3" t="s">
        <v>128</v>
      </c>
    </row>
    <row r="6" spans="3:9" x14ac:dyDescent="0.35">
      <c r="C6" s="3" t="s">
        <v>5</v>
      </c>
      <c r="D6" s="3" t="s">
        <v>6</v>
      </c>
      <c r="E6" s="4" t="s">
        <v>9</v>
      </c>
      <c r="F6" s="3">
        <v>1452668</v>
      </c>
      <c r="G6" s="3" t="s">
        <v>128</v>
      </c>
      <c r="H6" s="3" t="s">
        <v>128</v>
      </c>
      <c r="I6" s="3" t="s">
        <v>128</v>
      </c>
    </row>
    <row r="7" spans="3:9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0</v>
      </c>
      <c r="H7" s="3">
        <v>1</v>
      </c>
      <c r="I7" s="3">
        <v>0</v>
      </c>
    </row>
    <row r="8" spans="3:9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0</v>
      </c>
      <c r="H8" s="3">
        <v>3</v>
      </c>
      <c r="I8" s="3">
        <v>13</v>
      </c>
    </row>
    <row r="9" spans="3:9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0</v>
      </c>
      <c r="H9" s="3">
        <v>5</v>
      </c>
      <c r="I9" s="3">
        <v>40</v>
      </c>
    </row>
    <row r="10" spans="3:9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0</v>
      </c>
      <c r="H10" s="3">
        <v>2</v>
      </c>
      <c r="I10" s="3">
        <v>47</v>
      </c>
    </row>
    <row r="11" spans="3:9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0</v>
      </c>
      <c r="H11" s="3">
        <v>5</v>
      </c>
      <c r="I11" s="3">
        <v>28</v>
      </c>
    </row>
    <row r="12" spans="3:9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0</v>
      </c>
      <c r="H12" s="3">
        <v>7</v>
      </c>
      <c r="I12" s="3">
        <v>22</v>
      </c>
    </row>
    <row r="13" spans="3:9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0</v>
      </c>
      <c r="H13" s="3">
        <v>11</v>
      </c>
      <c r="I13" s="3">
        <v>16</v>
      </c>
    </row>
    <row r="14" spans="3:9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0</v>
      </c>
      <c r="H14" s="3">
        <v>6</v>
      </c>
      <c r="I14" s="3">
        <v>13</v>
      </c>
    </row>
    <row r="15" spans="3:9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0</v>
      </c>
      <c r="H15" s="3">
        <v>11</v>
      </c>
      <c r="I15" s="3">
        <v>12</v>
      </c>
    </row>
    <row r="16" spans="3:9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1</v>
      </c>
      <c r="H16" s="3">
        <v>10</v>
      </c>
      <c r="I16" s="3">
        <v>10</v>
      </c>
    </row>
    <row r="17" spans="3:9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0</v>
      </c>
      <c r="H17" s="3">
        <v>8</v>
      </c>
      <c r="I17" s="3">
        <v>2</v>
      </c>
    </row>
    <row r="18" spans="3:9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0</v>
      </c>
      <c r="H18" s="3">
        <v>8</v>
      </c>
      <c r="I18" s="3">
        <v>0</v>
      </c>
    </row>
    <row r="19" spans="3:9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0</v>
      </c>
      <c r="H19" s="3">
        <v>5</v>
      </c>
      <c r="I19" s="3">
        <v>2</v>
      </c>
    </row>
    <row r="20" spans="3:9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0</v>
      </c>
      <c r="H20" s="3">
        <v>10</v>
      </c>
      <c r="I20" s="3">
        <v>0</v>
      </c>
    </row>
    <row r="21" spans="3:9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 t="s">
        <v>128</v>
      </c>
      <c r="H21" s="3" t="s">
        <v>128</v>
      </c>
      <c r="I21" s="3" t="s">
        <v>128</v>
      </c>
    </row>
    <row r="22" spans="3:9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 t="s">
        <v>128</v>
      </c>
      <c r="H22" s="3" t="s">
        <v>128</v>
      </c>
      <c r="I22" s="3" t="s">
        <v>128</v>
      </c>
    </row>
    <row r="23" spans="3:9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 t="s">
        <v>128</v>
      </c>
      <c r="H23" s="3" t="s">
        <v>128</v>
      </c>
      <c r="I23" s="3" t="s">
        <v>128</v>
      </c>
    </row>
    <row r="24" spans="3:9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0</v>
      </c>
      <c r="H24" s="3">
        <v>0</v>
      </c>
      <c r="I24" s="3">
        <v>0</v>
      </c>
    </row>
    <row r="25" spans="3:9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0</v>
      </c>
      <c r="H25" s="3">
        <v>0</v>
      </c>
      <c r="I25" s="3">
        <v>-4</v>
      </c>
    </row>
    <row r="26" spans="3:9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0</v>
      </c>
      <c r="H26" s="3">
        <v>-1</v>
      </c>
      <c r="I26" s="3">
        <v>-5</v>
      </c>
    </row>
    <row r="27" spans="3:9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0</v>
      </c>
      <c r="H27" s="3">
        <v>-3</v>
      </c>
      <c r="I27" s="3">
        <v>-4</v>
      </c>
    </row>
    <row r="28" spans="3:9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0</v>
      </c>
      <c r="H28" s="3">
        <v>-1</v>
      </c>
      <c r="I28" s="3">
        <v>-5</v>
      </c>
    </row>
    <row r="29" spans="3:9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0</v>
      </c>
      <c r="H29" s="3">
        <v>-4</v>
      </c>
      <c r="I29" s="3">
        <v>-5</v>
      </c>
    </row>
    <row r="30" spans="3:9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0</v>
      </c>
      <c r="H30" s="3">
        <v>-3</v>
      </c>
      <c r="I30" s="3">
        <v>-2</v>
      </c>
    </row>
    <row r="31" spans="3:9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0</v>
      </c>
      <c r="H31" s="3">
        <v>-3</v>
      </c>
      <c r="I31" s="3">
        <v>-5</v>
      </c>
    </row>
    <row r="32" spans="3:9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0</v>
      </c>
      <c r="H32" s="3">
        <v>-7</v>
      </c>
      <c r="I32" s="3">
        <v>0</v>
      </c>
    </row>
    <row r="33" spans="3:9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0</v>
      </c>
      <c r="H33" s="3">
        <v>-5</v>
      </c>
      <c r="I33" s="3">
        <v>-2</v>
      </c>
    </row>
    <row r="34" spans="3:9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0</v>
      </c>
      <c r="H34" s="3">
        <v>-4</v>
      </c>
      <c r="I34" s="3">
        <v>0</v>
      </c>
    </row>
    <row r="35" spans="3:9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0</v>
      </c>
      <c r="H35" s="3">
        <v>-3</v>
      </c>
      <c r="I35" s="3">
        <v>-1</v>
      </c>
    </row>
    <row r="36" spans="3:9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0</v>
      </c>
      <c r="H36" s="3">
        <v>-5</v>
      </c>
      <c r="I36" s="3">
        <v>0</v>
      </c>
    </row>
    <row r="37" spans="3:9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0</v>
      </c>
      <c r="H37" s="3">
        <v>-3</v>
      </c>
      <c r="I37" s="3">
        <v>0</v>
      </c>
    </row>
    <row r="38" spans="3:9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 t="s">
        <v>128</v>
      </c>
      <c r="H38" s="3" t="s">
        <v>128</v>
      </c>
      <c r="I38" s="3" t="s">
        <v>128</v>
      </c>
    </row>
    <row r="39" spans="3:9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 t="s">
        <v>128</v>
      </c>
      <c r="H39" s="3" t="s">
        <v>128</v>
      </c>
      <c r="I39" s="3" t="s">
        <v>128</v>
      </c>
    </row>
    <row r="40" spans="3:9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 t="s">
        <v>128</v>
      </c>
      <c r="H40" s="3" t="s">
        <v>128</v>
      </c>
      <c r="I40" s="3" t="s">
        <v>128</v>
      </c>
    </row>
    <row r="41" spans="3:9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0</v>
      </c>
      <c r="H41" s="3">
        <v>0</v>
      </c>
      <c r="I41" s="3">
        <v>0</v>
      </c>
    </row>
    <row r="42" spans="3:9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1</v>
      </c>
      <c r="H42" s="3">
        <v>1</v>
      </c>
      <c r="I42" s="3">
        <v>19</v>
      </c>
    </row>
    <row r="43" spans="3:9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1</v>
      </c>
      <c r="H43" s="3">
        <v>5</v>
      </c>
      <c r="I43" s="3">
        <v>34</v>
      </c>
    </row>
    <row r="44" spans="3:9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0</v>
      </c>
      <c r="H44" s="3">
        <v>4</v>
      </c>
      <c r="I44" s="3">
        <v>53</v>
      </c>
    </row>
    <row r="45" spans="3:9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1</v>
      </c>
      <c r="H45" s="3">
        <v>8</v>
      </c>
      <c r="I45" s="3">
        <v>34</v>
      </c>
    </row>
    <row r="46" spans="3:9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0</v>
      </c>
      <c r="H46" s="3">
        <v>5</v>
      </c>
      <c r="I46" s="3">
        <v>32</v>
      </c>
    </row>
    <row r="47" spans="3:9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2</v>
      </c>
      <c r="H47" s="3">
        <v>8</v>
      </c>
      <c r="I47" s="3">
        <v>23</v>
      </c>
    </row>
    <row r="48" spans="3:9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1</v>
      </c>
      <c r="H48" s="3">
        <v>5</v>
      </c>
      <c r="I48" s="3">
        <v>15</v>
      </c>
    </row>
    <row r="49" spans="3:9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0</v>
      </c>
      <c r="H49" s="3">
        <v>6</v>
      </c>
      <c r="I49" s="3">
        <v>12</v>
      </c>
    </row>
    <row r="50" spans="3:9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1</v>
      </c>
      <c r="H50" s="3">
        <v>8</v>
      </c>
      <c r="I50" s="3">
        <v>11</v>
      </c>
    </row>
    <row r="51" spans="3:9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1</v>
      </c>
      <c r="H51" s="3">
        <v>7</v>
      </c>
      <c r="I51" s="3">
        <v>8</v>
      </c>
    </row>
    <row r="52" spans="3:9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0</v>
      </c>
      <c r="H52" s="3">
        <v>11</v>
      </c>
      <c r="I52" s="3">
        <v>2</v>
      </c>
    </row>
    <row r="53" spans="3:9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2</v>
      </c>
      <c r="H53" s="3">
        <v>4</v>
      </c>
      <c r="I53" s="3">
        <v>3</v>
      </c>
    </row>
    <row r="54" spans="3:9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2</v>
      </c>
      <c r="H54" s="3">
        <v>9</v>
      </c>
      <c r="I54" s="3">
        <v>2</v>
      </c>
    </row>
    <row r="55" spans="3:9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 t="s">
        <v>128</v>
      </c>
      <c r="H55" s="3" t="s">
        <v>128</v>
      </c>
      <c r="I55" s="3" t="s">
        <v>128</v>
      </c>
    </row>
    <row r="56" spans="3:9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 t="s">
        <v>128</v>
      </c>
      <c r="H56" s="3" t="s">
        <v>128</v>
      </c>
      <c r="I56" s="3" t="s">
        <v>128</v>
      </c>
    </row>
    <row r="57" spans="3:9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 t="s">
        <v>128</v>
      </c>
      <c r="H57" s="3" t="s">
        <v>128</v>
      </c>
      <c r="I57" s="3" t="s">
        <v>128</v>
      </c>
    </row>
    <row r="58" spans="3:9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0</v>
      </c>
      <c r="H58" s="3">
        <v>0</v>
      </c>
      <c r="I58" s="3">
        <v>0</v>
      </c>
    </row>
    <row r="59" spans="3:9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0</v>
      </c>
      <c r="H59" s="3">
        <v>-1</v>
      </c>
      <c r="I59" s="3">
        <v>-2</v>
      </c>
    </row>
    <row r="60" spans="3:9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0</v>
      </c>
      <c r="H60" s="3">
        <v>0</v>
      </c>
      <c r="I60" s="3">
        <v>-7</v>
      </c>
    </row>
    <row r="61" spans="3:9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0</v>
      </c>
      <c r="H61" s="3">
        <v>0</v>
      </c>
      <c r="I61" s="3">
        <v>-10</v>
      </c>
    </row>
    <row r="62" spans="3:9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-1</v>
      </c>
      <c r="H62" s="3">
        <v>-1</v>
      </c>
      <c r="I62" s="3">
        <v>-5</v>
      </c>
    </row>
    <row r="63" spans="3:9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0</v>
      </c>
      <c r="H63" s="3">
        <v>-3</v>
      </c>
      <c r="I63" s="3">
        <v>-4</v>
      </c>
    </row>
    <row r="64" spans="3:9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-1</v>
      </c>
      <c r="H64" s="3">
        <v>-1</v>
      </c>
      <c r="I64" s="3">
        <v>-4</v>
      </c>
    </row>
    <row r="65" spans="3:9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-1</v>
      </c>
      <c r="H65" s="3">
        <v>-5</v>
      </c>
      <c r="I65" s="3">
        <v>-5</v>
      </c>
    </row>
    <row r="66" spans="3:9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-1</v>
      </c>
      <c r="H66" s="3">
        <v>-3</v>
      </c>
      <c r="I66" s="3">
        <v>-4</v>
      </c>
    </row>
    <row r="67" spans="3:9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0</v>
      </c>
      <c r="H67" s="3">
        <v>-3</v>
      </c>
      <c r="I67" s="3">
        <v>-2</v>
      </c>
    </row>
    <row r="68" spans="3:9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0</v>
      </c>
      <c r="H68" s="3">
        <v>-6</v>
      </c>
      <c r="I68" s="3">
        <v>-5</v>
      </c>
    </row>
    <row r="69" spans="3:9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-1</v>
      </c>
      <c r="H69" s="3">
        <v>-8</v>
      </c>
      <c r="I69" s="3">
        <v>0</v>
      </c>
    </row>
    <row r="70" spans="3:9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-2</v>
      </c>
      <c r="H70" s="3">
        <v>-2</v>
      </c>
      <c r="I70" s="3">
        <v>-1</v>
      </c>
    </row>
    <row r="71" spans="3:9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0</v>
      </c>
      <c r="H71" s="3">
        <v>-8</v>
      </c>
      <c r="I71" s="3">
        <v>-1</v>
      </c>
    </row>
    <row r="72" spans="3:9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 t="s">
        <v>128</v>
      </c>
      <c r="H72" s="3" t="s">
        <v>128</v>
      </c>
      <c r="I72" s="3" t="s">
        <v>128</v>
      </c>
    </row>
    <row r="73" spans="3:9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 t="s">
        <v>128</v>
      </c>
      <c r="H73" s="3" t="s">
        <v>128</v>
      </c>
      <c r="I73" s="3" t="s">
        <v>128</v>
      </c>
    </row>
    <row r="74" spans="3:9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 t="s">
        <v>128</v>
      </c>
      <c r="H74" s="3" t="s">
        <v>128</v>
      </c>
      <c r="I74" s="3" t="s">
        <v>128</v>
      </c>
    </row>
    <row r="75" spans="3:9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0</v>
      </c>
      <c r="H75" s="3">
        <v>0</v>
      </c>
      <c r="I75" s="3">
        <v>0</v>
      </c>
    </row>
    <row r="76" spans="3:9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0</v>
      </c>
      <c r="H76" s="3">
        <v>1</v>
      </c>
      <c r="I76" s="3">
        <v>13</v>
      </c>
    </row>
    <row r="77" spans="3:9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1</v>
      </c>
      <c r="H77" s="3">
        <v>4</v>
      </c>
      <c r="I77" s="3">
        <v>43</v>
      </c>
    </row>
    <row r="78" spans="3:9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2</v>
      </c>
      <c r="H78" s="3">
        <v>5</v>
      </c>
      <c r="I78" s="3">
        <v>40</v>
      </c>
    </row>
    <row r="79" spans="3:9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1</v>
      </c>
      <c r="H79" s="3">
        <v>4</v>
      </c>
      <c r="I79" s="3">
        <v>36</v>
      </c>
    </row>
    <row r="80" spans="3:9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1</v>
      </c>
      <c r="H80" s="3">
        <v>6</v>
      </c>
      <c r="I80" s="3">
        <v>36</v>
      </c>
    </row>
    <row r="81" spans="3:9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0</v>
      </c>
      <c r="H81" s="3">
        <v>7</v>
      </c>
      <c r="I81" s="3">
        <v>20</v>
      </c>
    </row>
    <row r="82" spans="3:9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2</v>
      </c>
      <c r="H82" s="3">
        <v>7</v>
      </c>
      <c r="I82" s="3">
        <v>18</v>
      </c>
    </row>
    <row r="83" spans="3:9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0</v>
      </c>
      <c r="H83" s="3">
        <v>8</v>
      </c>
      <c r="I83" s="3">
        <v>12</v>
      </c>
    </row>
    <row r="84" spans="3:9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2</v>
      </c>
      <c r="H84" s="3">
        <v>8</v>
      </c>
      <c r="I84" s="3">
        <v>7</v>
      </c>
    </row>
    <row r="85" spans="3:9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0</v>
      </c>
      <c r="H85" s="3">
        <v>14</v>
      </c>
      <c r="I85" s="3">
        <v>6</v>
      </c>
    </row>
    <row r="86" spans="3:9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0</v>
      </c>
      <c r="H86" s="3">
        <v>8</v>
      </c>
      <c r="I86" s="3">
        <v>2</v>
      </c>
    </row>
    <row r="87" spans="3:9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0</v>
      </c>
      <c r="H87" s="3">
        <v>9</v>
      </c>
      <c r="I87" s="3">
        <v>0</v>
      </c>
    </row>
    <row r="88" spans="3:9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0</v>
      </c>
      <c r="H88" s="3">
        <v>8</v>
      </c>
      <c r="I88" s="3">
        <v>1</v>
      </c>
    </row>
    <row r="89" spans="3:9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 t="s">
        <v>128</v>
      </c>
      <c r="H89" s="3" t="s">
        <v>128</v>
      </c>
      <c r="I89" s="3" t="s">
        <v>128</v>
      </c>
    </row>
    <row r="90" spans="3:9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 t="s">
        <v>128</v>
      </c>
      <c r="H90" s="3" t="s">
        <v>128</v>
      </c>
      <c r="I90" s="3" t="s">
        <v>128</v>
      </c>
    </row>
    <row r="91" spans="3:9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0</v>
      </c>
      <c r="H91" s="3">
        <v>0</v>
      </c>
      <c r="I91" s="3">
        <v>0</v>
      </c>
    </row>
    <row r="92" spans="3:9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0</v>
      </c>
      <c r="H92" s="3">
        <v>0</v>
      </c>
      <c r="I92" s="3">
        <v>0</v>
      </c>
    </row>
    <row r="93" spans="3:9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0</v>
      </c>
      <c r="H93" s="3">
        <v>-1</v>
      </c>
      <c r="I93" s="3">
        <v>-2</v>
      </c>
    </row>
    <row r="94" spans="3:9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0</v>
      </c>
      <c r="H94" s="3">
        <v>0</v>
      </c>
      <c r="I94" s="3">
        <v>-1</v>
      </c>
    </row>
    <row r="95" spans="3:9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-1</v>
      </c>
      <c r="H95" s="3">
        <v>0</v>
      </c>
      <c r="I95" s="3">
        <v>-6</v>
      </c>
    </row>
    <row r="96" spans="3:9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0</v>
      </c>
      <c r="H96" s="3">
        <v>-2</v>
      </c>
      <c r="I96" s="3">
        <v>-6</v>
      </c>
    </row>
    <row r="97" spans="3:9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0</v>
      </c>
      <c r="H97" s="3">
        <v>-5</v>
      </c>
      <c r="I97" s="3">
        <v>-3</v>
      </c>
    </row>
    <row r="98" spans="3:9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0</v>
      </c>
      <c r="H98" s="3">
        <v>-5</v>
      </c>
      <c r="I98" s="3">
        <v>-3</v>
      </c>
    </row>
    <row r="99" spans="3:9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0</v>
      </c>
      <c r="H99" s="3">
        <v>-3</v>
      </c>
      <c r="I99" s="3">
        <v>-2</v>
      </c>
    </row>
    <row r="100" spans="3:9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0</v>
      </c>
      <c r="H100" s="3">
        <v>-5</v>
      </c>
      <c r="I100" s="3">
        <v>-3</v>
      </c>
    </row>
    <row r="101" spans="3:9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0</v>
      </c>
      <c r="H101" s="3">
        <v>-1</v>
      </c>
      <c r="I101" s="3">
        <v>-1</v>
      </c>
    </row>
    <row r="102" spans="3:9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0</v>
      </c>
      <c r="H102" s="3">
        <v>-5</v>
      </c>
      <c r="I102" s="3">
        <v>-1</v>
      </c>
    </row>
    <row r="103" spans="3:9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-1</v>
      </c>
      <c r="H103" s="3">
        <v>-7</v>
      </c>
      <c r="I103" s="3">
        <v>0</v>
      </c>
    </row>
    <row r="104" spans="3:9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0</v>
      </c>
      <c r="H104" s="3">
        <v>-2</v>
      </c>
      <c r="I104" s="3">
        <v>0</v>
      </c>
    </row>
    <row r="105" spans="3:9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0</v>
      </c>
      <c r="H105" s="3">
        <v>-4</v>
      </c>
      <c r="I105" s="3">
        <v>-1</v>
      </c>
    </row>
    <row r="106" spans="3:9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 t="s">
        <v>128</v>
      </c>
      <c r="H106" s="3" t="s">
        <v>128</v>
      </c>
      <c r="I106" s="3" t="s">
        <v>128</v>
      </c>
    </row>
    <row r="107" spans="3:9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 t="s">
        <v>128</v>
      </c>
      <c r="H107" s="3" t="s">
        <v>128</v>
      </c>
      <c r="I107" s="3" t="s">
        <v>128</v>
      </c>
    </row>
    <row r="108" spans="3:9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 t="s">
        <v>128</v>
      </c>
      <c r="H108" s="3" t="s">
        <v>128</v>
      </c>
      <c r="I108" s="3" t="s">
        <v>128</v>
      </c>
    </row>
    <row r="109" spans="3:9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0</v>
      </c>
      <c r="H109" s="3">
        <v>1</v>
      </c>
      <c r="I109" s="3">
        <v>0</v>
      </c>
    </row>
    <row r="110" spans="3:9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0</v>
      </c>
      <c r="H110" s="3">
        <v>3</v>
      </c>
      <c r="I110" s="3">
        <v>9</v>
      </c>
    </row>
    <row r="111" spans="3:9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0</v>
      </c>
      <c r="H111" s="3">
        <v>4</v>
      </c>
      <c r="I111" s="3">
        <v>27</v>
      </c>
    </row>
    <row r="112" spans="3:9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0</v>
      </c>
      <c r="H112" s="3">
        <v>11</v>
      </c>
      <c r="I112" s="3">
        <v>42</v>
      </c>
    </row>
    <row r="113" spans="3:9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2</v>
      </c>
      <c r="H113" s="3">
        <v>6</v>
      </c>
      <c r="I113" s="3">
        <v>24</v>
      </c>
    </row>
    <row r="114" spans="3:9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1</v>
      </c>
      <c r="H114" s="3">
        <v>7</v>
      </c>
      <c r="I114" s="3">
        <v>21</v>
      </c>
    </row>
    <row r="115" spans="3:9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1</v>
      </c>
      <c r="H115" s="3">
        <v>8</v>
      </c>
      <c r="I115" s="3">
        <v>21</v>
      </c>
    </row>
    <row r="116" spans="3:9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1</v>
      </c>
      <c r="H116" s="3">
        <v>11</v>
      </c>
      <c r="I116" s="3">
        <v>17</v>
      </c>
    </row>
    <row r="117" spans="3:9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0</v>
      </c>
      <c r="H117" s="3">
        <v>9</v>
      </c>
      <c r="I117" s="3">
        <v>11</v>
      </c>
    </row>
    <row r="118" spans="3:9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0</v>
      </c>
      <c r="H118" s="3">
        <v>7</v>
      </c>
      <c r="I118" s="3">
        <v>4</v>
      </c>
    </row>
    <row r="119" spans="3:9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0</v>
      </c>
      <c r="H119" s="3">
        <v>11</v>
      </c>
      <c r="I119" s="3">
        <v>5</v>
      </c>
    </row>
    <row r="120" spans="3:9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1</v>
      </c>
      <c r="H120" s="3">
        <v>10</v>
      </c>
      <c r="I120" s="3">
        <v>2</v>
      </c>
    </row>
    <row r="121" spans="3:9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0</v>
      </c>
      <c r="H121" s="3">
        <v>9</v>
      </c>
      <c r="I121" s="3">
        <v>2</v>
      </c>
    </row>
    <row r="122" spans="3:9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0</v>
      </c>
      <c r="H122" s="3">
        <v>9</v>
      </c>
      <c r="I122" s="3">
        <v>2</v>
      </c>
    </row>
    <row r="123" spans="3:9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 t="s">
        <v>128</v>
      </c>
      <c r="H123" s="3" t="s">
        <v>128</v>
      </c>
      <c r="I123" s="3" t="s">
        <v>128</v>
      </c>
    </row>
    <row r="124" spans="3:9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 t="s">
        <v>128</v>
      </c>
      <c r="H124" s="3" t="s">
        <v>128</v>
      </c>
      <c r="I124" s="3" t="s">
        <v>128</v>
      </c>
    </row>
    <row r="125" spans="3:9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0</v>
      </c>
      <c r="H125" s="3">
        <v>0</v>
      </c>
      <c r="I125" s="3">
        <v>0</v>
      </c>
    </row>
    <row r="126" spans="3:9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0</v>
      </c>
      <c r="H126" s="3">
        <v>0</v>
      </c>
      <c r="I126" s="3">
        <v>0</v>
      </c>
    </row>
    <row r="127" spans="3:9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0</v>
      </c>
      <c r="H127" s="3">
        <v>0</v>
      </c>
      <c r="I127" s="3">
        <v>-1</v>
      </c>
    </row>
    <row r="128" spans="3:9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0</v>
      </c>
      <c r="H128" s="3">
        <v>0</v>
      </c>
      <c r="I128" s="3">
        <v>0</v>
      </c>
    </row>
    <row r="129" spans="3:9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0</v>
      </c>
      <c r="H129" s="3">
        <v>-2</v>
      </c>
      <c r="I129" s="3">
        <v>-10</v>
      </c>
    </row>
    <row r="130" spans="3:9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0</v>
      </c>
      <c r="H130" s="3">
        <v>-4</v>
      </c>
      <c r="I130" s="3">
        <v>-7</v>
      </c>
    </row>
    <row r="131" spans="3:9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0</v>
      </c>
      <c r="H131" s="3">
        <v>-3</v>
      </c>
      <c r="I131" s="3">
        <v>-5</v>
      </c>
    </row>
    <row r="132" spans="3:9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0</v>
      </c>
      <c r="H132" s="3">
        <v>-6</v>
      </c>
      <c r="I132" s="3">
        <v>-6</v>
      </c>
    </row>
    <row r="133" spans="3:9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0</v>
      </c>
      <c r="H133" s="3">
        <v>-4</v>
      </c>
      <c r="I133" s="3">
        <v>-2</v>
      </c>
    </row>
    <row r="134" spans="3:9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0</v>
      </c>
      <c r="H134" s="3">
        <v>-3</v>
      </c>
      <c r="I134" s="3">
        <v>-3</v>
      </c>
    </row>
    <row r="135" spans="3:9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0</v>
      </c>
      <c r="H135" s="3">
        <v>-3</v>
      </c>
      <c r="I135" s="3">
        <v>-3</v>
      </c>
    </row>
    <row r="136" spans="3:9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0</v>
      </c>
      <c r="H136" s="3">
        <v>-8</v>
      </c>
      <c r="I136" s="3">
        <v>-4</v>
      </c>
    </row>
    <row r="137" spans="3:9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0</v>
      </c>
      <c r="H137" s="3">
        <v>-3</v>
      </c>
      <c r="I137" s="3">
        <v>-3</v>
      </c>
    </row>
    <row r="138" spans="3:9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0</v>
      </c>
      <c r="H138" s="3">
        <v>-3</v>
      </c>
      <c r="I138" s="3">
        <v>-1</v>
      </c>
    </row>
    <row r="139" spans="3:9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0</v>
      </c>
      <c r="H139" s="3">
        <v>-2</v>
      </c>
      <c r="I139" s="3">
        <v>-2</v>
      </c>
    </row>
    <row r="140" spans="3:9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 t="s">
        <v>128</v>
      </c>
      <c r="H140" s="3" t="s">
        <v>128</v>
      </c>
      <c r="I140" s="3" t="s">
        <v>128</v>
      </c>
    </row>
    <row r="141" spans="3:9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 t="s">
        <v>128</v>
      </c>
      <c r="H141" s="3" t="s">
        <v>128</v>
      </c>
      <c r="I141" s="3" t="s">
        <v>128</v>
      </c>
    </row>
    <row r="142" spans="3:9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0</v>
      </c>
      <c r="H142" s="3">
        <v>0</v>
      </c>
      <c r="I142" s="3">
        <v>0</v>
      </c>
    </row>
    <row r="143" spans="3:9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0</v>
      </c>
      <c r="H143" s="3">
        <v>0</v>
      </c>
      <c r="I143" s="3">
        <v>0</v>
      </c>
    </row>
    <row r="144" spans="3:9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0</v>
      </c>
      <c r="H144" s="3">
        <v>2</v>
      </c>
      <c r="I144" s="3">
        <v>10</v>
      </c>
    </row>
    <row r="145" spans="3:9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1</v>
      </c>
      <c r="H145" s="3">
        <v>1</v>
      </c>
      <c r="I145" s="3">
        <v>31</v>
      </c>
    </row>
    <row r="146" spans="3:9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1</v>
      </c>
      <c r="H146" s="3">
        <v>4</v>
      </c>
      <c r="I146" s="3">
        <v>47</v>
      </c>
    </row>
    <row r="147" spans="3:9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1</v>
      </c>
      <c r="H147" s="3">
        <v>4</v>
      </c>
      <c r="I147" s="3">
        <v>50</v>
      </c>
    </row>
    <row r="148" spans="3:9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2</v>
      </c>
      <c r="H148" s="3">
        <v>6</v>
      </c>
      <c r="I148" s="3">
        <v>25</v>
      </c>
    </row>
    <row r="149" spans="3:9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2</v>
      </c>
      <c r="H149" s="3">
        <v>4</v>
      </c>
      <c r="I149" s="3">
        <v>19</v>
      </c>
    </row>
    <row r="150" spans="3:9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3</v>
      </c>
      <c r="H150" s="3">
        <v>6</v>
      </c>
      <c r="I150" s="3">
        <v>13</v>
      </c>
    </row>
    <row r="151" spans="3:9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0</v>
      </c>
      <c r="H151" s="3">
        <v>7</v>
      </c>
      <c r="I151" s="3">
        <v>10</v>
      </c>
    </row>
    <row r="152" spans="3:9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2</v>
      </c>
      <c r="H152" s="3">
        <v>12</v>
      </c>
      <c r="I152" s="3">
        <v>12</v>
      </c>
    </row>
    <row r="153" spans="3:9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2</v>
      </c>
      <c r="H153" s="3">
        <v>10</v>
      </c>
      <c r="I153" s="3">
        <v>8</v>
      </c>
    </row>
    <row r="154" spans="3:9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0</v>
      </c>
      <c r="H154" s="3">
        <v>9</v>
      </c>
      <c r="I154" s="3">
        <v>2</v>
      </c>
    </row>
    <row r="155" spans="3:9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2</v>
      </c>
      <c r="H155" s="3">
        <v>9</v>
      </c>
      <c r="I155" s="3">
        <v>1</v>
      </c>
    </row>
    <row r="156" spans="3:9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0</v>
      </c>
      <c r="H156" s="3">
        <v>14</v>
      </c>
      <c r="I156" s="3">
        <v>3</v>
      </c>
    </row>
    <row r="157" spans="3:9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 t="s">
        <v>128</v>
      </c>
      <c r="H157" s="3" t="s">
        <v>128</v>
      </c>
      <c r="I157" s="3" t="s">
        <v>128</v>
      </c>
    </row>
    <row r="158" spans="3:9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0</v>
      </c>
      <c r="H158" s="3">
        <v>0</v>
      </c>
      <c r="I158" s="3">
        <v>0</v>
      </c>
    </row>
    <row r="159" spans="3:9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0</v>
      </c>
      <c r="H159" s="3">
        <v>0</v>
      </c>
      <c r="I159" s="3">
        <v>0</v>
      </c>
    </row>
    <row r="160" spans="3:9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0</v>
      </c>
      <c r="H160" s="3">
        <v>-1</v>
      </c>
      <c r="I160" s="3">
        <v>0</v>
      </c>
    </row>
    <row r="161" spans="3:9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0</v>
      </c>
      <c r="H161" s="3">
        <v>-3</v>
      </c>
      <c r="I161" s="3">
        <v>0</v>
      </c>
    </row>
    <row r="162" spans="3:9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0</v>
      </c>
      <c r="H162" s="3">
        <v>0</v>
      </c>
      <c r="I162" s="3">
        <v>-2</v>
      </c>
    </row>
    <row r="163" spans="3:9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0</v>
      </c>
      <c r="H163" s="3">
        <v>-2</v>
      </c>
      <c r="I163" s="3">
        <v>-8</v>
      </c>
    </row>
    <row r="164" spans="3:9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-1</v>
      </c>
      <c r="H164" s="3">
        <v>-1</v>
      </c>
      <c r="I164" s="3">
        <v>-11</v>
      </c>
    </row>
    <row r="165" spans="3:9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-1</v>
      </c>
      <c r="H165" s="3">
        <v>-2</v>
      </c>
      <c r="I165" s="3">
        <v>-4</v>
      </c>
    </row>
    <row r="166" spans="3:9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0</v>
      </c>
      <c r="H166" s="3">
        <v>-5</v>
      </c>
      <c r="I166" s="3">
        <v>-5</v>
      </c>
    </row>
    <row r="167" spans="3:9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0</v>
      </c>
      <c r="H167" s="3">
        <v>-4</v>
      </c>
      <c r="I167" s="3">
        <v>0</v>
      </c>
    </row>
    <row r="168" spans="3:9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0</v>
      </c>
      <c r="H168" s="3">
        <v>-5</v>
      </c>
      <c r="I168" s="3">
        <v>-3</v>
      </c>
    </row>
    <row r="169" spans="3:9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0</v>
      </c>
      <c r="H169" s="3">
        <v>-7</v>
      </c>
      <c r="I169" s="3">
        <v>-3</v>
      </c>
    </row>
    <row r="170" spans="3:9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0</v>
      </c>
      <c r="H170" s="3">
        <v>-4</v>
      </c>
      <c r="I170" s="3">
        <v>-3</v>
      </c>
    </row>
    <row r="171" spans="3:9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-1</v>
      </c>
      <c r="H171" s="3">
        <v>-2</v>
      </c>
      <c r="I171" s="3">
        <v>-2</v>
      </c>
    </row>
    <row r="172" spans="3:9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0</v>
      </c>
      <c r="H172" s="3">
        <v>-1</v>
      </c>
      <c r="I172" s="3">
        <v>0</v>
      </c>
    </row>
    <row r="173" spans="3:9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0</v>
      </c>
      <c r="H173" s="3">
        <v>-2</v>
      </c>
      <c r="I173" s="3">
        <v>0</v>
      </c>
    </row>
    <row r="174" spans="3:9" x14ac:dyDescent="0.35">
      <c r="C174" s="3" t="s">
        <v>130</v>
      </c>
      <c r="D174" s="3" t="s">
        <v>6</v>
      </c>
      <c r="E174" s="4" t="s">
        <v>7</v>
      </c>
      <c r="F174" s="3">
        <v>1671407</v>
      </c>
      <c r="G174" s="3" t="s">
        <v>128</v>
      </c>
      <c r="H174" s="3" t="s">
        <v>128</v>
      </c>
      <c r="I174" s="3" t="s">
        <v>128</v>
      </c>
    </row>
    <row r="175" spans="3:9" x14ac:dyDescent="0.35">
      <c r="C175" s="3" t="s">
        <v>130</v>
      </c>
      <c r="D175" s="3" t="s">
        <v>6</v>
      </c>
      <c r="E175" s="4" t="s">
        <v>8</v>
      </c>
      <c r="F175" s="3">
        <v>1672583</v>
      </c>
      <c r="G175" s="3" t="s">
        <v>128</v>
      </c>
      <c r="H175" s="3" t="s">
        <v>128</v>
      </c>
      <c r="I175" s="3" t="s">
        <v>128</v>
      </c>
    </row>
    <row r="176" spans="3:9" x14ac:dyDescent="0.35">
      <c r="C176" s="3" t="s">
        <v>130</v>
      </c>
      <c r="D176" s="3" t="s">
        <v>6</v>
      </c>
      <c r="E176" s="4" t="s">
        <v>9</v>
      </c>
      <c r="F176" s="3">
        <v>1497833</v>
      </c>
      <c r="G176" s="3">
        <v>0</v>
      </c>
      <c r="H176" s="3">
        <v>0</v>
      </c>
      <c r="I176" s="3">
        <v>0</v>
      </c>
    </row>
    <row r="177" spans="3:9" x14ac:dyDescent="0.35">
      <c r="C177" s="3" t="s">
        <v>130</v>
      </c>
      <c r="D177" s="3" t="s">
        <v>6</v>
      </c>
      <c r="E177" s="4" t="s">
        <v>10</v>
      </c>
      <c r="F177" s="3">
        <v>1547611</v>
      </c>
      <c r="G177" s="3">
        <v>0</v>
      </c>
      <c r="H177" s="3">
        <v>2</v>
      </c>
      <c r="I177" s="3">
        <v>0</v>
      </c>
    </row>
    <row r="178" spans="3:9" x14ac:dyDescent="0.35">
      <c r="C178" s="3" t="s">
        <v>130</v>
      </c>
      <c r="D178" s="3" t="s">
        <v>6</v>
      </c>
      <c r="E178" s="4" t="s">
        <v>11</v>
      </c>
      <c r="F178" s="3">
        <v>1735865</v>
      </c>
      <c r="G178" s="3">
        <v>1</v>
      </c>
      <c r="H178" s="3">
        <v>10</v>
      </c>
      <c r="I178" s="3">
        <v>64</v>
      </c>
    </row>
    <row r="179" spans="3:9" x14ac:dyDescent="0.35">
      <c r="C179" s="3" t="s">
        <v>130</v>
      </c>
      <c r="D179" s="3" t="s">
        <v>6</v>
      </c>
      <c r="E179" s="4" t="s">
        <v>12</v>
      </c>
      <c r="F179" s="3">
        <v>1887371</v>
      </c>
      <c r="G179" s="3">
        <v>3</v>
      </c>
      <c r="H179" s="3">
        <v>19</v>
      </c>
      <c r="I179" s="3">
        <v>175</v>
      </c>
    </row>
    <row r="180" spans="3:9" x14ac:dyDescent="0.35">
      <c r="C180" s="3" t="s">
        <v>130</v>
      </c>
      <c r="D180" s="3" t="s">
        <v>6</v>
      </c>
      <c r="E180" s="4" t="s">
        <v>13</v>
      </c>
      <c r="F180" s="3">
        <v>1874726</v>
      </c>
      <c r="G180" s="3">
        <v>3</v>
      </c>
      <c r="H180" s="3">
        <v>26</v>
      </c>
      <c r="I180" s="3">
        <v>229</v>
      </c>
    </row>
    <row r="181" spans="3:9" x14ac:dyDescent="0.35">
      <c r="C181" s="3" t="s">
        <v>130</v>
      </c>
      <c r="D181" s="3" t="s">
        <v>6</v>
      </c>
      <c r="E181" s="4" t="s">
        <v>14</v>
      </c>
      <c r="F181" s="3">
        <v>1783165</v>
      </c>
      <c r="G181" s="3">
        <v>5</v>
      </c>
      <c r="H181" s="3">
        <v>27</v>
      </c>
      <c r="I181" s="3">
        <v>172</v>
      </c>
    </row>
    <row r="182" spans="3:9" x14ac:dyDescent="0.35">
      <c r="C182" s="3" t="s">
        <v>130</v>
      </c>
      <c r="D182" s="3" t="s">
        <v>6</v>
      </c>
      <c r="E182" s="4" t="s">
        <v>15</v>
      </c>
      <c r="F182" s="3">
        <v>1778839</v>
      </c>
      <c r="G182" s="3">
        <v>4</v>
      </c>
      <c r="H182" s="3">
        <v>31</v>
      </c>
      <c r="I182" s="3">
        <v>136</v>
      </c>
    </row>
    <row r="183" spans="3:9" x14ac:dyDescent="0.35">
      <c r="C183" s="3" t="s">
        <v>130</v>
      </c>
      <c r="D183" s="3" t="s">
        <v>6</v>
      </c>
      <c r="E183" s="4" t="s">
        <v>16</v>
      </c>
      <c r="F183" s="3">
        <v>1963255</v>
      </c>
      <c r="G183" s="3">
        <v>5</v>
      </c>
      <c r="H183" s="3">
        <v>38</v>
      </c>
      <c r="I183" s="3">
        <v>99</v>
      </c>
    </row>
    <row r="184" spans="3:9" x14ac:dyDescent="0.35">
      <c r="C184" s="3" t="s">
        <v>130</v>
      </c>
      <c r="D184" s="3" t="s">
        <v>6</v>
      </c>
      <c r="E184" s="4" t="s">
        <v>17</v>
      </c>
      <c r="F184" s="3">
        <v>1961512</v>
      </c>
      <c r="G184" s="3">
        <v>7</v>
      </c>
      <c r="H184" s="3">
        <v>35</v>
      </c>
      <c r="I184" s="3">
        <v>76</v>
      </c>
    </row>
    <row r="185" spans="3:9" x14ac:dyDescent="0.35">
      <c r="C185" s="3" t="s">
        <v>130</v>
      </c>
      <c r="D185" s="3" t="s">
        <v>6</v>
      </c>
      <c r="E185" s="4" t="s">
        <v>18</v>
      </c>
      <c r="F185" s="3">
        <v>1707241</v>
      </c>
      <c r="G185" s="3">
        <v>0</v>
      </c>
      <c r="H185" s="3">
        <v>41</v>
      </c>
      <c r="I185" s="3">
        <v>57</v>
      </c>
    </row>
    <row r="186" spans="3:9" x14ac:dyDescent="0.35">
      <c r="C186" s="3" t="s">
        <v>130</v>
      </c>
      <c r="D186" s="3" t="s">
        <v>6</v>
      </c>
      <c r="E186" s="4" t="s">
        <v>19</v>
      </c>
      <c r="F186" s="3">
        <v>1494368</v>
      </c>
      <c r="G186" s="3">
        <v>6</v>
      </c>
      <c r="H186" s="3">
        <v>45</v>
      </c>
      <c r="I186" s="3">
        <v>44</v>
      </c>
    </row>
    <row r="187" spans="3:9" x14ac:dyDescent="0.35">
      <c r="C187" s="3" t="s">
        <v>130</v>
      </c>
      <c r="D187" s="3" t="s">
        <v>6</v>
      </c>
      <c r="E187" s="4" t="s">
        <v>20</v>
      </c>
      <c r="F187" s="3">
        <v>1561477</v>
      </c>
      <c r="G187" s="3">
        <v>3</v>
      </c>
      <c r="H187" s="3">
        <v>50</v>
      </c>
      <c r="I187" s="3">
        <v>29</v>
      </c>
    </row>
    <row r="188" spans="3:9" x14ac:dyDescent="0.35">
      <c r="C188" s="3" t="s">
        <v>130</v>
      </c>
      <c r="D188" s="3" t="s">
        <v>6</v>
      </c>
      <c r="E188" s="4" t="s">
        <v>21</v>
      </c>
      <c r="F188" s="3">
        <v>1243844</v>
      </c>
      <c r="G188" s="3">
        <v>1</v>
      </c>
      <c r="H188" s="3">
        <v>46</v>
      </c>
      <c r="I188" s="3">
        <v>8</v>
      </c>
    </row>
    <row r="189" spans="3:9" x14ac:dyDescent="0.35">
      <c r="C189" s="3" t="s">
        <v>130</v>
      </c>
      <c r="D189" s="3" t="s">
        <v>6</v>
      </c>
      <c r="E189" s="4" t="s">
        <v>22</v>
      </c>
      <c r="F189" s="3">
        <v>968214</v>
      </c>
      <c r="G189" s="3">
        <v>4</v>
      </c>
      <c r="H189" s="3">
        <v>36</v>
      </c>
      <c r="I189" s="3">
        <v>8</v>
      </c>
    </row>
    <row r="190" spans="3:9" x14ac:dyDescent="0.35">
      <c r="C190" s="3" t="s">
        <v>130</v>
      </c>
      <c r="D190" s="3" t="s">
        <v>6</v>
      </c>
      <c r="E190" s="4" t="s">
        <v>23</v>
      </c>
      <c r="F190" s="3">
        <v>1617836</v>
      </c>
      <c r="G190" s="3">
        <v>2</v>
      </c>
      <c r="H190" s="3">
        <v>50</v>
      </c>
      <c r="I190" s="3">
        <v>8</v>
      </c>
    </row>
    <row r="191" spans="3:9" x14ac:dyDescent="0.35">
      <c r="C191" s="3" t="s">
        <v>130</v>
      </c>
      <c r="D191" s="3" t="s">
        <v>24</v>
      </c>
      <c r="E191" s="4" t="s">
        <v>7</v>
      </c>
      <c r="F191" s="3">
        <v>-1757639</v>
      </c>
      <c r="G191" s="3" t="s">
        <v>128</v>
      </c>
      <c r="H191" s="3" t="s">
        <v>128</v>
      </c>
      <c r="I191" s="3" t="s">
        <v>128</v>
      </c>
    </row>
    <row r="192" spans="3:9" x14ac:dyDescent="0.35">
      <c r="C192" s="3" t="s">
        <v>130</v>
      </c>
      <c r="D192" s="3" t="s">
        <v>24</v>
      </c>
      <c r="E192" s="4" t="s">
        <v>8</v>
      </c>
      <c r="F192" s="3">
        <v>-1755683</v>
      </c>
      <c r="G192" s="3">
        <v>0</v>
      </c>
      <c r="H192" s="3">
        <v>0</v>
      </c>
      <c r="I192" s="3">
        <v>0</v>
      </c>
    </row>
    <row r="193" spans="3:9" x14ac:dyDescent="0.35">
      <c r="C193" s="3" t="s">
        <v>130</v>
      </c>
      <c r="D193" s="3" t="s">
        <v>24</v>
      </c>
      <c r="E193" s="4" t="s">
        <v>9</v>
      </c>
      <c r="F193" s="3">
        <v>-1572421</v>
      </c>
      <c r="G193" s="3">
        <v>0</v>
      </c>
      <c r="H193" s="3">
        <v>0</v>
      </c>
      <c r="I193" s="3">
        <v>0</v>
      </c>
    </row>
    <row r="194" spans="3:9" x14ac:dyDescent="0.35">
      <c r="C194" s="3" t="s">
        <v>130</v>
      </c>
      <c r="D194" s="3" t="s">
        <v>24</v>
      </c>
      <c r="E194" s="4" t="s">
        <v>10</v>
      </c>
      <c r="F194" s="3">
        <v>-1631799</v>
      </c>
      <c r="G194" s="3">
        <v>0</v>
      </c>
      <c r="H194" s="3">
        <v>-1</v>
      </c>
      <c r="I194" s="3">
        <v>0</v>
      </c>
    </row>
    <row r="195" spans="3:9" x14ac:dyDescent="0.35">
      <c r="C195" s="3" t="s">
        <v>130</v>
      </c>
      <c r="D195" s="3" t="s">
        <v>24</v>
      </c>
      <c r="E195" s="4" t="s">
        <v>11</v>
      </c>
      <c r="F195" s="3">
        <v>-1824091</v>
      </c>
      <c r="G195" s="3">
        <v>0</v>
      </c>
      <c r="H195" s="3">
        <v>-5</v>
      </c>
      <c r="I195" s="3">
        <v>-9</v>
      </c>
    </row>
    <row r="196" spans="3:9" x14ac:dyDescent="0.35">
      <c r="C196" s="3" t="s">
        <v>130</v>
      </c>
      <c r="D196" s="3" t="s">
        <v>24</v>
      </c>
      <c r="E196" s="4" t="s">
        <v>12</v>
      </c>
      <c r="F196" s="3">
        <v>-1924216</v>
      </c>
      <c r="G196" s="3">
        <v>0</v>
      </c>
      <c r="H196" s="3">
        <v>-1</v>
      </c>
      <c r="I196" s="3">
        <v>-15</v>
      </c>
    </row>
    <row r="197" spans="3:9" x14ac:dyDescent="0.35">
      <c r="C197" s="3" t="s">
        <v>130</v>
      </c>
      <c r="D197" s="3" t="s">
        <v>24</v>
      </c>
      <c r="E197" s="4" t="s">
        <v>13</v>
      </c>
      <c r="F197" s="3">
        <v>-1874897</v>
      </c>
      <c r="G197" s="3">
        <v>-1</v>
      </c>
      <c r="H197" s="3">
        <v>-7</v>
      </c>
      <c r="I197" s="3">
        <v>-38</v>
      </c>
    </row>
    <row r="198" spans="3:9" x14ac:dyDescent="0.35">
      <c r="C198" s="3" t="s">
        <v>130</v>
      </c>
      <c r="D198" s="3" t="s">
        <v>24</v>
      </c>
      <c r="E198" s="4" t="s">
        <v>14</v>
      </c>
      <c r="F198" s="3">
        <v>-1773846</v>
      </c>
      <c r="G198" s="3">
        <v>-2</v>
      </c>
      <c r="H198" s="3">
        <v>-9</v>
      </c>
      <c r="I198" s="3">
        <v>-34</v>
      </c>
    </row>
    <row r="199" spans="3:9" x14ac:dyDescent="0.35">
      <c r="C199" s="3" t="s">
        <v>130</v>
      </c>
      <c r="D199" s="3" t="s">
        <v>24</v>
      </c>
      <c r="E199" s="4" t="s">
        <v>15</v>
      </c>
      <c r="F199" s="3">
        <v>-1756427</v>
      </c>
      <c r="G199" s="3">
        <v>-1</v>
      </c>
      <c r="H199" s="3">
        <v>-17</v>
      </c>
      <c r="I199" s="3">
        <v>-21</v>
      </c>
    </row>
    <row r="200" spans="3:9" x14ac:dyDescent="0.35">
      <c r="C200" s="3" t="s">
        <v>130</v>
      </c>
      <c r="D200" s="3" t="s">
        <v>24</v>
      </c>
      <c r="E200" s="4" t="s">
        <v>16</v>
      </c>
      <c r="F200" s="3">
        <v>-1919824</v>
      </c>
      <c r="G200" s="3">
        <v>-1</v>
      </c>
      <c r="H200" s="3">
        <v>-20</v>
      </c>
      <c r="I200" s="3">
        <v>-20</v>
      </c>
    </row>
    <row r="201" spans="3:9" x14ac:dyDescent="0.35">
      <c r="C201" s="3" t="s">
        <v>130</v>
      </c>
      <c r="D201" s="3" t="s">
        <v>24</v>
      </c>
      <c r="E201" s="4" t="s">
        <v>17</v>
      </c>
      <c r="F201" s="3">
        <v>-1911583</v>
      </c>
      <c r="G201" s="3">
        <v>-1</v>
      </c>
      <c r="H201" s="3">
        <v>-19</v>
      </c>
      <c r="I201" s="3">
        <v>-14</v>
      </c>
    </row>
    <row r="202" spans="3:9" x14ac:dyDescent="0.35">
      <c r="C202" s="3" t="s">
        <v>130</v>
      </c>
      <c r="D202" s="3" t="s">
        <v>24</v>
      </c>
      <c r="E202" s="4" t="s">
        <v>18</v>
      </c>
      <c r="F202" s="3">
        <v>-1670419</v>
      </c>
      <c r="G202" s="3">
        <v>-1</v>
      </c>
      <c r="H202" s="3">
        <v>-23</v>
      </c>
      <c r="I202" s="3">
        <v>-13</v>
      </c>
    </row>
    <row r="203" spans="3:9" x14ac:dyDescent="0.35">
      <c r="C203" s="3" t="s">
        <v>130</v>
      </c>
      <c r="D203" s="3" t="s">
        <v>24</v>
      </c>
      <c r="E203" s="4" t="s">
        <v>19</v>
      </c>
      <c r="F203" s="3">
        <v>-1436605</v>
      </c>
      <c r="G203" s="3">
        <v>0</v>
      </c>
      <c r="H203" s="3">
        <v>-19</v>
      </c>
      <c r="I203" s="3">
        <v>-11</v>
      </c>
    </row>
    <row r="204" spans="3:9" x14ac:dyDescent="0.35">
      <c r="C204" s="3" t="s">
        <v>130</v>
      </c>
      <c r="D204" s="3" t="s">
        <v>24</v>
      </c>
      <c r="E204" s="4" t="s">
        <v>20</v>
      </c>
      <c r="F204" s="3">
        <v>-1470578</v>
      </c>
      <c r="G204" s="3">
        <v>0</v>
      </c>
      <c r="H204" s="3">
        <v>-27</v>
      </c>
      <c r="I204" s="3">
        <v>-13</v>
      </c>
    </row>
    <row r="205" spans="3:9" x14ac:dyDescent="0.35">
      <c r="C205" s="3" t="s">
        <v>130</v>
      </c>
      <c r="D205" s="3" t="s">
        <v>24</v>
      </c>
      <c r="E205" s="4" t="s">
        <v>21</v>
      </c>
      <c r="F205" s="3">
        <v>-1137445</v>
      </c>
      <c r="G205" s="3">
        <v>-3</v>
      </c>
      <c r="H205" s="3">
        <v>-23</v>
      </c>
      <c r="I205" s="3">
        <v>-6</v>
      </c>
    </row>
    <row r="206" spans="3:9" x14ac:dyDescent="0.35">
      <c r="C206" s="3" t="s">
        <v>130</v>
      </c>
      <c r="D206" s="3" t="s">
        <v>24</v>
      </c>
      <c r="E206" s="4" t="s">
        <v>22</v>
      </c>
      <c r="F206" s="3">
        <v>-827832</v>
      </c>
      <c r="G206" s="3">
        <v>-2</v>
      </c>
      <c r="H206" s="3">
        <v>-13</v>
      </c>
      <c r="I206" s="3">
        <v>-2</v>
      </c>
    </row>
    <row r="207" spans="3:9" x14ac:dyDescent="0.35">
      <c r="C207" s="3" t="s">
        <v>130</v>
      </c>
      <c r="D207" s="3" t="s">
        <v>24</v>
      </c>
      <c r="E207" s="4" t="s">
        <v>23</v>
      </c>
      <c r="F207" s="3">
        <v>-1055615</v>
      </c>
      <c r="G207" s="3">
        <v>0</v>
      </c>
      <c r="H207" s="3">
        <v>-19</v>
      </c>
      <c r="I207" s="3">
        <v>-4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C3:G173"/>
  <sheetViews>
    <sheetView workbookViewId="0"/>
  </sheetViews>
  <sheetFormatPr defaultRowHeight="14.5" x14ac:dyDescent="0.35"/>
  <cols>
    <col min="5" max="5" width="9.1796875" style="5"/>
  </cols>
  <sheetData>
    <row r="3" spans="3:7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4</v>
      </c>
    </row>
    <row r="4" spans="3:7" x14ac:dyDescent="0.35">
      <c r="C4" s="3" t="s">
        <v>5</v>
      </c>
      <c r="D4" s="3" t="s">
        <v>6</v>
      </c>
      <c r="E4" s="4" t="s">
        <v>7</v>
      </c>
      <c r="F4" s="3">
        <v>1665310</v>
      </c>
      <c r="G4" s="3" t="s">
        <v>128</v>
      </c>
    </row>
    <row r="5" spans="3:7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1</v>
      </c>
    </row>
    <row r="6" spans="3:7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15</v>
      </c>
    </row>
    <row r="7" spans="3:7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510</v>
      </c>
    </row>
    <row r="8" spans="3:7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1905</v>
      </c>
    </row>
    <row r="9" spans="3:7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3572</v>
      </c>
    </row>
    <row r="10" spans="3:7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4625</v>
      </c>
    </row>
    <row r="11" spans="3:7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2641</v>
      </c>
    </row>
    <row r="12" spans="3:7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734</v>
      </c>
    </row>
    <row r="13" spans="3:7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102</v>
      </c>
    </row>
    <row r="14" spans="3:7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38</v>
      </c>
    </row>
    <row r="15" spans="3:7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17</v>
      </c>
    </row>
    <row r="16" spans="3:7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6</v>
      </c>
    </row>
    <row r="17" spans="3:7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16</v>
      </c>
    </row>
    <row r="18" spans="3:7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 t="s">
        <v>128</v>
      </c>
    </row>
    <row r="19" spans="3:7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 t="s">
        <v>128</v>
      </c>
    </row>
    <row r="20" spans="3:7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 t="s">
        <v>128</v>
      </c>
    </row>
    <row r="21" spans="3:7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 t="s">
        <v>128</v>
      </c>
    </row>
    <row r="22" spans="3:7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 t="s">
        <v>128</v>
      </c>
    </row>
    <row r="23" spans="3:7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 t="s">
        <v>128</v>
      </c>
    </row>
    <row r="24" spans="3:7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 t="s">
        <v>128</v>
      </c>
    </row>
    <row r="25" spans="3:7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 t="s">
        <v>128</v>
      </c>
    </row>
    <row r="26" spans="3:7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 t="s">
        <v>128</v>
      </c>
    </row>
    <row r="27" spans="3:7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 t="s">
        <v>128</v>
      </c>
    </row>
    <row r="28" spans="3:7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 t="s">
        <v>128</v>
      </c>
    </row>
    <row r="29" spans="3:7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 t="s">
        <v>128</v>
      </c>
    </row>
    <row r="30" spans="3:7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 t="s">
        <v>128</v>
      </c>
    </row>
    <row r="31" spans="3:7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 t="s">
        <v>128</v>
      </c>
    </row>
    <row r="32" spans="3:7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 t="s">
        <v>128</v>
      </c>
    </row>
    <row r="33" spans="3:7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 t="s">
        <v>128</v>
      </c>
    </row>
    <row r="34" spans="3:7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 t="s">
        <v>128</v>
      </c>
    </row>
    <row r="35" spans="3:7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 t="s">
        <v>128</v>
      </c>
    </row>
    <row r="36" spans="3:7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 t="s">
        <v>128</v>
      </c>
    </row>
    <row r="37" spans="3:7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 t="s">
        <v>128</v>
      </c>
    </row>
    <row r="38" spans="3:7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 t="s">
        <v>128</v>
      </c>
    </row>
    <row r="39" spans="3:7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 t="s">
        <v>128</v>
      </c>
    </row>
    <row r="40" spans="3:7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19</v>
      </c>
    </row>
    <row r="41" spans="3:7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469</v>
      </c>
    </row>
    <row r="42" spans="3:7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1875</v>
      </c>
    </row>
    <row r="43" spans="3:7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3813</v>
      </c>
    </row>
    <row r="44" spans="3:7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4756</v>
      </c>
    </row>
    <row r="45" spans="3:7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2925</v>
      </c>
    </row>
    <row r="46" spans="3:7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800</v>
      </c>
    </row>
    <row r="47" spans="3:7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102</v>
      </c>
    </row>
    <row r="48" spans="3:7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28</v>
      </c>
    </row>
    <row r="49" spans="3:7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19</v>
      </c>
    </row>
    <row r="50" spans="3:7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11</v>
      </c>
    </row>
    <row r="51" spans="3:7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11</v>
      </c>
    </row>
    <row r="52" spans="3:7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 t="s">
        <v>128</v>
      </c>
    </row>
    <row r="53" spans="3:7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 t="s">
        <v>128</v>
      </c>
    </row>
    <row r="54" spans="3:7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 t="s">
        <v>128</v>
      </c>
    </row>
    <row r="55" spans="3:7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 t="s">
        <v>128</v>
      </c>
    </row>
    <row r="56" spans="3:7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 t="s">
        <v>128</v>
      </c>
    </row>
    <row r="57" spans="3:7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 t="s">
        <v>128</v>
      </c>
    </row>
    <row r="58" spans="3:7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 t="s">
        <v>128</v>
      </c>
    </row>
    <row r="59" spans="3:7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 t="s">
        <v>128</v>
      </c>
    </row>
    <row r="60" spans="3:7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 t="s">
        <v>128</v>
      </c>
    </row>
    <row r="61" spans="3:7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 t="s">
        <v>128</v>
      </c>
    </row>
    <row r="62" spans="3:7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 t="s">
        <v>128</v>
      </c>
    </row>
    <row r="63" spans="3:7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 t="s">
        <v>128</v>
      </c>
    </row>
    <row r="64" spans="3:7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 t="s">
        <v>128</v>
      </c>
    </row>
    <row r="65" spans="3:7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 t="s">
        <v>128</v>
      </c>
    </row>
    <row r="66" spans="3:7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 t="s">
        <v>128</v>
      </c>
    </row>
    <row r="67" spans="3:7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 t="s">
        <v>128</v>
      </c>
    </row>
    <row r="68" spans="3:7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 t="s">
        <v>128</v>
      </c>
    </row>
    <row r="69" spans="3:7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 t="s">
        <v>128</v>
      </c>
    </row>
    <row r="70" spans="3:7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 t="s">
        <v>128</v>
      </c>
    </row>
    <row r="71" spans="3:7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 t="s">
        <v>128</v>
      </c>
    </row>
    <row r="72" spans="3:7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 t="s">
        <v>128</v>
      </c>
    </row>
    <row r="73" spans="3:7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 t="s">
        <v>128</v>
      </c>
    </row>
    <row r="74" spans="3:7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8</v>
      </c>
    </row>
    <row r="75" spans="3:7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491</v>
      </c>
    </row>
    <row r="76" spans="3:7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1898</v>
      </c>
    </row>
    <row r="77" spans="3:7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3897</v>
      </c>
    </row>
    <row r="78" spans="3:7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5003</v>
      </c>
    </row>
    <row r="79" spans="3:7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3138</v>
      </c>
    </row>
    <row r="80" spans="3:7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818</v>
      </c>
    </row>
    <row r="81" spans="3:7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107</v>
      </c>
    </row>
    <row r="82" spans="3:7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23</v>
      </c>
    </row>
    <row r="83" spans="3:7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16</v>
      </c>
    </row>
    <row r="84" spans="3:7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4</v>
      </c>
    </row>
    <row r="85" spans="3:7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7</v>
      </c>
    </row>
    <row r="86" spans="3:7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 t="s">
        <v>128</v>
      </c>
    </row>
    <row r="87" spans="3:7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 t="s">
        <v>128</v>
      </c>
    </row>
    <row r="88" spans="3:7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 t="s">
        <v>128</v>
      </c>
    </row>
    <row r="89" spans="3:7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 t="s">
        <v>128</v>
      </c>
    </row>
    <row r="90" spans="3:7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 t="s">
        <v>128</v>
      </c>
    </row>
    <row r="91" spans="3:7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 t="s">
        <v>128</v>
      </c>
    </row>
    <row r="92" spans="3:7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 t="s">
        <v>128</v>
      </c>
    </row>
    <row r="93" spans="3:7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 t="s">
        <v>128</v>
      </c>
    </row>
    <row r="94" spans="3:7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 t="s">
        <v>128</v>
      </c>
    </row>
    <row r="95" spans="3:7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 t="s">
        <v>128</v>
      </c>
    </row>
    <row r="96" spans="3:7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 t="s">
        <v>128</v>
      </c>
    </row>
    <row r="97" spans="3:7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 t="s">
        <v>128</v>
      </c>
    </row>
    <row r="98" spans="3:7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 t="s">
        <v>128</v>
      </c>
    </row>
    <row r="99" spans="3:7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 t="s">
        <v>128</v>
      </c>
    </row>
    <row r="100" spans="3:7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 t="s">
        <v>128</v>
      </c>
    </row>
    <row r="101" spans="3:7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 t="s">
        <v>128</v>
      </c>
    </row>
    <row r="102" spans="3:7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 t="s">
        <v>128</v>
      </c>
    </row>
    <row r="103" spans="3:7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 t="s">
        <v>128</v>
      </c>
    </row>
    <row r="104" spans="3:7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 t="s">
        <v>128</v>
      </c>
    </row>
    <row r="105" spans="3:7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 t="s">
        <v>128</v>
      </c>
    </row>
    <row r="106" spans="3:7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 t="s">
        <v>128</v>
      </c>
    </row>
    <row r="107" spans="3:7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 t="s">
        <v>128</v>
      </c>
    </row>
    <row r="108" spans="3:7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9</v>
      </c>
    </row>
    <row r="109" spans="3:7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463</v>
      </c>
    </row>
    <row r="110" spans="3:7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1685</v>
      </c>
    </row>
    <row r="111" spans="3:7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3719</v>
      </c>
    </row>
    <row r="112" spans="3:7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4643</v>
      </c>
    </row>
    <row r="113" spans="3:7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3153</v>
      </c>
    </row>
    <row r="114" spans="3:7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783</v>
      </c>
    </row>
    <row r="115" spans="3:7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98</v>
      </c>
    </row>
    <row r="116" spans="3:7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34</v>
      </c>
    </row>
    <row r="117" spans="3:7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24</v>
      </c>
    </row>
    <row r="118" spans="3:7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7</v>
      </c>
    </row>
    <row r="119" spans="3:7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8</v>
      </c>
    </row>
    <row r="120" spans="3:7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 t="s">
        <v>128</v>
      </c>
    </row>
    <row r="121" spans="3:7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 t="s">
        <v>128</v>
      </c>
    </row>
    <row r="122" spans="3:7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 t="s">
        <v>128</v>
      </c>
    </row>
    <row r="123" spans="3:7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 t="s">
        <v>128</v>
      </c>
    </row>
    <row r="124" spans="3:7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 t="s">
        <v>128</v>
      </c>
    </row>
    <row r="125" spans="3:7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 t="s">
        <v>128</v>
      </c>
    </row>
    <row r="126" spans="3:7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 t="s">
        <v>128</v>
      </c>
    </row>
    <row r="127" spans="3:7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 t="s">
        <v>128</v>
      </c>
    </row>
    <row r="128" spans="3:7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 t="s">
        <v>128</v>
      </c>
    </row>
    <row r="129" spans="3:7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 t="s">
        <v>128</v>
      </c>
    </row>
    <row r="130" spans="3:7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 t="s">
        <v>128</v>
      </c>
    </row>
    <row r="131" spans="3:7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 t="s">
        <v>128</v>
      </c>
    </row>
    <row r="132" spans="3:7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 t="s">
        <v>128</v>
      </c>
    </row>
    <row r="133" spans="3:7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 t="s">
        <v>128</v>
      </c>
    </row>
    <row r="134" spans="3:7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 t="s">
        <v>128</v>
      </c>
    </row>
    <row r="135" spans="3:7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 t="s">
        <v>128</v>
      </c>
    </row>
    <row r="136" spans="3:7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 t="s">
        <v>128</v>
      </c>
    </row>
    <row r="137" spans="3:7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 t="s">
        <v>128</v>
      </c>
    </row>
    <row r="138" spans="3:7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 t="s">
        <v>128</v>
      </c>
    </row>
    <row r="139" spans="3:7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 t="s">
        <v>128</v>
      </c>
    </row>
    <row r="140" spans="3:7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 t="s">
        <v>128</v>
      </c>
    </row>
    <row r="141" spans="3:7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 t="s">
        <v>128</v>
      </c>
    </row>
    <row r="142" spans="3:7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11</v>
      </c>
    </row>
    <row r="143" spans="3:7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443</v>
      </c>
    </row>
    <row r="144" spans="3:7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1718</v>
      </c>
    </row>
    <row r="145" spans="3:7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3494</v>
      </c>
    </row>
    <row r="146" spans="3:7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4797</v>
      </c>
    </row>
    <row r="147" spans="3:7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3053</v>
      </c>
    </row>
    <row r="148" spans="3:7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779</v>
      </c>
    </row>
    <row r="149" spans="3:7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133</v>
      </c>
    </row>
    <row r="150" spans="3:7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33</v>
      </c>
    </row>
    <row r="151" spans="3:7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13</v>
      </c>
    </row>
    <row r="152" spans="3:7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7</v>
      </c>
    </row>
    <row r="153" spans="3:7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9</v>
      </c>
    </row>
    <row r="154" spans="3:7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1</v>
      </c>
    </row>
    <row r="155" spans="3:7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 t="s">
        <v>128</v>
      </c>
    </row>
    <row r="156" spans="3:7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 t="s">
        <v>128</v>
      </c>
    </row>
    <row r="157" spans="3:7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 t="s">
        <v>128</v>
      </c>
    </row>
    <row r="158" spans="3:7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 t="s">
        <v>128</v>
      </c>
    </row>
    <row r="159" spans="3:7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 t="s">
        <v>128</v>
      </c>
    </row>
    <row r="160" spans="3:7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 t="s">
        <v>128</v>
      </c>
    </row>
    <row r="161" spans="3:7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 t="s">
        <v>128</v>
      </c>
    </row>
    <row r="162" spans="3:7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 t="s">
        <v>128</v>
      </c>
    </row>
    <row r="163" spans="3:7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 t="s">
        <v>128</v>
      </c>
    </row>
    <row r="164" spans="3:7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 t="s">
        <v>128</v>
      </c>
    </row>
    <row r="165" spans="3:7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 t="s">
        <v>128</v>
      </c>
    </row>
    <row r="166" spans="3:7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 t="s">
        <v>128</v>
      </c>
    </row>
    <row r="167" spans="3:7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 t="s">
        <v>128</v>
      </c>
    </row>
    <row r="168" spans="3:7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 t="s">
        <v>128</v>
      </c>
    </row>
    <row r="169" spans="3:7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 t="s">
        <v>128</v>
      </c>
    </row>
    <row r="170" spans="3:7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 t="s">
        <v>128</v>
      </c>
    </row>
    <row r="171" spans="3:7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 t="s">
        <v>128</v>
      </c>
    </row>
    <row r="172" spans="3:7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 t="s">
        <v>128</v>
      </c>
    </row>
    <row r="173" spans="3:7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 t="s">
        <v>128</v>
      </c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14.5" x14ac:dyDescent="0.35"/>
  <sheetData>
    <row r="1" spans="1:1" x14ac:dyDescent="0.35">
      <c r="A1" s="6" t="s">
        <v>29</v>
      </c>
    </row>
  </sheetData>
  <hyperlinks>
    <hyperlink ref="A1" location="Index!A1" display="Index" xr:uid="{00000000-0004-0000-1700-000000000000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C3:I207"/>
  <sheetViews>
    <sheetView workbookViewId="0"/>
  </sheetViews>
  <sheetFormatPr defaultRowHeight="14.5" x14ac:dyDescent="0.35"/>
  <cols>
    <col min="5" max="5" width="9.81640625" style="5" bestFit="1" customWidth="1"/>
    <col min="7" max="7" width="28.54296875" bestFit="1" customWidth="1"/>
    <col min="8" max="8" width="30.26953125" bestFit="1" customWidth="1"/>
    <col min="9" max="9" width="30.7265625" bestFit="1" customWidth="1"/>
  </cols>
  <sheetData>
    <row r="3" spans="3:9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30</v>
      </c>
      <c r="H3" s="1" t="s">
        <v>31</v>
      </c>
      <c r="I3" s="1" t="s">
        <v>32</v>
      </c>
    </row>
    <row r="4" spans="3:9" x14ac:dyDescent="0.35">
      <c r="C4" s="3" t="s">
        <v>5</v>
      </c>
      <c r="D4" s="3" t="s">
        <v>6</v>
      </c>
      <c r="E4" s="4" t="s">
        <v>7</v>
      </c>
      <c r="F4" s="3">
        <v>1665310</v>
      </c>
      <c r="G4" s="3" t="s">
        <v>128</v>
      </c>
      <c r="H4" s="3" t="s">
        <v>128</v>
      </c>
      <c r="I4" s="3" t="s">
        <v>128</v>
      </c>
    </row>
    <row r="5" spans="3:9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0</v>
      </c>
      <c r="H5" s="3">
        <v>0</v>
      </c>
      <c r="I5" s="3">
        <v>0</v>
      </c>
    </row>
    <row r="6" spans="3:9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0</v>
      </c>
      <c r="H6" s="3">
        <v>0</v>
      </c>
      <c r="I6" s="3">
        <v>0</v>
      </c>
    </row>
    <row r="7" spans="3:9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0</v>
      </c>
      <c r="H7" s="3">
        <v>0</v>
      </c>
      <c r="I7" s="3">
        <v>8</v>
      </c>
    </row>
    <row r="8" spans="3:9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0</v>
      </c>
      <c r="H8" s="3">
        <v>0</v>
      </c>
      <c r="I8" s="3">
        <v>29</v>
      </c>
    </row>
    <row r="9" spans="3:9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0</v>
      </c>
      <c r="H9" s="3">
        <v>7</v>
      </c>
      <c r="I9" s="3">
        <v>86</v>
      </c>
    </row>
    <row r="10" spans="3:9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1</v>
      </c>
      <c r="H10" s="3">
        <v>5</v>
      </c>
      <c r="I10" s="3">
        <v>81</v>
      </c>
    </row>
    <row r="11" spans="3:9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0</v>
      </c>
      <c r="H11" s="3">
        <v>2</v>
      </c>
      <c r="I11" s="3">
        <v>44</v>
      </c>
    </row>
    <row r="12" spans="3:9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0</v>
      </c>
      <c r="H12" s="3">
        <v>1</v>
      </c>
      <c r="I12" s="3">
        <v>8</v>
      </c>
    </row>
    <row r="13" spans="3:9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0</v>
      </c>
      <c r="H13" s="3">
        <v>0</v>
      </c>
      <c r="I13" s="3">
        <v>0</v>
      </c>
    </row>
    <row r="14" spans="3:9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0</v>
      </c>
      <c r="H14" s="3">
        <v>1</v>
      </c>
      <c r="I14" s="3">
        <v>0</v>
      </c>
    </row>
    <row r="15" spans="3:9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0</v>
      </c>
      <c r="H15" s="3">
        <v>0</v>
      </c>
      <c r="I15" s="3">
        <v>0</v>
      </c>
    </row>
    <row r="16" spans="3:9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0</v>
      </c>
      <c r="H16" s="3">
        <v>0</v>
      </c>
      <c r="I16" s="3">
        <v>0</v>
      </c>
    </row>
    <row r="17" spans="3:9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0</v>
      </c>
      <c r="H17" s="3">
        <v>0</v>
      </c>
      <c r="I17" s="3">
        <v>0</v>
      </c>
    </row>
    <row r="18" spans="3:9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 t="s">
        <v>128</v>
      </c>
      <c r="H18" s="3" t="s">
        <v>128</v>
      </c>
      <c r="I18" s="3" t="s">
        <v>128</v>
      </c>
    </row>
    <row r="19" spans="3:9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 t="s">
        <v>128</v>
      </c>
      <c r="H19" s="3" t="s">
        <v>128</v>
      </c>
      <c r="I19" s="3" t="s">
        <v>128</v>
      </c>
    </row>
    <row r="20" spans="3:9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 t="s">
        <v>128</v>
      </c>
      <c r="H20" s="3" t="s">
        <v>128</v>
      </c>
      <c r="I20" s="3" t="s">
        <v>128</v>
      </c>
    </row>
    <row r="21" spans="3:9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 t="s">
        <v>128</v>
      </c>
      <c r="H21" s="3" t="s">
        <v>128</v>
      </c>
      <c r="I21" s="3" t="s">
        <v>128</v>
      </c>
    </row>
    <row r="22" spans="3:9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 t="s">
        <v>128</v>
      </c>
      <c r="H22" s="3" t="s">
        <v>128</v>
      </c>
      <c r="I22" s="3" t="s">
        <v>128</v>
      </c>
    </row>
    <row r="23" spans="3:9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 t="s">
        <v>128</v>
      </c>
      <c r="H23" s="3" t="s">
        <v>128</v>
      </c>
      <c r="I23" s="3" t="s">
        <v>128</v>
      </c>
    </row>
    <row r="24" spans="3:9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 t="s">
        <v>128</v>
      </c>
      <c r="H24" s="3" t="s">
        <v>128</v>
      </c>
      <c r="I24" s="3" t="s">
        <v>128</v>
      </c>
    </row>
    <row r="25" spans="3:9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 t="s">
        <v>128</v>
      </c>
      <c r="H25" s="3" t="s">
        <v>128</v>
      </c>
      <c r="I25" s="3" t="s">
        <v>128</v>
      </c>
    </row>
    <row r="26" spans="3:9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 t="s">
        <v>128</v>
      </c>
      <c r="H26" s="3" t="s">
        <v>128</v>
      </c>
      <c r="I26" s="3" t="s">
        <v>128</v>
      </c>
    </row>
    <row r="27" spans="3:9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 t="s">
        <v>128</v>
      </c>
      <c r="H27" s="3" t="s">
        <v>128</v>
      </c>
      <c r="I27" s="3" t="s">
        <v>128</v>
      </c>
    </row>
    <row r="28" spans="3:9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 t="s">
        <v>128</v>
      </c>
      <c r="H28" s="3" t="s">
        <v>128</v>
      </c>
      <c r="I28" s="3" t="s">
        <v>128</v>
      </c>
    </row>
    <row r="29" spans="3:9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 t="s">
        <v>128</v>
      </c>
      <c r="H29" s="3" t="s">
        <v>128</v>
      </c>
      <c r="I29" s="3" t="s">
        <v>128</v>
      </c>
    </row>
    <row r="30" spans="3:9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 t="s">
        <v>128</v>
      </c>
      <c r="H30" s="3" t="s">
        <v>128</v>
      </c>
      <c r="I30" s="3" t="s">
        <v>128</v>
      </c>
    </row>
    <row r="31" spans="3:9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 t="s">
        <v>128</v>
      </c>
      <c r="H31" s="3" t="s">
        <v>128</v>
      </c>
      <c r="I31" s="3" t="s">
        <v>128</v>
      </c>
    </row>
    <row r="32" spans="3:9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 t="s">
        <v>128</v>
      </c>
      <c r="H32" s="3" t="s">
        <v>128</v>
      </c>
      <c r="I32" s="3" t="s">
        <v>128</v>
      </c>
    </row>
    <row r="33" spans="3:9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 t="s">
        <v>128</v>
      </c>
      <c r="H33" s="3" t="s">
        <v>128</v>
      </c>
      <c r="I33" s="3" t="s">
        <v>128</v>
      </c>
    </row>
    <row r="34" spans="3:9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 t="s">
        <v>128</v>
      </c>
      <c r="H34" s="3" t="s">
        <v>128</v>
      </c>
      <c r="I34" s="3" t="s">
        <v>128</v>
      </c>
    </row>
    <row r="35" spans="3:9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 t="s">
        <v>128</v>
      </c>
      <c r="H35" s="3" t="s">
        <v>128</v>
      </c>
      <c r="I35" s="3" t="s">
        <v>128</v>
      </c>
    </row>
    <row r="36" spans="3:9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 t="s">
        <v>128</v>
      </c>
      <c r="H36" s="3" t="s">
        <v>128</v>
      </c>
      <c r="I36" s="3" t="s">
        <v>128</v>
      </c>
    </row>
    <row r="37" spans="3:9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 t="s">
        <v>128</v>
      </c>
      <c r="H37" s="3" t="s">
        <v>128</v>
      </c>
      <c r="I37" s="3" t="s">
        <v>128</v>
      </c>
    </row>
    <row r="38" spans="3:9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 t="s">
        <v>128</v>
      </c>
      <c r="H38" s="3" t="s">
        <v>128</v>
      </c>
      <c r="I38" s="3" t="s">
        <v>128</v>
      </c>
    </row>
    <row r="39" spans="3:9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 t="s">
        <v>128</v>
      </c>
      <c r="H39" s="3" t="s">
        <v>128</v>
      </c>
      <c r="I39" s="3" t="s">
        <v>128</v>
      </c>
    </row>
    <row r="40" spans="3:9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0</v>
      </c>
      <c r="H40" s="3">
        <v>0</v>
      </c>
      <c r="I40" s="3">
        <v>0</v>
      </c>
    </row>
    <row r="41" spans="3:9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0</v>
      </c>
      <c r="H41" s="3">
        <v>1</v>
      </c>
      <c r="I41" s="3">
        <v>11</v>
      </c>
    </row>
    <row r="42" spans="3:9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0</v>
      </c>
      <c r="H42" s="3">
        <v>2</v>
      </c>
      <c r="I42" s="3">
        <v>35</v>
      </c>
    </row>
    <row r="43" spans="3:9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0</v>
      </c>
      <c r="H43" s="3">
        <v>10</v>
      </c>
      <c r="I43" s="3">
        <v>84</v>
      </c>
    </row>
    <row r="44" spans="3:9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1</v>
      </c>
      <c r="H44" s="3">
        <v>10</v>
      </c>
      <c r="I44" s="3">
        <v>100</v>
      </c>
    </row>
    <row r="45" spans="3:9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0</v>
      </c>
      <c r="H45" s="3">
        <v>6</v>
      </c>
      <c r="I45" s="3">
        <v>59</v>
      </c>
    </row>
    <row r="46" spans="3:9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0</v>
      </c>
      <c r="H46" s="3">
        <v>1</v>
      </c>
      <c r="I46" s="3">
        <v>18</v>
      </c>
    </row>
    <row r="47" spans="3:9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0</v>
      </c>
      <c r="H47" s="3">
        <v>1</v>
      </c>
      <c r="I47" s="3">
        <v>3</v>
      </c>
    </row>
    <row r="48" spans="3:9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0</v>
      </c>
      <c r="H48" s="3">
        <v>0</v>
      </c>
      <c r="I48" s="3">
        <v>0</v>
      </c>
    </row>
    <row r="49" spans="3:9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0</v>
      </c>
      <c r="H49" s="3">
        <v>0</v>
      </c>
      <c r="I49" s="3">
        <v>0</v>
      </c>
    </row>
    <row r="50" spans="3:9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0</v>
      </c>
      <c r="H50" s="3">
        <v>0</v>
      </c>
      <c r="I50" s="3">
        <v>0</v>
      </c>
    </row>
    <row r="51" spans="3:9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0</v>
      </c>
      <c r="H51" s="3">
        <v>0</v>
      </c>
      <c r="I51" s="3">
        <v>0</v>
      </c>
    </row>
    <row r="52" spans="3:9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 t="s">
        <v>128</v>
      </c>
      <c r="H52" s="3" t="s">
        <v>128</v>
      </c>
      <c r="I52" s="3" t="s">
        <v>128</v>
      </c>
    </row>
    <row r="53" spans="3:9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 t="s">
        <v>128</v>
      </c>
      <c r="H53" s="3" t="s">
        <v>128</v>
      </c>
      <c r="I53" s="3" t="s">
        <v>128</v>
      </c>
    </row>
    <row r="54" spans="3:9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 t="s">
        <v>128</v>
      </c>
      <c r="H54" s="3" t="s">
        <v>128</v>
      </c>
      <c r="I54" s="3" t="s">
        <v>128</v>
      </c>
    </row>
    <row r="55" spans="3:9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 t="s">
        <v>128</v>
      </c>
      <c r="H55" s="3" t="s">
        <v>128</v>
      </c>
      <c r="I55" s="3" t="s">
        <v>128</v>
      </c>
    </row>
    <row r="56" spans="3:9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 t="s">
        <v>128</v>
      </c>
      <c r="H56" s="3" t="s">
        <v>128</v>
      </c>
      <c r="I56" s="3" t="s">
        <v>128</v>
      </c>
    </row>
    <row r="57" spans="3:9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 t="s">
        <v>128</v>
      </c>
      <c r="H57" s="3" t="s">
        <v>128</v>
      </c>
      <c r="I57" s="3" t="s">
        <v>128</v>
      </c>
    </row>
    <row r="58" spans="3:9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 t="s">
        <v>128</v>
      </c>
      <c r="H58" s="3" t="s">
        <v>128</v>
      </c>
      <c r="I58" s="3" t="s">
        <v>128</v>
      </c>
    </row>
    <row r="59" spans="3:9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 t="s">
        <v>128</v>
      </c>
      <c r="H59" s="3" t="s">
        <v>128</v>
      </c>
      <c r="I59" s="3" t="s">
        <v>128</v>
      </c>
    </row>
    <row r="60" spans="3:9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 t="s">
        <v>128</v>
      </c>
      <c r="H60" s="3" t="s">
        <v>128</v>
      </c>
      <c r="I60" s="3" t="s">
        <v>128</v>
      </c>
    </row>
    <row r="61" spans="3:9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 t="s">
        <v>128</v>
      </c>
      <c r="H61" s="3" t="s">
        <v>128</v>
      </c>
      <c r="I61" s="3" t="s">
        <v>128</v>
      </c>
    </row>
    <row r="62" spans="3:9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 t="s">
        <v>128</v>
      </c>
      <c r="H62" s="3" t="s">
        <v>128</v>
      </c>
      <c r="I62" s="3" t="s">
        <v>128</v>
      </c>
    </row>
    <row r="63" spans="3:9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 t="s">
        <v>128</v>
      </c>
      <c r="H63" s="3" t="s">
        <v>128</v>
      </c>
      <c r="I63" s="3" t="s">
        <v>128</v>
      </c>
    </row>
    <row r="64" spans="3:9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 t="s">
        <v>128</v>
      </c>
      <c r="H64" s="3" t="s">
        <v>128</v>
      </c>
      <c r="I64" s="3" t="s">
        <v>128</v>
      </c>
    </row>
    <row r="65" spans="3:9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 t="s">
        <v>128</v>
      </c>
      <c r="H65" s="3" t="s">
        <v>128</v>
      </c>
      <c r="I65" s="3" t="s">
        <v>128</v>
      </c>
    </row>
    <row r="66" spans="3:9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 t="s">
        <v>128</v>
      </c>
      <c r="H66" s="3" t="s">
        <v>128</v>
      </c>
      <c r="I66" s="3" t="s">
        <v>128</v>
      </c>
    </row>
    <row r="67" spans="3:9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 t="s">
        <v>128</v>
      </c>
      <c r="H67" s="3" t="s">
        <v>128</v>
      </c>
      <c r="I67" s="3" t="s">
        <v>128</v>
      </c>
    </row>
    <row r="68" spans="3:9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 t="s">
        <v>128</v>
      </c>
      <c r="H68" s="3" t="s">
        <v>128</v>
      </c>
      <c r="I68" s="3" t="s">
        <v>128</v>
      </c>
    </row>
    <row r="69" spans="3:9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 t="s">
        <v>128</v>
      </c>
      <c r="H69" s="3" t="s">
        <v>128</v>
      </c>
      <c r="I69" s="3" t="s">
        <v>128</v>
      </c>
    </row>
    <row r="70" spans="3:9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 t="s">
        <v>128</v>
      </c>
      <c r="H70" s="3" t="s">
        <v>128</v>
      </c>
      <c r="I70" s="3" t="s">
        <v>128</v>
      </c>
    </row>
    <row r="71" spans="3:9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 t="s">
        <v>128</v>
      </c>
      <c r="H71" s="3" t="s">
        <v>128</v>
      </c>
      <c r="I71" s="3" t="s">
        <v>128</v>
      </c>
    </row>
    <row r="72" spans="3:9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 t="s">
        <v>128</v>
      </c>
      <c r="H72" s="3" t="s">
        <v>128</v>
      </c>
      <c r="I72" s="3" t="s">
        <v>128</v>
      </c>
    </row>
    <row r="73" spans="3:9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 t="s">
        <v>128</v>
      </c>
      <c r="H73" s="3" t="s">
        <v>128</v>
      </c>
      <c r="I73" s="3" t="s">
        <v>128</v>
      </c>
    </row>
    <row r="74" spans="3:9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0</v>
      </c>
      <c r="H74" s="3">
        <v>0</v>
      </c>
      <c r="I74" s="3">
        <v>0</v>
      </c>
    </row>
    <row r="75" spans="3:9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0</v>
      </c>
      <c r="H75" s="3">
        <v>1</v>
      </c>
      <c r="I75" s="3">
        <v>3</v>
      </c>
    </row>
    <row r="76" spans="3:9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0</v>
      </c>
      <c r="H76" s="3">
        <v>2</v>
      </c>
      <c r="I76" s="3">
        <v>35</v>
      </c>
    </row>
    <row r="77" spans="3:9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0</v>
      </c>
      <c r="H77" s="3">
        <v>9</v>
      </c>
      <c r="I77" s="3">
        <v>57</v>
      </c>
    </row>
    <row r="78" spans="3:9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0</v>
      </c>
      <c r="H78" s="3">
        <v>4</v>
      </c>
      <c r="I78" s="3">
        <v>66</v>
      </c>
    </row>
    <row r="79" spans="3:9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0</v>
      </c>
      <c r="H79" s="3">
        <v>9</v>
      </c>
      <c r="I79" s="3">
        <v>49</v>
      </c>
    </row>
    <row r="80" spans="3:9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0</v>
      </c>
      <c r="H80" s="3">
        <v>1</v>
      </c>
      <c r="I80" s="3">
        <v>17</v>
      </c>
    </row>
    <row r="81" spans="3:9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0</v>
      </c>
      <c r="H81" s="3">
        <v>0</v>
      </c>
      <c r="I81" s="3">
        <v>1</v>
      </c>
    </row>
    <row r="82" spans="3:9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0</v>
      </c>
      <c r="H82" s="3">
        <v>0</v>
      </c>
      <c r="I82" s="3">
        <v>0</v>
      </c>
    </row>
    <row r="83" spans="3:9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0</v>
      </c>
      <c r="H83" s="3">
        <v>0</v>
      </c>
      <c r="I83" s="3">
        <v>0</v>
      </c>
    </row>
    <row r="84" spans="3:9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0</v>
      </c>
      <c r="H84" s="3">
        <v>0</v>
      </c>
      <c r="I84" s="3">
        <v>0</v>
      </c>
    </row>
    <row r="85" spans="3:9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0</v>
      </c>
      <c r="H85" s="3">
        <v>0</v>
      </c>
      <c r="I85" s="3">
        <v>0</v>
      </c>
    </row>
    <row r="86" spans="3:9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 t="s">
        <v>128</v>
      </c>
      <c r="H86" s="3" t="s">
        <v>128</v>
      </c>
      <c r="I86" s="3" t="s">
        <v>128</v>
      </c>
    </row>
    <row r="87" spans="3:9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 t="s">
        <v>128</v>
      </c>
      <c r="H87" s="3" t="s">
        <v>128</v>
      </c>
      <c r="I87" s="3" t="s">
        <v>128</v>
      </c>
    </row>
    <row r="88" spans="3:9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 t="s">
        <v>128</v>
      </c>
      <c r="H88" s="3" t="s">
        <v>128</v>
      </c>
      <c r="I88" s="3" t="s">
        <v>128</v>
      </c>
    </row>
    <row r="89" spans="3:9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 t="s">
        <v>128</v>
      </c>
      <c r="H89" s="3" t="s">
        <v>128</v>
      </c>
      <c r="I89" s="3" t="s">
        <v>128</v>
      </c>
    </row>
    <row r="90" spans="3:9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 t="s">
        <v>128</v>
      </c>
      <c r="H90" s="3" t="s">
        <v>128</v>
      </c>
      <c r="I90" s="3" t="s">
        <v>128</v>
      </c>
    </row>
    <row r="91" spans="3:9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 t="s">
        <v>128</v>
      </c>
      <c r="H91" s="3" t="s">
        <v>128</v>
      </c>
      <c r="I91" s="3" t="s">
        <v>128</v>
      </c>
    </row>
    <row r="92" spans="3:9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 t="s">
        <v>128</v>
      </c>
      <c r="H92" s="3" t="s">
        <v>128</v>
      </c>
      <c r="I92" s="3" t="s">
        <v>128</v>
      </c>
    </row>
    <row r="93" spans="3:9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 t="s">
        <v>128</v>
      </c>
      <c r="H93" s="3" t="s">
        <v>128</v>
      </c>
      <c r="I93" s="3" t="s">
        <v>128</v>
      </c>
    </row>
    <row r="94" spans="3:9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 t="s">
        <v>128</v>
      </c>
      <c r="H94" s="3" t="s">
        <v>128</v>
      </c>
      <c r="I94" s="3" t="s">
        <v>128</v>
      </c>
    </row>
    <row r="95" spans="3:9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 t="s">
        <v>128</v>
      </c>
      <c r="H95" s="3" t="s">
        <v>128</v>
      </c>
      <c r="I95" s="3" t="s">
        <v>128</v>
      </c>
    </row>
    <row r="96" spans="3:9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 t="s">
        <v>128</v>
      </c>
      <c r="H96" s="3" t="s">
        <v>128</v>
      </c>
      <c r="I96" s="3" t="s">
        <v>128</v>
      </c>
    </row>
    <row r="97" spans="3:9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 t="s">
        <v>128</v>
      </c>
      <c r="H97" s="3" t="s">
        <v>128</v>
      </c>
      <c r="I97" s="3" t="s">
        <v>128</v>
      </c>
    </row>
    <row r="98" spans="3:9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 t="s">
        <v>128</v>
      </c>
      <c r="H98" s="3" t="s">
        <v>128</v>
      </c>
      <c r="I98" s="3" t="s">
        <v>128</v>
      </c>
    </row>
    <row r="99" spans="3:9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 t="s">
        <v>128</v>
      </c>
      <c r="H99" s="3" t="s">
        <v>128</v>
      </c>
      <c r="I99" s="3" t="s">
        <v>128</v>
      </c>
    </row>
    <row r="100" spans="3:9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 t="s">
        <v>128</v>
      </c>
      <c r="H100" s="3" t="s">
        <v>128</v>
      </c>
      <c r="I100" s="3" t="s">
        <v>128</v>
      </c>
    </row>
    <row r="101" spans="3:9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 t="s">
        <v>128</v>
      </c>
      <c r="H101" s="3" t="s">
        <v>128</v>
      </c>
      <c r="I101" s="3" t="s">
        <v>128</v>
      </c>
    </row>
    <row r="102" spans="3:9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 t="s">
        <v>128</v>
      </c>
      <c r="H102" s="3" t="s">
        <v>128</v>
      </c>
      <c r="I102" s="3" t="s">
        <v>128</v>
      </c>
    </row>
    <row r="103" spans="3:9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 t="s">
        <v>128</v>
      </c>
      <c r="H103" s="3" t="s">
        <v>128</v>
      </c>
      <c r="I103" s="3" t="s">
        <v>128</v>
      </c>
    </row>
    <row r="104" spans="3:9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 t="s">
        <v>128</v>
      </c>
      <c r="H104" s="3" t="s">
        <v>128</v>
      </c>
      <c r="I104" s="3" t="s">
        <v>128</v>
      </c>
    </row>
    <row r="105" spans="3:9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 t="s">
        <v>128</v>
      </c>
      <c r="H105" s="3" t="s">
        <v>128</v>
      </c>
      <c r="I105" s="3" t="s">
        <v>128</v>
      </c>
    </row>
    <row r="106" spans="3:9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 t="s">
        <v>128</v>
      </c>
      <c r="H106" s="3" t="s">
        <v>128</v>
      </c>
      <c r="I106" s="3" t="s">
        <v>128</v>
      </c>
    </row>
    <row r="107" spans="3:9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 t="s">
        <v>128</v>
      </c>
      <c r="H107" s="3" t="s">
        <v>128</v>
      </c>
      <c r="I107" s="3" t="s">
        <v>128</v>
      </c>
    </row>
    <row r="108" spans="3:9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0</v>
      </c>
      <c r="H108" s="3">
        <v>0</v>
      </c>
      <c r="I108" s="3">
        <v>0</v>
      </c>
    </row>
    <row r="109" spans="3:9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0</v>
      </c>
      <c r="H109" s="3">
        <v>0</v>
      </c>
      <c r="I109" s="3">
        <v>5</v>
      </c>
    </row>
    <row r="110" spans="3:9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0</v>
      </c>
      <c r="H110" s="3">
        <v>1</v>
      </c>
      <c r="I110" s="3">
        <v>18</v>
      </c>
    </row>
    <row r="111" spans="3:9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0</v>
      </c>
      <c r="H111" s="3">
        <v>7</v>
      </c>
      <c r="I111" s="3">
        <v>53</v>
      </c>
    </row>
    <row r="112" spans="3:9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0</v>
      </c>
      <c r="H112" s="3">
        <v>3</v>
      </c>
      <c r="I112" s="3">
        <v>65</v>
      </c>
    </row>
    <row r="113" spans="3:9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0</v>
      </c>
      <c r="H113" s="3">
        <v>3</v>
      </c>
      <c r="I113" s="3">
        <v>35</v>
      </c>
    </row>
    <row r="114" spans="3:9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0</v>
      </c>
      <c r="H114" s="3">
        <v>2</v>
      </c>
      <c r="I114" s="3">
        <v>5</v>
      </c>
    </row>
    <row r="115" spans="3:9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0</v>
      </c>
      <c r="H115" s="3">
        <v>0</v>
      </c>
      <c r="I115" s="3">
        <v>0</v>
      </c>
    </row>
    <row r="116" spans="3:9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0</v>
      </c>
      <c r="H116" s="3">
        <v>0</v>
      </c>
      <c r="I116" s="3">
        <v>0</v>
      </c>
    </row>
    <row r="117" spans="3:9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0</v>
      </c>
      <c r="H117" s="3">
        <v>1</v>
      </c>
      <c r="I117" s="3">
        <v>0</v>
      </c>
    </row>
    <row r="118" spans="3:9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0</v>
      </c>
      <c r="H118" s="3">
        <v>0</v>
      </c>
      <c r="I118" s="3">
        <v>0</v>
      </c>
    </row>
    <row r="119" spans="3:9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0</v>
      </c>
      <c r="H119" s="3">
        <v>0</v>
      </c>
      <c r="I119" s="3">
        <v>0</v>
      </c>
    </row>
    <row r="120" spans="3:9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 t="s">
        <v>128</v>
      </c>
      <c r="H120" s="3" t="s">
        <v>128</v>
      </c>
      <c r="I120" s="3" t="s">
        <v>128</v>
      </c>
    </row>
    <row r="121" spans="3:9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 t="s">
        <v>128</v>
      </c>
      <c r="H121" s="3" t="s">
        <v>128</v>
      </c>
      <c r="I121" s="3" t="s">
        <v>128</v>
      </c>
    </row>
    <row r="122" spans="3:9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 t="s">
        <v>128</v>
      </c>
      <c r="H122" s="3" t="s">
        <v>128</v>
      </c>
      <c r="I122" s="3" t="s">
        <v>128</v>
      </c>
    </row>
    <row r="123" spans="3:9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 t="s">
        <v>128</v>
      </c>
      <c r="H123" s="3" t="s">
        <v>128</v>
      </c>
      <c r="I123" s="3" t="s">
        <v>128</v>
      </c>
    </row>
    <row r="124" spans="3:9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 t="s">
        <v>128</v>
      </c>
      <c r="H124" s="3" t="s">
        <v>128</v>
      </c>
      <c r="I124" s="3" t="s">
        <v>128</v>
      </c>
    </row>
    <row r="125" spans="3:9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 t="s">
        <v>128</v>
      </c>
      <c r="H125" s="3" t="s">
        <v>128</v>
      </c>
      <c r="I125" s="3" t="s">
        <v>128</v>
      </c>
    </row>
    <row r="126" spans="3:9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 t="s">
        <v>128</v>
      </c>
      <c r="H126" s="3" t="s">
        <v>128</v>
      </c>
      <c r="I126" s="3" t="s">
        <v>128</v>
      </c>
    </row>
    <row r="127" spans="3:9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 t="s">
        <v>128</v>
      </c>
      <c r="H127" s="3" t="s">
        <v>128</v>
      </c>
      <c r="I127" s="3" t="s">
        <v>128</v>
      </c>
    </row>
    <row r="128" spans="3:9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 t="s">
        <v>128</v>
      </c>
      <c r="H128" s="3" t="s">
        <v>128</v>
      </c>
      <c r="I128" s="3" t="s">
        <v>128</v>
      </c>
    </row>
    <row r="129" spans="3:9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 t="s">
        <v>128</v>
      </c>
      <c r="H129" s="3" t="s">
        <v>128</v>
      </c>
      <c r="I129" s="3" t="s">
        <v>128</v>
      </c>
    </row>
    <row r="130" spans="3:9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 t="s">
        <v>128</v>
      </c>
      <c r="H130" s="3" t="s">
        <v>128</v>
      </c>
      <c r="I130" s="3" t="s">
        <v>128</v>
      </c>
    </row>
    <row r="131" spans="3:9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 t="s">
        <v>128</v>
      </c>
      <c r="H131" s="3" t="s">
        <v>128</v>
      </c>
      <c r="I131" s="3" t="s">
        <v>128</v>
      </c>
    </row>
    <row r="132" spans="3:9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 t="s">
        <v>128</v>
      </c>
      <c r="H132" s="3" t="s">
        <v>128</v>
      </c>
      <c r="I132" s="3" t="s">
        <v>128</v>
      </c>
    </row>
    <row r="133" spans="3:9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 t="s">
        <v>128</v>
      </c>
      <c r="H133" s="3" t="s">
        <v>128</v>
      </c>
      <c r="I133" s="3" t="s">
        <v>128</v>
      </c>
    </row>
    <row r="134" spans="3:9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 t="s">
        <v>128</v>
      </c>
      <c r="H134" s="3" t="s">
        <v>128</v>
      </c>
      <c r="I134" s="3" t="s">
        <v>128</v>
      </c>
    </row>
    <row r="135" spans="3:9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 t="s">
        <v>128</v>
      </c>
      <c r="H135" s="3" t="s">
        <v>128</v>
      </c>
      <c r="I135" s="3" t="s">
        <v>128</v>
      </c>
    </row>
    <row r="136" spans="3:9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 t="s">
        <v>128</v>
      </c>
      <c r="H136" s="3" t="s">
        <v>128</v>
      </c>
      <c r="I136" s="3" t="s">
        <v>128</v>
      </c>
    </row>
    <row r="137" spans="3:9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 t="s">
        <v>128</v>
      </c>
      <c r="H137" s="3" t="s">
        <v>128</v>
      </c>
      <c r="I137" s="3" t="s">
        <v>128</v>
      </c>
    </row>
    <row r="138" spans="3:9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 t="s">
        <v>128</v>
      </c>
      <c r="H138" s="3" t="s">
        <v>128</v>
      </c>
      <c r="I138" s="3" t="s">
        <v>128</v>
      </c>
    </row>
    <row r="139" spans="3:9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 t="s">
        <v>128</v>
      </c>
      <c r="H139" s="3" t="s">
        <v>128</v>
      </c>
      <c r="I139" s="3" t="s">
        <v>128</v>
      </c>
    </row>
    <row r="140" spans="3:9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 t="s">
        <v>128</v>
      </c>
      <c r="H140" s="3" t="s">
        <v>128</v>
      </c>
      <c r="I140" s="3" t="s">
        <v>128</v>
      </c>
    </row>
    <row r="141" spans="3:9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 t="s">
        <v>128</v>
      </c>
      <c r="H141" s="3" t="s">
        <v>128</v>
      </c>
      <c r="I141" s="3" t="s">
        <v>128</v>
      </c>
    </row>
    <row r="142" spans="3:9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0</v>
      </c>
      <c r="H142" s="3">
        <v>0</v>
      </c>
      <c r="I142" s="3">
        <v>0</v>
      </c>
    </row>
    <row r="143" spans="3:9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0</v>
      </c>
      <c r="H143" s="3">
        <v>0</v>
      </c>
      <c r="I143" s="3">
        <v>2</v>
      </c>
    </row>
    <row r="144" spans="3:9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1</v>
      </c>
      <c r="H144" s="3">
        <v>3</v>
      </c>
      <c r="I144" s="3">
        <v>13</v>
      </c>
    </row>
    <row r="145" spans="3:9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0</v>
      </c>
      <c r="H145" s="3">
        <v>4</v>
      </c>
      <c r="I145" s="3">
        <v>49</v>
      </c>
    </row>
    <row r="146" spans="3:9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2</v>
      </c>
      <c r="H146" s="3">
        <v>10</v>
      </c>
      <c r="I146" s="3">
        <v>61</v>
      </c>
    </row>
    <row r="147" spans="3:9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1</v>
      </c>
      <c r="H147" s="3">
        <v>6</v>
      </c>
      <c r="I147" s="3">
        <v>38</v>
      </c>
    </row>
    <row r="148" spans="3:9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0</v>
      </c>
      <c r="H148" s="3">
        <v>0</v>
      </c>
      <c r="I148" s="3">
        <v>5</v>
      </c>
    </row>
    <row r="149" spans="3:9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0</v>
      </c>
      <c r="H149" s="3">
        <v>0</v>
      </c>
      <c r="I149" s="3">
        <v>0</v>
      </c>
    </row>
    <row r="150" spans="3:9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0</v>
      </c>
      <c r="H150" s="3">
        <v>0</v>
      </c>
      <c r="I150" s="3">
        <v>0</v>
      </c>
    </row>
    <row r="151" spans="3:9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0</v>
      </c>
      <c r="H151" s="3">
        <v>0</v>
      </c>
      <c r="I151" s="3">
        <v>0</v>
      </c>
    </row>
    <row r="152" spans="3:9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0</v>
      </c>
      <c r="H152" s="3">
        <v>0</v>
      </c>
      <c r="I152" s="3">
        <v>0</v>
      </c>
    </row>
    <row r="153" spans="3:9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0</v>
      </c>
      <c r="H153" s="3">
        <v>0</v>
      </c>
      <c r="I153" s="3">
        <v>0</v>
      </c>
    </row>
    <row r="154" spans="3:9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0</v>
      </c>
      <c r="H154" s="3">
        <v>0</v>
      </c>
      <c r="I154" s="3">
        <v>0</v>
      </c>
    </row>
    <row r="155" spans="3:9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 t="s">
        <v>128</v>
      </c>
      <c r="H155" s="3" t="s">
        <v>128</v>
      </c>
      <c r="I155" s="3" t="s">
        <v>128</v>
      </c>
    </row>
    <row r="156" spans="3:9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 t="s">
        <v>128</v>
      </c>
      <c r="H156" s="3" t="s">
        <v>128</v>
      </c>
      <c r="I156" s="3" t="s">
        <v>128</v>
      </c>
    </row>
    <row r="157" spans="3:9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 t="s">
        <v>128</v>
      </c>
      <c r="H157" s="3" t="s">
        <v>128</v>
      </c>
      <c r="I157" s="3" t="s">
        <v>128</v>
      </c>
    </row>
    <row r="158" spans="3:9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 t="s">
        <v>128</v>
      </c>
      <c r="H158" s="3" t="s">
        <v>128</v>
      </c>
      <c r="I158" s="3" t="s">
        <v>128</v>
      </c>
    </row>
    <row r="159" spans="3:9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 t="s">
        <v>128</v>
      </c>
      <c r="H159" s="3" t="s">
        <v>128</v>
      </c>
      <c r="I159" s="3" t="s">
        <v>128</v>
      </c>
    </row>
    <row r="160" spans="3:9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 t="s">
        <v>128</v>
      </c>
      <c r="H160" s="3" t="s">
        <v>128</v>
      </c>
      <c r="I160" s="3" t="s">
        <v>128</v>
      </c>
    </row>
    <row r="161" spans="3:9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 t="s">
        <v>128</v>
      </c>
      <c r="H161" s="3" t="s">
        <v>128</v>
      </c>
      <c r="I161" s="3" t="s">
        <v>128</v>
      </c>
    </row>
    <row r="162" spans="3:9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 t="s">
        <v>128</v>
      </c>
      <c r="H162" s="3" t="s">
        <v>128</v>
      </c>
      <c r="I162" s="3" t="s">
        <v>128</v>
      </c>
    </row>
    <row r="163" spans="3:9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 t="s">
        <v>128</v>
      </c>
      <c r="H163" s="3" t="s">
        <v>128</v>
      </c>
      <c r="I163" s="3" t="s">
        <v>128</v>
      </c>
    </row>
    <row r="164" spans="3:9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 t="s">
        <v>128</v>
      </c>
      <c r="H164" s="3" t="s">
        <v>128</v>
      </c>
      <c r="I164" s="3" t="s">
        <v>128</v>
      </c>
    </row>
    <row r="165" spans="3:9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 t="s">
        <v>128</v>
      </c>
      <c r="H165" s="3" t="s">
        <v>128</v>
      </c>
      <c r="I165" s="3" t="s">
        <v>128</v>
      </c>
    </row>
    <row r="166" spans="3:9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 t="s">
        <v>128</v>
      </c>
      <c r="H166" s="3" t="s">
        <v>128</v>
      </c>
      <c r="I166" s="3" t="s">
        <v>128</v>
      </c>
    </row>
    <row r="167" spans="3:9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 t="s">
        <v>128</v>
      </c>
      <c r="H167" s="3" t="s">
        <v>128</v>
      </c>
      <c r="I167" s="3" t="s">
        <v>128</v>
      </c>
    </row>
    <row r="168" spans="3:9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 t="s">
        <v>128</v>
      </c>
      <c r="H168" s="3" t="s">
        <v>128</v>
      </c>
      <c r="I168" s="3" t="s">
        <v>128</v>
      </c>
    </row>
    <row r="169" spans="3:9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 t="s">
        <v>128</v>
      </c>
      <c r="H169" s="3" t="s">
        <v>128</v>
      </c>
      <c r="I169" s="3" t="s">
        <v>128</v>
      </c>
    </row>
    <row r="170" spans="3:9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 t="s">
        <v>128</v>
      </c>
      <c r="H170" s="3" t="s">
        <v>128</v>
      </c>
      <c r="I170" s="3" t="s">
        <v>128</v>
      </c>
    </row>
    <row r="171" spans="3:9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 t="s">
        <v>128</v>
      </c>
      <c r="H171" s="3" t="s">
        <v>128</v>
      </c>
      <c r="I171" s="3" t="s">
        <v>128</v>
      </c>
    </row>
    <row r="172" spans="3:9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 t="s">
        <v>128</v>
      </c>
      <c r="H172" s="3" t="s">
        <v>128</v>
      </c>
      <c r="I172" s="3" t="s">
        <v>128</v>
      </c>
    </row>
    <row r="173" spans="3:9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 t="s">
        <v>128</v>
      </c>
      <c r="H173" s="3" t="s">
        <v>128</v>
      </c>
      <c r="I173" s="3" t="s">
        <v>128</v>
      </c>
    </row>
    <row r="174" spans="3:9" x14ac:dyDescent="0.35">
      <c r="C174" s="3" t="s">
        <v>130</v>
      </c>
      <c r="D174" s="3" t="s">
        <v>6</v>
      </c>
      <c r="E174" s="4" t="s">
        <v>7</v>
      </c>
      <c r="F174" s="3">
        <v>1671407</v>
      </c>
      <c r="G174" s="3" t="s">
        <v>128</v>
      </c>
      <c r="H174" s="3" t="s">
        <v>128</v>
      </c>
      <c r="I174" s="3" t="s">
        <v>128</v>
      </c>
    </row>
    <row r="175" spans="3:9" x14ac:dyDescent="0.35">
      <c r="C175" s="3" t="s">
        <v>130</v>
      </c>
      <c r="D175" s="3" t="s">
        <v>6</v>
      </c>
      <c r="E175" s="4" t="s">
        <v>8</v>
      </c>
      <c r="F175" s="3">
        <v>1672583</v>
      </c>
      <c r="G175" s="3">
        <v>0</v>
      </c>
      <c r="H175" s="3">
        <v>0</v>
      </c>
      <c r="I175" s="3">
        <v>0</v>
      </c>
    </row>
    <row r="176" spans="3:9" x14ac:dyDescent="0.35">
      <c r="C176" s="3" t="s">
        <v>130</v>
      </c>
      <c r="D176" s="3" t="s">
        <v>6</v>
      </c>
      <c r="E176" s="4" t="s">
        <v>9</v>
      </c>
      <c r="F176" s="3">
        <v>1497833</v>
      </c>
      <c r="G176" s="3">
        <v>0</v>
      </c>
      <c r="H176" s="3">
        <v>0</v>
      </c>
      <c r="I176" s="3">
        <v>0</v>
      </c>
    </row>
    <row r="177" spans="3:9" x14ac:dyDescent="0.35">
      <c r="C177" s="3" t="s">
        <v>130</v>
      </c>
      <c r="D177" s="3" t="s">
        <v>6</v>
      </c>
      <c r="E177" s="4" t="s">
        <v>10</v>
      </c>
      <c r="F177" s="3">
        <v>1547611</v>
      </c>
      <c r="G177" s="3">
        <v>0</v>
      </c>
      <c r="H177" s="3">
        <v>2</v>
      </c>
      <c r="I177" s="3">
        <v>29</v>
      </c>
    </row>
    <row r="178" spans="3:9" x14ac:dyDescent="0.35">
      <c r="C178" s="3" t="s">
        <v>130</v>
      </c>
      <c r="D178" s="3" t="s">
        <v>6</v>
      </c>
      <c r="E178" s="4" t="s">
        <v>11</v>
      </c>
      <c r="F178" s="3">
        <v>1735865</v>
      </c>
      <c r="G178" s="3">
        <v>1</v>
      </c>
      <c r="H178" s="3">
        <v>8</v>
      </c>
      <c r="I178" s="3">
        <v>130</v>
      </c>
    </row>
    <row r="179" spans="3:9" x14ac:dyDescent="0.35">
      <c r="C179" s="3" t="s">
        <v>130</v>
      </c>
      <c r="D179" s="3" t="s">
        <v>6</v>
      </c>
      <c r="E179" s="4" t="s">
        <v>12</v>
      </c>
      <c r="F179" s="3">
        <v>1887371</v>
      </c>
      <c r="G179" s="3">
        <v>0</v>
      </c>
      <c r="H179" s="3">
        <v>37</v>
      </c>
      <c r="I179" s="3">
        <v>329</v>
      </c>
    </row>
    <row r="180" spans="3:9" x14ac:dyDescent="0.35">
      <c r="C180" s="3" t="s">
        <v>130</v>
      </c>
      <c r="D180" s="3" t="s">
        <v>6</v>
      </c>
      <c r="E180" s="4" t="s">
        <v>13</v>
      </c>
      <c r="F180" s="3">
        <v>1874726</v>
      </c>
      <c r="G180" s="3">
        <v>4</v>
      </c>
      <c r="H180" s="3">
        <v>32</v>
      </c>
      <c r="I180" s="3">
        <v>373</v>
      </c>
    </row>
    <row r="181" spans="3:9" x14ac:dyDescent="0.35">
      <c r="C181" s="3" t="s">
        <v>130</v>
      </c>
      <c r="D181" s="3" t="s">
        <v>6</v>
      </c>
      <c r="E181" s="4" t="s">
        <v>14</v>
      </c>
      <c r="F181" s="3">
        <v>1783165</v>
      </c>
      <c r="G181" s="3">
        <v>1</v>
      </c>
      <c r="H181" s="3">
        <v>26</v>
      </c>
      <c r="I181" s="3">
        <v>225</v>
      </c>
    </row>
    <row r="182" spans="3:9" x14ac:dyDescent="0.35">
      <c r="C182" s="3" t="s">
        <v>130</v>
      </c>
      <c r="D182" s="3" t="s">
        <v>6</v>
      </c>
      <c r="E182" s="4" t="s">
        <v>15</v>
      </c>
      <c r="F182" s="3">
        <v>1778839</v>
      </c>
      <c r="G182" s="3">
        <v>0</v>
      </c>
      <c r="H182" s="3">
        <v>5</v>
      </c>
      <c r="I182" s="3">
        <v>53</v>
      </c>
    </row>
    <row r="183" spans="3:9" x14ac:dyDescent="0.35">
      <c r="C183" s="3" t="s">
        <v>130</v>
      </c>
      <c r="D183" s="3" t="s">
        <v>6</v>
      </c>
      <c r="E183" s="4" t="s">
        <v>16</v>
      </c>
      <c r="F183" s="3">
        <v>1963255</v>
      </c>
      <c r="G183" s="3">
        <v>0</v>
      </c>
      <c r="H183" s="3">
        <v>1</v>
      </c>
      <c r="I183" s="3">
        <v>4</v>
      </c>
    </row>
    <row r="184" spans="3:9" x14ac:dyDescent="0.35">
      <c r="C184" s="3" t="s">
        <v>130</v>
      </c>
      <c r="D184" s="3" t="s">
        <v>6</v>
      </c>
      <c r="E184" s="4" t="s">
        <v>17</v>
      </c>
      <c r="F184" s="3">
        <v>1961512</v>
      </c>
      <c r="G184" s="3">
        <v>0</v>
      </c>
      <c r="H184" s="3">
        <v>1</v>
      </c>
      <c r="I184" s="3">
        <v>0</v>
      </c>
    </row>
    <row r="185" spans="3:9" x14ac:dyDescent="0.35">
      <c r="C185" s="3" t="s">
        <v>130</v>
      </c>
      <c r="D185" s="3" t="s">
        <v>6</v>
      </c>
      <c r="E185" s="4" t="s">
        <v>18</v>
      </c>
      <c r="F185" s="3">
        <v>1707241</v>
      </c>
      <c r="G185" s="3">
        <v>0</v>
      </c>
      <c r="H185" s="3">
        <v>1</v>
      </c>
      <c r="I185" s="3">
        <v>0</v>
      </c>
    </row>
    <row r="186" spans="3:9" x14ac:dyDescent="0.35">
      <c r="C186" s="3" t="s">
        <v>130</v>
      </c>
      <c r="D186" s="3" t="s">
        <v>6</v>
      </c>
      <c r="E186" s="4" t="s">
        <v>19</v>
      </c>
      <c r="F186" s="3">
        <v>1494368</v>
      </c>
      <c r="G186" s="3">
        <v>0</v>
      </c>
      <c r="H186" s="3">
        <v>0</v>
      </c>
      <c r="I186" s="3">
        <v>0</v>
      </c>
    </row>
    <row r="187" spans="3:9" x14ac:dyDescent="0.35">
      <c r="C187" s="3" t="s">
        <v>130</v>
      </c>
      <c r="D187" s="3" t="s">
        <v>6</v>
      </c>
      <c r="E187" s="4" t="s">
        <v>20</v>
      </c>
      <c r="F187" s="3">
        <v>1561477</v>
      </c>
      <c r="G187" s="3">
        <v>0</v>
      </c>
      <c r="H187" s="3">
        <v>0</v>
      </c>
      <c r="I187" s="3">
        <v>0</v>
      </c>
    </row>
    <row r="188" spans="3:9" x14ac:dyDescent="0.35">
      <c r="C188" s="3" t="s">
        <v>130</v>
      </c>
      <c r="D188" s="3" t="s">
        <v>6</v>
      </c>
      <c r="E188" s="4" t="s">
        <v>21</v>
      </c>
      <c r="F188" s="3">
        <v>1243844</v>
      </c>
      <c r="G188" s="3">
        <v>0</v>
      </c>
      <c r="H188" s="3">
        <v>0</v>
      </c>
      <c r="I188" s="3">
        <v>0</v>
      </c>
    </row>
    <row r="189" spans="3:9" x14ac:dyDescent="0.35">
      <c r="C189" s="3" t="s">
        <v>130</v>
      </c>
      <c r="D189" s="3" t="s">
        <v>6</v>
      </c>
      <c r="E189" s="4" t="s">
        <v>22</v>
      </c>
      <c r="F189" s="3">
        <v>968214</v>
      </c>
      <c r="G189" s="3" t="s">
        <v>128</v>
      </c>
      <c r="H189" s="3" t="s">
        <v>128</v>
      </c>
      <c r="I189" s="3" t="s">
        <v>128</v>
      </c>
    </row>
    <row r="190" spans="3:9" x14ac:dyDescent="0.35">
      <c r="C190" s="3" t="s">
        <v>130</v>
      </c>
      <c r="D190" s="3" t="s">
        <v>6</v>
      </c>
      <c r="E190" s="4" t="s">
        <v>23</v>
      </c>
      <c r="F190" s="3">
        <v>1617836</v>
      </c>
      <c r="G190" s="3" t="s">
        <v>128</v>
      </c>
      <c r="H190" s="3" t="s">
        <v>128</v>
      </c>
      <c r="I190" s="3" t="s">
        <v>128</v>
      </c>
    </row>
    <row r="191" spans="3:9" x14ac:dyDescent="0.35">
      <c r="C191" s="3" t="s">
        <v>130</v>
      </c>
      <c r="D191" s="3" t="s">
        <v>24</v>
      </c>
      <c r="E191" s="4" t="s">
        <v>7</v>
      </c>
      <c r="F191" s="3">
        <v>-1757639</v>
      </c>
      <c r="G191" s="3" t="s">
        <v>128</v>
      </c>
      <c r="H191" s="3" t="s">
        <v>128</v>
      </c>
      <c r="I191" s="3" t="s">
        <v>128</v>
      </c>
    </row>
    <row r="192" spans="3:9" x14ac:dyDescent="0.35">
      <c r="C192" s="3" t="s">
        <v>130</v>
      </c>
      <c r="D192" s="3" t="s">
        <v>24</v>
      </c>
      <c r="E192" s="4" t="s">
        <v>8</v>
      </c>
      <c r="F192" s="3">
        <v>-1755683</v>
      </c>
      <c r="G192" s="3" t="s">
        <v>128</v>
      </c>
      <c r="H192" s="3" t="s">
        <v>128</v>
      </c>
      <c r="I192" s="3" t="s">
        <v>128</v>
      </c>
    </row>
    <row r="193" spans="3:9" x14ac:dyDescent="0.35">
      <c r="C193" s="3" t="s">
        <v>130</v>
      </c>
      <c r="D193" s="3" t="s">
        <v>24</v>
      </c>
      <c r="E193" s="4" t="s">
        <v>9</v>
      </c>
      <c r="F193" s="3">
        <v>-1572421</v>
      </c>
      <c r="G193" s="3" t="s">
        <v>128</v>
      </c>
      <c r="H193" s="3" t="s">
        <v>128</v>
      </c>
      <c r="I193" s="3" t="s">
        <v>128</v>
      </c>
    </row>
    <row r="194" spans="3:9" x14ac:dyDescent="0.35">
      <c r="C194" s="3" t="s">
        <v>130</v>
      </c>
      <c r="D194" s="3" t="s">
        <v>24</v>
      </c>
      <c r="E194" s="4" t="s">
        <v>10</v>
      </c>
      <c r="F194" s="3">
        <v>-1631799</v>
      </c>
      <c r="G194" s="3" t="s">
        <v>128</v>
      </c>
      <c r="H194" s="3" t="s">
        <v>128</v>
      </c>
      <c r="I194" s="3" t="s">
        <v>128</v>
      </c>
    </row>
    <row r="195" spans="3:9" x14ac:dyDescent="0.35">
      <c r="C195" s="3" t="s">
        <v>130</v>
      </c>
      <c r="D195" s="3" t="s">
        <v>24</v>
      </c>
      <c r="E195" s="4" t="s">
        <v>11</v>
      </c>
      <c r="F195" s="3">
        <v>-1824091</v>
      </c>
      <c r="G195" s="3" t="s">
        <v>128</v>
      </c>
      <c r="H195" s="3" t="s">
        <v>128</v>
      </c>
      <c r="I195" s="3" t="s">
        <v>128</v>
      </c>
    </row>
    <row r="196" spans="3:9" x14ac:dyDescent="0.35">
      <c r="C196" s="3" t="s">
        <v>130</v>
      </c>
      <c r="D196" s="3" t="s">
        <v>24</v>
      </c>
      <c r="E196" s="4" t="s">
        <v>12</v>
      </c>
      <c r="F196" s="3">
        <v>-1924216</v>
      </c>
      <c r="G196" s="3" t="s">
        <v>128</v>
      </c>
      <c r="H196" s="3" t="s">
        <v>128</v>
      </c>
      <c r="I196" s="3" t="s">
        <v>128</v>
      </c>
    </row>
    <row r="197" spans="3:9" x14ac:dyDescent="0.35">
      <c r="C197" s="3" t="s">
        <v>130</v>
      </c>
      <c r="D197" s="3" t="s">
        <v>24</v>
      </c>
      <c r="E197" s="4" t="s">
        <v>13</v>
      </c>
      <c r="F197" s="3">
        <v>-1874897</v>
      </c>
      <c r="G197" s="3" t="s">
        <v>128</v>
      </c>
      <c r="H197" s="3" t="s">
        <v>128</v>
      </c>
      <c r="I197" s="3" t="s">
        <v>128</v>
      </c>
    </row>
    <row r="198" spans="3:9" x14ac:dyDescent="0.35">
      <c r="C198" s="3" t="s">
        <v>130</v>
      </c>
      <c r="D198" s="3" t="s">
        <v>24</v>
      </c>
      <c r="E198" s="4" t="s">
        <v>14</v>
      </c>
      <c r="F198" s="3">
        <v>-1773846</v>
      </c>
      <c r="G198" s="3" t="s">
        <v>128</v>
      </c>
      <c r="H198" s="3" t="s">
        <v>128</v>
      </c>
      <c r="I198" s="3" t="s">
        <v>128</v>
      </c>
    </row>
    <row r="199" spans="3:9" x14ac:dyDescent="0.35">
      <c r="C199" s="3" t="s">
        <v>130</v>
      </c>
      <c r="D199" s="3" t="s">
        <v>24</v>
      </c>
      <c r="E199" s="4" t="s">
        <v>15</v>
      </c>
      <c r="F199" s="3">
        <v>-1756427</v>
      </c>
      <c r="G199" s="3" t="s">
        <v>128</v>
      </c>
      <c r="H199" s="3" t="s">
        <v>128</v>
      </c>
      <c r="I199" s="3" t="s">
        <v>128</v>
      </c>
    </row>
    <row r="200" spans="3:9" x14ac:dyDescent="0.35">
      <c r="C200" s="3" t="s">
        <v>130</v>
      </c>
      <c r="D200" s="3" t="s">
        <v>24</v>
      </c>
      <c r="E200" s="4" t="s">
        <v>16</v>
      </c>
      <c r="F200" s="3">
        <v>-1919824</v>
      </c>
      <c r="G200" s="3" t="s">
        <v>128</v>
      </c>
      <c r="H200" s="3" t="s">
        <v>128</v>
      </c>
      <c r="I200" s="3" t="s">
        <v>128</v>
      </c>
    </row>
    <row r="201" spans="3:9" x14ac:dyDescent="0.35">
      <c r="C201" s="3" t="s">
        <v>130</v>
      </c>
      <c r="D201" s="3" t="s">
        <v>24</v>
      </c>
      <c r="E201" s="4" t="s">
        <v>17</v>
      </c>
      <c r="F201" s="3">
        <v>-1911583</v>
      </c>
      <c r="G201" s="3" t="s">
        <v>128</v>
      </c>
      <c r="H201" s="3" t="s">
        <v>128</v>
      </c>
      <c r="I201" s="3" t="s">
        <v>128</v>
      </c>
    </row>
    <row r="202" spans="3:9" x14ac:dyDescent="0.35">
      <c r="C202" s="3" t="s">
        <v>130</v>
      </c>
      <c r="D202" s="3" t="s">
        <v>24</v>
      </c>
      <c r="E202" s="4" t="s">
        <v>18</v>
      </c>
      <c r="F202" s="3">
        <v>-1670419</v>
      </c>
      <c r="G202" s="3" t="s">
        <v>128</v>
      </c>
      <c r="H202" s="3" t="s">
        <v>128</v>
      </c>
      <c r="I202" s="3" t="s">
        <v>128</v>
      </c>
    </row>
    <row r="203" spans="3:9" x14ac:dyDescent="0.35">
      <c r="C203" s="3" t="s">
        <v>130</v>
      </c>
      <c r="D203" s="3" t="s">
        <v>24</v>
      </c>
      <c r="E203" s="4" t="s">
        <v>19</v>
      </c>
      <c r="F203" s="3">
        <v>-1436605</v>
      </c>
      <c r="G203" s="3" t="s">
        <v>128</v>
      </c>
      <c r="H203" s="3" t="s">
        <v>128</v>
      </c>
      <c r="I203" s="3" t="s">
        <v>128</v>
      </c>
    </row>
    <row r="204" spans="3:9" x14ac:dyDescent="0.35">
      <c r="C204" s="3" t="s">
        <v>130</v>
      </c>
      <c r="D204" s="3" t="s">
        <v>24</v>
      </c>
      <c r="E204" s="4" t="s">
        <v>20</v>
      </c>
      <c r="F204" s="3">
        <v>-1470578</v>
      </c>
      <c r="G204" s="3" t="s">
        <v>128</v>
      </c>
      <c r="H204" s="3" t="s">
        <v>128</v>
      </c>
      <c r="I204" s="3" t="s">
        <v>128</v>
      </c>
    </row>
    <row r="205" spans="3:9" x14ac:dyDescent="0.35">
      <c r="C205" s="3" t="s">
        <v>130</v>
      </c>
      <c r="D205" s="3" t="s">
        <v>24</v>
      </c>
      <c r="E205" s="4" t="s">
        <v>21</v>
      </c>
      <c r="F205" s="3">
        <v>-1137445</v>
      </c>
      <c r="G205" s="3" t="s">
        <v>128</v>
      </c>
      <c r="H205" s="3" t="s">
        <v>128</v>
      </c>
      <c r="I205" s="3" t="s">
        <v>128</v>
      </c>
    </row>
    <row r="206" spans="3:9" x14ac:dyDescent="0.35">
      <c r="C206" s="3" t="s">
        <v>130</v>
      </c>
      <c r="D206" s="3" t="s">
        <v>24</v>
      </c>
      <c r="E206" s="4" t="s">
        <v>22</v>
      </c>
      <c r="F206" s="3">
        <v>-827832</v>
      </c>
      <c r="G206" s="3" t="s">
        <v>128</v>
      </c>
      <c r="H206" s="3" t="s">
        <v>128</v>
      </c>
      <c r="I206" s="3" t="s">
        <v>128</v>
      </c>
    </row>
    <row r="207" spans="3:9" x14ac:dyDescent="0.35">
      <c r="C207" s="3" t="s">
        <v>130</v>
      </c>
      <c r="D207" s="3" t="s">
        <v>24</v>
      </c>
      <c r="E207" s="4" t="s">
        <v>23</v>
      </c>
      <c r="F207" s="3">
        <v>-1055615</v>
      </c>
      <c r="G207" s="3" t="s">
        <v>128</v>
      </c>
      <c r="H207" s="3" t="s">
        <v>128</v>
      </c>
      <c r="I207" s="3" t="s">
        <v>128</v>
      </c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zoomScale="40" zoomScaleNormal="40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C3:G173"/>
  <sheetViews>
    <sheetView workbookViewId="0"/>
  </sheetViews>
  <sheetFormatPr defaultRowHeight="14.5" x14ac:dyDescent="0.35"/>
  <cols>
    <col min="5" max="5" width="9.1796875" style="5"/>
  </cols>
  <sheetData>
    <row r="3" spans="3:7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4</v>
      </c>
    </row>
    <row r="4" spans="3:7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39</v>
      </c>
    </row>
    <row r="5" spans="3:7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42</v>
      </c>
    </row>
    <row r="6" spans="3:7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44</v>
      </c>
    </row>
    <row r="7" spans="3:7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83</v>
      </c>
    </row>
    <row r="8" spans="3:7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48</v>
      </c>
    </row>
    <row r="9" spans="3:7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48</v>
      </c>
    </row>
    <row r="10" spans="3:7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71</v>
      </c>
    </row>
    <row r="11" spans="3:7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119</v>
      </c>
    </row>
    <row r="12" spans="3:7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240</v>
      </c>
    </row>
    <row r="13" spans="3:7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440</v>
      </c>
    </row>
    <row r="14" spans="3:7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710</v>
      </c>
    </row>
    <row r="15" spans="3:7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1064</v>
      </c>
    </row>
    <row r="16" spans="3:7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1463</v>
      </c>
    </row>
    <row r="17" spans="3:7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1904</v>
      </c>
    </row>
    <row r="18" spans="3:7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1659</v>
      </c>
    </row>
    <row r="19" spans="3:7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1334</v>
      </c>
    </row>
    <row r="20" spans="3:7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1491</v>
      </c>
    </row>
    <row r="21" spans="3:7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-67</v>
      </c>
    </row>
    <row r="22" spans="3:7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-57</v>
      </c>
    </row>
    <row r="23" spans="3:7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-61</v>
      </c>
    </row>
    <row r="24" spans="3:7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-63</v>
      </c>
    </row>
    <row r="25" spans="3:7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-63</v>
      </c>
    </row>
    <row r="26" spans="3:7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-34</v>
      </c>
    </row>
    <row r="27" spans="3:7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-65</v>
      </c>
    </row>
    <row r="28" spans="3:7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-91</v>
      </c>
    </row>
    <row r="29" spans="3:7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-220</v>
      </c>
    </row>
    <row r="30" spans="3:7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-383</v>
      </c>
    </row>
    <row r="31" spans="3:7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-619</v>
      </c>
    </row>
    <row r="32" spans="3:7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-885</v>
      </c>
    </row>
    <row r="33" spans="3:7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-1427</v>
      </c>
    </row>
    <row r="34" spans="3:7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-2292</v>
      </c>
    </row>
    <row r="35" spans="3:7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-2198</v>
      </c>
    </row>
    <row r="36" spans="3:7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-2061</v>
      </c>
    </row>
    <row r="37" spans="3:7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-2320</v>
      </c>
    </row>
    <row r="38" spans="3:7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46</v>
      </c>
    </row>
    <row r="39" spans="3:7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38</v>
      </c>
    </row>
    <row r="40" spans="3:7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44</v>
      </c>
    </row>
    <row r="41" spans="3:7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77</v>
      </c>
    </row>
    <row r="42" spans="3:7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58</v>
      </c>
    </row>
    <row r="43" spans="3:7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47</v>
      </c>
    </row>
    <row r="44" spans="3:7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74</v>
      </c>
    </row>
    <row r="45" spans="3:7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132</v>
      </c>
    </row>
    <row r="46" spans="3:7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249</v>
      </c>
    </row>
    <row r="47" spans="3:7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438</v>
      </c>
    </row>
    <row r="48" spans="3:7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758</v>
      </c>
    </row>
    <row r="49" spans="3:7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1080</v>
      </c>
    </row>
    <row r="50" spans="3:7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1528</v>
      </c>
    </row>
    <row r="51" spans="3:7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1999</v>
      </c>
    </row>
    <row r="52" spans="3:7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1825</v>
      </c>
    </row>
    <row r="53" spans="3:7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1431</v>
      </c>
    </row>
    <row r="54" spans="3:7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1601</v>
      </c>
    </row>
    <row r="55" spans="3:7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-63</v>
      </c>
    </row>
    <row r="56" spans="3:7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-56</v>
      </c>
    </row>
    <row r="57" spans="3:7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-63</v>
      </c>
    </row>
    <row r="58" spans="3:7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-62</v>
      </c>
    </row>
    <row r="59" spans="3:7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-69</v>
      </c>
    </row>
    <row r="60" spans="3:7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-51</v>
      </c>
    </row>
    <row r="61" spans="3:7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-63</v>
      </c>
    </row>
    <row r="62" spans="3:7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-95</v>
      </c>
    </row>
    <row r="63" spans="3:7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-240</v>
      </c>
    </row>
    <row r="64" spans="3:7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-390</v>
      </c>
    </row>
    <row r="65" spans="3:7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-670</v>
      </c>
    </row>
    <row r="66" spans="3:7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-936</v>
      </c>
    </row>
    <row r="67" spans="3:7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-1434</v>
      </c>
    </row>
    <row r="68" spans="3:7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-2339</v>
      </c>
    </row>
    <row r="69" spans="3:7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-2386</v>
      </c>
    </row>
    <row r="70" spans="3:7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-2219</v>
      </c>
    </row>
    <row r="71" spans="3:7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-2514</v>
      </c>
    </row>
    <row r="72" spans="3:7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46</v>
      </c>
    </row>
    <row r="73" spans="3:7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39</v>
      </c>
    </row>
    <row r="74" spans="3:7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48</v>
      </c>
    </row>
    <row r="75" spans="3:7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64</v>
      </c>
    </row>
    <row r="76" spans="3:7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77</v>
      </c>
    </row>
    <row r="77" spans="3:7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55</v>
      </c>
    </row>
    <row r="78" spans="3:7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85</v>
      </c>
    </row>
    <row r="79" spans="3:7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128</v>
      </c>
    </row>
    <row r="80" spans="3:7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256</v>
      </c>
    </row>
    <row r="81" spans="3:7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462</v>
      </c>
    </row>
    <row r="82" spans="3:7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801</v>
      </c>
    </row>
    <row r="83" spans="3:7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1114</v>
      </c>
    </row>
    <row r="84" spans="3:7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1551</v>
      </c>
    </row>
    <row r="85" spans="3:7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2068</v>
      </c>
    </row>
    <row r="86" spans="3:7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1987</v>
      </c>
    </row>
    <row r="87" spans="3:7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1491</v>
      </c>
    </row>
    <row r="88" spans="3:7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1645</v>
      </c>
    </row>
    <row r="89" spans="3:7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-55</v>
      </c>
    </row>
    <row r="90" spans="3:7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-66</v>
      </c>
    </row>
    <row r="91" spans="3:7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-56</v>
      </c>
    </row>
    <row r="92" spans="3:7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-65</v>
      </c>
    </row>
    <row r="93" spans="3:7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-69</v>
      </c>
    </row>
    <row r="94" spans="3:7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-74</v>
      </c>
    </row>
    <row r="95" spans="3:7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-74</v>
      </c>
    </row>
    <row r="96" spans="3:7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-103</v>
      </c>
    </row>
    <row r="97" spans="3:7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-221</v>
      </c>
    </row>
    <row r="98" spans="3:7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-409</v>
      </c>
    </row>
    <row r="99" spans="3:7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-719</v>
      </c>
    </row>
    <row r="100" spans="3:7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-980</v>
      </c>
    </row>
    <row r="101" spans="3:7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-1449</v>
      </c>
    </row>
    <row r="102" spans="3:7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-2429</v>
      </c>
    </row>
    <row r="103" spans="3:7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-2529</v>
      </c>
    </row>
    <row r="104" spans="3:7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-2335</v>
      </c>
    </row>
    <row r="105" spans="3:7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-2625</v>
      </c>
    </row>
    <row r="106" spans="3:7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40</v>
      </c>
    </row>
    <row r="107" spans="3:7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47</v>
      </c>
    </row>
    <row r="108" spans="3:7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45</v>
      </c>
    </row>
    <row r="109" spans="3:7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57</v>
      </c>
    </row>
    <row r="110" spans="3:7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69</v>
      </c>
    </row>
    <row r="111" spans="3:7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74</v>
      </c>
    </row>
    <row r="112" spans="3:7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86</v>
      </c>
    </row>
    <row r="113" spans="3:7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126</v>
      </c>
    </row>
    <row r="114" spans="3:7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246</v>
      </c>
    </row>
    <row r="115" spans="3:7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511</v>
      </c>
    </row>
    <row r="116" spans="3:7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888</v>
      </c>
    </row>
    <row r="117" spans="3:7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1168</v>
      </c>
    </row>
    <row r="118" spans="3:7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1537</v>
      </c>
    </row>
    <row r="119" spans="3:7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2183</v>
      </c>
    </row>
    <row r="120" spans="3:7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2162</v>
      </c>
    </row>
    <row r="121" spans="3:7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1598</v>
      </c>
    </row>
    <row r="122" spans="3:7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1685</v>
      </c>
    </row>
    <row r="123" spans="3:7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-59</v>
      </c>
    </row>
    <row r="124" spans="3:7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-80</v>
      </c>
    </row>
    <row r="125" spans="3:7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-49</v>
      </c>
    </row>
    <row r="126" spans="3:7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-69</v>
      </c>
    </row>
    <row r="127" spans="3:7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-81</v>
      </c>
    </row>
    <row r="128" spans="3:7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-82</v>
      </c>
    </row>
    <row r="129" spans="3:7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-81</v>
      </c>
    </row>
    <row r="130" spans="3:7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-125</v>
      </c>
    </row>
    <row r="131" spans="3:7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-215</v>
      </c>
    </row>
    <row r="132" spans="3:7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-444</v>
      </c>
    </row>
    <row r="133" spans="3:7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-702</v>
      </c>
    </row>
    <row r="134" spans="3:7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-1049</v>
      </c>
    </row>
    <row r="135" spans="3:7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-1507</v>
      </c>
    </row>
    <row r="136" spans="3:7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-2424</v>
      </c>
    </row>
    <row r="137" spans="3:7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-2766</v>
      </c>
    </row>
    <row r="138" spans="3:7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-2411</v>
      </c>
    </row>
    <row r="139" spans="3:7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-2755</v>
      </c>
    </row>
    <row r="140" spans="3:7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33</v>
      </c>
    </row>
    <row r="141" spans="3:7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54</v>
      </c>
    </row>
    <row r="142" spans="3:7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42</v>
      </c>
    </row>
    <row r="143" spans="3:7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61</v>
      </c>
    </row>
    <row r="144" spans="3:7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87</v>
      </c>
    </row>
    <row r="145" spans="3:7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68</v>
      </c>
    </row>
    <row r="146" spans="3:7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88</v>
      </c>
    </row>
    <row r="147" spans="3:7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142</v>
      </c>
    </row>
    <row r="148" spans="3:7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271</v>
      </c>
    </row>
    <row r="149" spans="3:7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518</v>
      </c>
    </row>
    <row r="150" spans="3:7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874</v>
      </c>
    </row>
    <row r="151" spans="3:7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1238</v>
      </c>
    </row>
    <row r="152" spans="3:7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1631</v>
      </c>
    </row>
    <row r="153" spans="3:7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2130</v>
      </c>
    </row>
    <row r="154" spans="3:7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2340</v>
      </c>
    </row>
    <row r="155" spans="3:7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1692</v>
      </c>
    </row>
    <row r="156" spans="3:7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1804</v>
      </c>
    </row>
    <row r="157" spans="3:7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-50</v>
      </c>
    </row>
    <row r="158" spans="3:7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-77</v>
      </c>
    </row>
    <row r="159" spans="3:7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-54</v>
      </c>
    </row>
    <row r="160" spans="3:7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-66</v>
      </c>
    </row>
    <row r="161" spans="3:7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-77</v>
      </c>
    </row>
    <row r="162" spans="3:7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-82</v>
      </c>
    </row>
    <row r="163" spans="3:7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-77</v>
      </c>
    </row>
    <row r="164" spans="3:7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-133</v>
      </c>
    </row>
    <row r="165" spans="3:7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-204</v>
      </c>
    </row>
    <row r="166" spans="3:7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-468</v>
      </c>
    </row>
    <row r="167" spans="3:7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-699</v>
      </c>
    </row>
    <row r="168" spans="3:7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-1101</v>
      </c>
    </row>
    <row r="169" spans="3:7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-1541</v>
      </c>
    </row>
    <row r="170" spans="3:7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-2307</v>
      </c>
    </row>
    <row r="171" spans="3:7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-3048</v>
      </c>
    </row>
    <row r="172" spans="3:7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-2450</v>
      </c>
    </row>
    <row r="173" spans="3:7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-2971</v>
      </c>
    </row>
  </sheetData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"/>
  <sheetViews>
    <sheetView workbookViewId="0"/>
  </sheetViews>
  <sheetFormatPr defaultRowHeight="14.5" x14ac:dyDescent="0.35"/>
  <sheetData>
    <row r="1" spans="1:1" x14ac:dyDescent="0.35">
      <c r="A1" s="6" t="s">
        <v>29</v>
      </c>
    </row>
  </sheetData>
  <hyperlinks>
    <hyperlink ref="A1" location="Index!A1" display="Index" xr:uid="{00000000-0004-0000-1B00-000000000000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C3:I207"/>
  <sheetViews>
    <sheetView workbookViewId="0"/>
  </sheetViews>
  <sheetFormatPr defaultRowHeight="14.5" x14ac:dyDescent="0.35"/>
  <cols>
    <col min="5" max="5" width="9.81640625" style="5" bestFit="1" customWidth="1"/>
    <col min="7" max="7" width="28.54296875" bestFit="1" customWidth="1"/>
    <col min="8" max="8" width="30.26953125" bestFit="1" customWidth="1"/>
    <col min="9" max="9" width="30.7265625" bestFit="1" customWidth="1"/>
  </cols>
  <sheetData>
    <row r="3" spans="3:9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30</v>
      </c>
      <c r="H3" s="1" t="s">
        <v>31</v>
      </c>
      <c r="I3" s="1" t="s">
        <v>32</v>
      </c>
    </row>
    <row r="4" spans="3:9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0</v>
      </c>
      <c r="H4" s="3">
        <v>0</v>
      </c>
      <c r="I4" s="3">
        <v>0</v>
      </c>
    </row>
    <row r="5" spans="3:9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0</v>
      </c>
      <c r="H5" s="3">
        <v>0</v>
      </c>
      <c r="I5" s="3">
        <v>1</v>
      </c>
    </row>
    <row r="6" spans="3:9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0</v>
      </c>
      <c r="H6" s="3">
        <v>1</v>
      </c>
      <c r="I6" s="3">
        <v>0</v>
      </c>
    </row>
    <row r="7" spans="3:9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0</v>
      </c>
      <c r="H7" s="3">
        <v>0</v>
      </c>
      <c r="I7" s="3">
        <v>0</v>
      </c>
    </row>
    <row r="8" spans="3:9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0</v>
      </c>
      <c r="H8" s="3">
        <v>0</v>
      </c>
      <c r="I8" s="3">
        <v>0</v>
      </c>
    </row>
    <row r="9" spans="3:9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0</v>
      </c>
      <c r="H9" s="3">
        <v>0</v>
      </c>
      <c r="I9" s="3">
        <v>0</v>
      </c>
    </row>
    <row r="10" spans="3:9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0</v>
      </c>
      <c r="H10" s="3">
        <v>0</v>
      </c>
      <c r="I10" s="3">
        <v>1</v>
      </c>
    </row>
    <row r="11" spans="3:9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0</v>
      </c>
      <c r="H11" s="3">
        <v>0</v>
      </c>
      <c r="I11" s="3">
        <v>1</v>
      </c>
    </row>
    <row r="12" spans="3:9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0</v>
      </c>
      <c r="H12" s="3">
        <v>0</v>
      </c>
      <c r="I12" s="3">
        <v>4</v>
      </c>
    </row>
    <row r="13" spans="3:9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0</v>
      </c>
      <c r="H13" s="3">
        <v>6</v>
      </c>
      <c r="I13" s="3">
        <v>0</v>
      </c>
    </row>
    <row r="14" spans="3:9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0</v>
      </c>
      <c r="H14" s="3">
        <v>3</v>
      </c>
      <c r="I14" s="3">
        <v>4</v>
      </c>
    </row>
    <row r="15" spans="3:9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0</v>
      </c>
      <c r="H15" s="3">
        <v>5</v>
      </c>
      <c r="I15" s="3">
        <v>3</v>
      </c>
    </row>
    <row r="16" spans="3:9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0</v>
      </c>
      <c r="H16" s="3">
        <v>9</v>
      </c>
      <c r="I16" s="3">
        <v>5</v>
      </c>
    </row>
    <row r="17" spans="3:9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0</v>
      </c>
      <c r="H17" s="3">
        <v>9</v>
      </c>
      <c r="I17" s="3">
        <v>3</v>
      </c>
    </row>
    <row r="18" spans="3:9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0</v>
      </c>
      <c r="H18" s="3">
        <v>14</v>
      </c>
      <c r="I18" s="3">
        <v>2</v>
      </c>
    </row>
    <row r="19" spans="3:9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0</v>
      </c>
      <c r="H19" s="3">
        <v>10</v>
      </c>
      <c r="I19" s="3">
        <v>3</v>
      </c>
    </row>
    <row r="20" spans="3:9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0</v>
      </c>
      <c r="H20" s="3">
        <v>20</v>
      </c>
      <c r="I20" s="3">
        <v>1</v>
      </c>
    </row>
    <row r="21" spans="3:9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0</v>
      </c>
      <c r="H21" s="3">
        <v>-1</v>
      </c>
      <c r="I21" s="3">
        <v>-1</v>
      </c>
    </row>
    <row r="22" spans="3:9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0</v>
      </c>
      <c r="H22" s="3">
        <v>0</v>
      </c>
      <c r="I22" s="3">
        <v>-2</v>
      </c>
    </row>
    <row r="23" spans="3:9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0</v>
      </c>
      <c r="H23" s="3">
        <v>0</v>
      </c>
      <c r="I23" s="3">
        <v>-2</v>
      </c>
    </row>
    <row r="24" spans="3:9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0</v>
      </c>
      <c r="H24" s="3">
        <v>0</v>
      </c>
      <c r="I24" s="3">
        <v>0</v>
      </c>
    </row>
    <row r="25" spans="3:9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0</v>
      </c>
      <c r="H25" s="3">
        <v>-1</v>
      </c>
      <c r="I25" s="3">
        <v>0</v>
      </c>
    </row>
    <row r="26" spans="3:9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0</v>
      </c>
      <c r="H26" s="3">
        <v>0</v>
      </c>
      <c r="I26" s="3">
        <v>-3</v>
      </c>
    </row>
    <row r="27" spans="3:9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0</v>
      </c>
      <c r="H27" s="3">
        <v>0</v>
      </c>
      <c r="I27" s="3">
        <v>-1</v>
      </c>
    </row>
    <row r="28" spans="3:9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0</v>
      </c>
      <c r="H28" s="3">
        <v>0</v>
      </c>
      <c r="I28" s="3">
        <v>-1</v>
      </c>
    </row>
    <row r="29" spans="3:9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0</v>
      </c>
      <c r="H29" s="3">
        <v>-2</v>
      </c>
      <c r="I29" s="3">
        <v>-1</v>
      </c>
    </row>
    <row r="30" spans="3:9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0</v>
      </c>
      <c r="H30" s="3">
        <v>-1</v>
      </c>
      <c r="I30" s="3">
        <v>-3</v>
      </c>
    </row>
    <row r="31" spans="3:9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0</v>
      </c>
      <c r="H31" s="3">
        <v>-3</v>
      </c>
      <c r="I31" s="3">
        <v>-2</v>
      </c>
    </row>
    <row r="32" spans="3:9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0</v>
      </c>
      <c r="H32" s="3">
        <v>-10</v>
      </c>
      <c r="I32" s="3">
        <v>-2</v>
      </c>
    </row>
    <row r="33" spans="3:9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0</v>
      </c>
      <c r="H33" s="3">
        <v>-5</v>
      </c>
      <c r="I33" s="3">
        <v>-3</v>
      </c>
    </row>
    <row r="34" spans="3:9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0</v>
      </c>
      <c r="H34" s="3">
        <v>-14</v>
      </c>
      <c r="I34" s="3">
        <v>-6</v>
      </c>
    </row>
    <row r="35" spans="3:9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0</v>
      </c>
      <c r="H35" s="3">
        <v>-9</v>
      </c>
      <c r="I35" s="3">
        <v>-5</v>
      </c>
    </row>
    <row r="36" spans="3:9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0</v>
      </c>
      <c r="H36" s="3">
        <v>-18</v>
      </c>
      <c r="I36" s="3">
        <v>-3</v>
      </c>
    </row>
    <row r="37" spans="3:9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0</v>
      </c>
      <c r="H37" s="3">
        <v>-26</v>
      </c>
      <c r="I37" s="3">
        <v>-5</v>
      </c>
    </row>
    <row r="38" spans="3:9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1</v>
      </c>
      <c r="H38" s="3">
        <v>0</v>
      </c>
      <c r="I38" s="3">
        <v>4</v>
      </c>
    </row>
    <row r="39" spans="3:9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0</v>
      </c>
      <c r="H39" s="3">
        <v>0</v>
      </c>
      <c r="I39" s="3">
        <v>1</v>
      </c>
    </row>
    <row r="40" spans="3:9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0</v>
      </c>
      <c r="H40" s="3">
        <v>0</v>
      </c>
      <c r="I40" s="3">
        <v>0</v>
      </c>
    </row>
    <row r="41" spans="3:9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0</v>
      </c>
      <c r="H41" s="3">
        <v>0</v>
      </c>
      <c r="I41" s="3">
        <v>0</v>
      </c>
    </row>
    <row r="42" spans="3:9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0</v>
      </c>
      <c r="H42" s="3">
        <v>0</v>
      </c>
      <c r="I42" s="3">
        <v>0</v>
      </c>
    </row>
    <row r="43" spans="3:9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0</v>
      </c>
      <c r="H43" s="3">
        <v>0</v>
      </c>
      <c r="I43" s="3">
        <v>0</v>
      </c>
    </row>
    <row r="44" spans="3:9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0</v>
      </c>
      <c r="H44" s="3">
        <v>0</v>
      </c>
      <c r="I44" s="3">
        <v>2</v>
      </c>
    </row>
    <row r="45" spans="3:9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0</v>
      </c>
      <c r="H45" s="3">
        <v>1</v>
      </c>
      <c r="I45" s="3">
        <v>2</v>
      </c>
    </row>
    <row r="46" spans="3:9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0</v>
      </c>
      <c r="H46" s="3">
        <v>2</v>
      </c>
      <c r="I46" s="3">
        <v>5</v>
      </c>
    </row>
    <row r="47" spans="3:9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0</v>
      </c>
      <c r="H47" s="3">
        <v>5</v>
      </c>
      <c r="I47" s="3">
        <v>2</v>
      </c>
    </row>
    <row r="48" spans="3:9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0</v>
      </c>
      <c r="H48" s="3">
        <v>4</v>
      </c>
      <c r="I48" s="3">
        <v>4</v>
      </c>
    </row>
    <row r="49" spans="3:9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0</v>
      </c>
      <c r="H49" s="3">
        <v>3</v>
      </c>
      <c r="I49" s="3">
        <v>1</v>
      </c>
    </row>
    <row r="50" spans="3:9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1</v>
      </c>
      <c r="H50" s="3">
        <v>4</v>
      </c>
      <c r="I50" s="3">
        <v>6</v>
      </c>
    </row>
    <row r="51" spans="3:9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1</v>
      </c>
      <c r="H51" s="3">
        <v>14</v>
      </c>
      <c r="I51" s="3">
        <v>4</v>
      </c>
    </row>
    <row r="52" spans="3:9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0</v>
      </c>
      <c r="H52" s="3">
        <v>8</v>
      </c>
      <c r="I52" s="3">
        <v>3</v>
      </c>
    </row>
    <row r="53" spans="3:9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1</v>
      </c>
      <c r="H53" s="3">
        <v>18</v>
      </c>
      <c r="I53" s="3">
        <v>6</v>
      </c>
    </row>
    <row r="54" spans="3:9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0</v>
      </c>
      <c r="H54" s="3">
        <v>35</v>
      </c>
      <c r="I54" s="3">
        <v>3</v>
      </c>
    </row>
    <row r="55" spans="3:9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0</v>
      </c>
      <c r="H55" s="3">
        <v>-1</v>
      </c>
      <c r="I55" s="3">
        <v>-3</v>
      </c>
    </row>
    <row r="56" spans="3:9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0</v>
      </c>
      <c r="H56" s="3">
        <v>0</v>
      </c>
      <c r="I56" s="3">
        <v>0</v>
      </c>
    </row>
    <row r="57" spans="3:9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0</v>
      </c>
      <c r="H57" s="3">
        <v>0</v>
      </c>
      <c r="I57" s="3">
        <v>-1</v>
      </c>
    </row>
    <row r="58" spans="3:9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0</v>
      </c>
      <c r="H58" s="3">
        <v>0</v>
      </c>
      <c r="I58" s="3">
        <v>-1</v>
      </c>
    </row>
    <row r="59" spans="3:9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0</v>
      </c>
      <c r="H59" s="3">
        <v>0</v>
      </c>
      <c r="I59" s="3">
        <v>0</v>
      </c>
    </row>
    <row r="60" spans="3:9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0</v>
      </c>
      <c r="H60" s="3">
        <v>0</v>
      </c>
      <c r="I60" s="3">
        <v>-2</v>
      </c>
    </row>
    <row r="61" spans="3:9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0</v>
      </c>
      <c r="H61" s="3">
        <v>0</v>
      </c>
      <c r="I61" s="3">
        <v>0</v>
      </c>
    </row>
    <row r="62" spans="3:9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0</v>
      </c>
      <c r="H62" s="3">
        <v>0</v>
      </c>
      <c r="I62" s="3">
        <v>0</v>
      </c>
    </row>
    <row r="63" spans="3:9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0</v>
      </c>
      <c r="H63" s="3">
        <v>0</v>
      </c>
      <c r="I63" s="3">
        <v>-3</v>
      </c>
    </row>
    <row r="64" spans="3:9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0</v>
      </c>
      <c r="H64" s="3">
        <v>-1</v>
      </c>
      <c r="I64" s="3">
        <v>-3</v>
      </c>
    </row>
    <row r="65" spans="3:9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-1</v>
      </c>
      <c r="H65" s="3">
        <v>-3</v>
      </c>
      <c r="I65" s="3">
        <v>-3</v>
      </c>
    </row>
    <row r="66" spans="3:9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-1</v>
      </c>
      <c r="H66" s="3">
        <v>-4</v>
      </c>
      <c r="I66" s="3">
        <v>-1</v>
      </c>
    </row>
    <row r="67" spans="3:9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0</v>
      </c>
      <c r="H67" s="3">
        <v>-4</v>
      </c>
      <c r="I67" s="3">
        <v>-2</v>
      </c>
    </row>
    <row r="68" spans="3:9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0</v>
      </c>
      <c r="H68" s="3">
        <v>-7</v>
      </c>
      <c r="I68" s="3">
        <v>-6</v>
      </c>
    </row>
    <row r="69" spans="3:9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-1</v>
      </c>
      <c r="H69" s="3">
        <v>-20</v>
      </c>
      <c r="I69" s="3">
        <v>-4</v>
      </c>
    </row>
    <row r="70" spans="3:9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-1</v>
      </c>
      <c r="H70" s="3">
        <v>-16</v>
      </c>
      <c r="I70" s="3">
        <v>-1</v>
      </c>
    </row>
    <row r="71" spans="3:9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0</v>
      </c>
      <c r="H71" s="3">
        <v>-37</v>
      </c>
      <c r="I71" s="3">
        <v>-4</v>
      </c>
    </row>
    <row r="72" spans="3:9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0</v>
      </c>
      <c r="H72" s="3">
        <v>0</v>
      </c>
      <c r="I72" s="3">
        <v>1</v>
      </c>
    </row>
    <row r="73" spans="3:9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0</v>
      </c>
      <c r="H73" s="3">
        <v>0</v>
      </c>
      <c r="I73" s="3">
        <v>0</v>
      </c>
    </row>
    <row r="74" spans="3:9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0</v>
      </c>
      <c r="H74" s="3">
        <v>0</v>
      </c>
      <c r="I74" s="3">
        <v>0</v>
      </c>
    </row>
    <row r="75" spans="3:9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0</v>
      </c>
      <c r="H75" s="3">
        <v>0</v>
      </c>
      <c r="I75" s="3">
        <v>0</v>
      </c>
    </row>
    <row r="76" spans="3:9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0</v>
      </c>
      <c r="H76" s="3">
        <v>0</v>
      </c>
      <c r="I76" s="3">
        <v>2</v>
      </c>
    </row>
    <row r="77" spans="3:9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0</v>
      </c>
      <c r="H77" s="3">
        <v>0</v>
      </c>
      <c r="I77" s="3">
        <v>0</v>
      </c>
    </row>
    <row r="78" spans="3:9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0</v>
      </c>
      <c r="H78" s="3">
        <v>1</v>
      </c>
      <c r="I78" s="3">
        <v>2</v>
      </c>
    </row>
    <row r="79" spans="3:9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0</v>
      </c>
      <c r="H79" s="3">
        <v>0</v>
      </c>
      <c r="I79" s="3">
        <v>0</v>
      </c>
    </row>
    <row r="80" spans="3:9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0</v>
      </c>
      <c r="H80" s="3">
        <v>0</v>
      </c>
      <c r="I80" s="3">
        <v>2</v>
      </c>
    </row>
    <row r="81" spans="3:9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0</v>
      </c>
      <c r="H81" s="3">
        <v>2</v>
      </c>
      <c r="I81" s="3">
        <v>0</v>
      </c>
    </row>
    <row r="82" spans="3:9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0</v>
      </c>
      <c r="H82" s="3">
        <v>3</v>
      </c>
      <c r="I82" s="3">
        <v>2</v>
      </c>
    </row>
    <row r="83" spans="3:9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0</v>
      </c>
      <c r="H83" s="3">
        <v>6</v>
      </c>
      <c r="I83" s="3">
        <v>2</v>
      </c>
    </row>
    <row r="84" spans="3:9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0</v>
      </c>
      <c r="H84" s="3">
        <v>5</v>
      </c>
      <c r="I84" s="3">
        <v>7</v>
      </c>
    </row>
    <row r="85" spans="3:9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0</v>
      </c>
      <c r="H85" s="3">
        <v>9</v>
      </c>
      <c r="I85" s="3">
        <v>0</v>
      </c>
    </row>
    <row r="86" spans="3:9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0</v>
      </c>
      <c r="H86" s="3">
        <v>9</v>
      </c>
      <c r="I86" s="3">
        <v>4</v>
      </c>
    </row>
    <row r="87" spans="3:9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0</v>
      </c>
      <c r="H87" s="3">
        <v>9</v>
      </c>
      <c r="I87" s="3">
        <v>1</v>
      </c>
    </row>
    <row r="88" spans="3:9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0</v>
      </c>
      <c r="H88" s="3">
        <v>18</v>
      </c>
      <c r="I88" s="3">
        <v>2</v>
      </c>
    </row>
    <row r="89" spans="3:9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0</v>
      </c>
      <c r="H89" s="3">
        <v>-1</v>
      </c>
      <c r="I89" s="3">
        <v>-6</v>
      </c>
    </row>
    <row r="90" spans="3:9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0</v>
      </c>
      <c r="H90" s="3">
        <v>0</v>
      </c>
      <c r="I90" s="3">
        <v>-3</v>
      </c>
    </row>
    <row r="91" spans="3:9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0</v>
      </c>
      <c r="H91" s="3">
        <v>0</v>
      </c>
      <c r="I91" s="3">
        <v>-1</v>
      </c>
    </row>
    <row r="92" spans="3:9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0</v>
      </c>
      <c r="H92" s="3">
        <v>0</v>
      </c>
      <c r="I92" s="3">
        <v>0</v>
      </c>
    </row>
    <row r="93" spans="3:9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0</v>
      </c>
      <c r="H93" s="3">
        <v>0</v>
      </c>
      <c r="I93" s="3">
        <v>-2</v>
      </c>
    </row>
    <row r="94" spans="3:9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0</v>
      </c>
      <c r="H94" s="3">
        <v>0</v>
      </c>
      <c r="I94" s="3">
        <v>0</v>
      </c>
    </row>
    <row r="95" spans="3:9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0</v>
      </c>
      <c r="H95" s="3">
        <v>0</v>
      </c>
      <c r="I95" s="3">
        <v>-1</v>
      </c>
    </row>
    <row r="96" spans="3:9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0</v>
      </c>
      <c r="H96" s="3">
        <v>0</v>
      </c>
      <c r="I96" s="3">
        <v>0</v>
      </c>
    </row>
    <row r="97" spans="3:9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0</v>
      </c>
      <c r="H97" s="3">
        <v>0</v>
      </c>
      <c r="I97" s="3">
        <v>-2</v>
      </c>
    </row>
    <row r="98" spans="3:9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0</v>
      </c>
      <c r="H98" s="3">
        <v>-1</v>
      </c>
      <c r="I98" s="3">
        <v>-5</v>
      </c>
    </row>
    <row r="99" spans="3:9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-1</v>
      </c>
      <c r="H99" s="3">
        <v>-1</v>
      </c>
      <c r="I99" s="3">
        <v>-1</v>
      </c>
    </row>
    <row r="100" spans="3:9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-1</v>
      </c>
      <c r="H100" s="3">
        <v>-2</v>
      </c>
      <c r="I100" s="3">
        <v>-1</v>
      </c>
    </row>
    <row r="101" spans="3:9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0</v>
      </c>
      <c r="H101" s="3">
        <v>-5</v>
      </c>
      <c r="I101" s="3">
        <v>-3</v>
      </c>
    </row>
    <row r="102" spans="3:9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0</v>
      </c>
      <c r="H102" s="3">
        <v>-15</v>
      </c>
      <c r="I102" s="3">
        <v>-1</v>
      </c>
    </row>
    <row r="103" spans="3:9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0</v>
      </c>
      <c r="H103" s="3">
        <v>-16</v>
      </c>
      <c r="I103" s="3">
        <v>-2</v>
      </c>
    </row>
    <row r="104" spans="3:9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-1</v>
      </c>
      <c r="H104" s="3">
        <v>-25</v>
      </c>
      <c r="I104" s="3">
        <v>-1</v>
      </c>
    </row>
    <row r="105" spans="3:9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0</v>
      </c>
      <c r="H105" s="3">
        <v>-26</v>
      </c>
      <c r="I105" s="3">
        <v>-4</v>
      </c>
    </row>
    <row r="106" spans="3:9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0</v>
      </c>
      <c r="H106" s="3">
        <v>0</v>
      </c>
      <c r="I106" s="3">
        <v>4</v>
      </c>
    </row>
    <row r="107" spans="3:9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0</v>
      </c>
      <c r="H107" s="3">
        <v>0</v>
      </c>
      <c r="I107" s="3">
        <v>0</v>
      </c>
    </row>
    <row r="108" spans="3:9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0</v>
      </c>
      <c r="H108" s="3">
        <v>0</v>
      </c>
      <c r="I108" s="3">
        <v>0</v>
      </c>
    </row>
    <row r="109" spans="3:9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0</v>
      </c>
      <c r="H109" s="3">
        <v>0</v>
      </c>
      <c r="I109" s="3">
        <v>0</v>
      </c>
    </row>
    <row r="110" spans="3:9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0</v>
      </c>
      <c r="H110" s="3">
        <v>0</v>
      </c>
      <c r="I110" s="3">
        <v>1</v>
      </c>
    </row>
    <row r="111" spans="3:9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0</v>
      </c>
      <c r="H111" s="3">
        <v>1</v>
      </c>
      <c r="I111" s="3">
        <v>0</v>
      </c>
    </row>
    <row r="112" spans="3:9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0</v>
      </c>
      <c r="H112" s="3">
        <v>1</v>
      </c>
      <c r="I112" s="3">
        <v>2</v>
      </c>
    </row>
    <row r="113" spans="3:9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0</v>
      </c>
      <c r="H113" s="3">
        <v>0</v>
      </c>
      <c r="I113" s="3">
        <v>0</v>
      </c>
    </row>
    <row r="114" spans="3:9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0</v>
      </c>
      <c r="H114" s="3">
        <v>3</v>
      </c>
      <c r="I114" s="3">
        <v>2</v>
      </c>
    </row>
    <row r="115" spans="3:9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0</v>
      </c>
      <c r="H115" s="3">
        <v>1</v>
      </c>
      <c r="I115" s="3">
        <v>1</v>
      </c>
    </row>
    <row r="116" spans="3:9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1</v>
      </c>
      <c r="H116" s="3">
        <v>3</v>
      </c>
      <c r="I116" s="3">
        <v>2</v>
      </c>
    </row>
    <row r="117" spans="3:9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0</v>
      </c>
      <c r="H117" s="3">
        <v>7</v>
      </c>
      <c r="I117" s="3">
        <v>2</v>
      </c>
    </row>
    <row r="118" spans="3:9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0</v>
      </c>
      <c r="H118" s="3">
        <v>9</v>
      </c>
      <c r="I118" s="3">
        <v>2</v>
      </c>
    </row>
    <row r="119" spans="3:9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0</v>
      </c>
      <c r="H119" s="3">
        <v>13</v>
      </c>
      <c r="I119" s="3">
        <v>2</v>
      </c>
    </row>
    <row r="120" spans="3:9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1</v>
      </c>
      <c r="H120" s="3">
        <v>16</v>
      </c>
      <c r="I120" s="3">
        <v>4</v>
      </c>
    </row>
    <row r="121" spans="3:9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0</v>
      </c>
      <c r="H121" s="3">
        <v>19</v>
      </c>
      <c r="I121" s="3">
        <v>3</v>
      </c>
    </row>
    <row r="122" spans="3:9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0</v>
      </c>
      <c r="H122" s="3">
        <v>25</v>
      </c>
      <c r="I122" s="3">
        <v>0</v>
      </c>
    </row>
    <row r="123" spans="3:9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0</v>
      </c>
      <c r="H123" s="3">
        <v>-1</v>
      </c>
      <c r="I123" s="3">
        <v>-3</v>
      </c>
    </row>
    <row r="124" spans="3:9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0</v>
      </c>
      <c r="H124" s="3">
        <v>0</v>
      </c>
      <c r="I124" s="3">
        <v>-1</v>
      </c>
    </row>
    <row r="125" spans="3:9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0</v>
      </c>
      <c r="H125" s="3">
        <v>0</v>
      </c>
      <c r="I125" s="3">
        <v>0</v>
      </c>
    </row>
    <row r="126" spans="3:9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0</v>
      </c>
      <c r="H126" s="3">
        <v>0</v>
      </c>
      <c r="I126" s="3">
        <v>0</v>
      </c>
    </row>
    <row r="127" spans="3:9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0</v>
      </c>
      <c r="H127" s="3">
        <v>0</v>
      </c>
      <c r="I127" s="3">
        <v>0</v>
      </c>
    </row>
    <row r="128" spans="3:9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0</v>
      </c>
      <c r="H128" s="3">
        <v>0</v>
      </c>
      <c r="I128" s="3">
        <v>0</v>
      </c>
    </row>
    <row r="129" spans="3:9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0</v>
      </c>
      <c r="H129" s="3">
        <v>0</v>
      </c>
      <c r="I129" s="3">
        <v>-1</v>
      </c>
    </row>
    <row r="130" spans="3:9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0</v>
      </c>
      <c r="H130" s="3">
        <v>-1</v>
      </c>
      <c r="I130" s="3">
        <v>-2</v>
      </c>
    </row>
    <row r="131" spans="3:9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0</v>
      </c>
      <c r="H131" s="3">
        <v>0</v>
      </c>
      <c r="I131" s="3">
        <v>-1</v>
      </c>
    </row>
    <row r="132" spans="3:9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0</v>
      </c>
      <c r="H132" s="3">
        <v>-2</v>
      </c>
      <c r="I132" s="3">
        <v>-3</v>
      </c>
    </row>
    <row r="133" spans="3:9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0</v>
      </c>
      <c r="H133" s="3">
        <v>-3</v>
      </c>
      <c r="I133" s="3">
        <v>-2</v>
      </c>
    </row>
    <row r="134" spans="3:9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-1</v>
      </c>
      <c r="H134" s="3">
        <v>-6</v>
      </c>
      <c r="I134" s="3">
        <v>0</v>
      </c>
    </row>
    <row r="135" spans="3:9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0</v>
      </c>
      <c r="H135" s="3">
        <v>-7</v>
      </c>
      <c r="I135" s="3">
        <v>-2</v>
      </c>
    </row>
    <row r="136" spans="3:9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0</v>
      </c>
      <c r="H136" s="3">
        <v>-10</v>
      </c>
      <c r="I136" s="3">
        <v>-1</v>
      </c>
    </row>
    <row r="137" spans="3:9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-1</v>
      </c>
      <c r="H137" s="3">
        <v>-18</v>
      </c>
      <c r="I137" s="3">
        <v>-7</v>
      </c>
    </row>
    <row r="138" spans="3:9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-1</v>
      </c>
      <c r="H138" s="3">
        <v>-17</v>
      </c>
      <c r="I138" s="3">
        <v>-7</v>
      </c>
    </row>
    <row r="139" spans="3:9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-1</v>
      </c>
      <c r="H139" s="3">
        <v>-46</v>
      </c>
      <c r="I139" s="3">
        <v>-4</v>
      </c>
    </row>
    <row r="140" spans="3:9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0</v>
      </c>
      <c r="H140" s="3">
        <v>0</v>
      </c>
      <c r="I140" s="3">
        <v>1</v>
      </c>
    </row>
    <row r="141" spans="3:9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0</v>
      </c>
      <c r="H141" s="3">
        <v>1</v>
      </c>
      <c r="I141" s="3">
        <v>1</v>
      </c>
    </row>
    <row r="142" spans="3:9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0</v>
      </c>
      <c r="H142" s="3">
        <v>1</v>
      </c>
      <c r="I142" s="3">
        <v>0</v>
      </c>
    </row>
    <row r="143" spans="3:9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0</v>
      </c>
      <c r="H143" s="3">
        <v>0</v>
      </c>
      <c r="I143" s="3">
        <v>0</v>
      </c>
    </row>
    <row r="144" spans="3:9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0</v>
      </c>
      <c r="H144" s="3">
        <v>0</v>
      </c>
      <c r="I144" s="3">
        <v>2</v>
      </c>
    </row>
    <row r="145" spans="3:9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0</v>
      </c>
      <c r="H145" s="3">
        <v>1</v>
      </c>
      <c r="I145" s="3">
        <v>0</v>
      </c>
    </row>
    <row r="146" spans="3:9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0</v>
      </c>
      <c r="H146" s="3">
        <v>1</v>
      </c>
      <c r="I146" s="3">
        <v>2</v>
      </c>
    </row>
    <row r="147" spans="3:9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0</v>
      </c>
      <c r="H147" s="3">
        <v>2</v>
      </c>
      <c r="I147" s="3">
        <v>2</v>
      </c>
    </row>
    <row r="148" spans="3:9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0</v>
      </c>
      <c r="H148" s="3">
        <v>0</v>
      </c>
      <c r="I148" s="3">
        <v>2</v>
      </c>
    </row>
    <row r="149" spans="3:9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0</v>
      </c>
      <c r="H149" s="3">
        <v>1</v>
      </c>
      <c r="I149" s="3">
        <v>3</v>
      </c>
    </row>
    <row r="150" spans="3:9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1</v>
      </c>
      <c r="H150" s="3">
        <v>6</v>
      </c>
      <c r="I150" s="3">
        <v>3</v>
      </c>
    </row>
    <row r="151" spans="3:9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1</v>
      </c>
      <c r="H151" s="3">
        <v>8</v>
      </c>
      <c r="I151" s="3">
        <v>2</v>
      </c>
    </row>
    <row r="152" spans="3:9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1</v>
      </c>
      <c r="H152" s="3">
        <v>12</v>
      </c>
      <c r="I152" s="3">
        <v>1</v>
      </c>
    </row>
    <row r="153" spans="3:9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0</v>
      </c>
      <c r="H153" s="3">
        <v>11</v>
      </c>
      <c r="I153" s="3">
        <v>5</v>
      </c>
    </row>
    <row r="154" spans="3:9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0</v>
      </c>
      <c r="H154" s="3">
        <v>17</v>
      </c>
      <c r="I154" s="3">
        <v>3</v>
      </c>
    </row>
    <row r="155" spans="3:9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1</v>
      </c>
      <c r="H155" s="3">
        <v>12</v>
      </c>
      <c r="I155" s="3">
        <v>1</v>
      </c>
    </row>
    <row r="156" spans="3:9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0</v>
      </c>
      <c r="H156" s="3">
        <v>32</v>
      </c>
      <c r="I156" s="3">
        <v>1</v>
      </c>
    </row>
    <row r="157" spans="3:9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0</v>
      </c>
      <c r="H157" s="3">
        <v>0</v>
      </c>
      <c r="I157" s="3">
        <v>-6</v>
      </c>
    </row>
    <row r="158" spans="3:9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0</v>
      </c>
      <c r="H158" s="3">
        <v>0</v>
      </c>
      <c r="I158" s="3">
        <v>-2</v>
      </c>
    </row>
    <row r="159" spans="3:9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0</v>
      </c>
      <c r="H159" s="3">
        <v>0</v>
      </c>
      <c r="I159" s="3">
        <v>-2</v>
      </c>
    </row>
    <row r="160" spans="3:9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0</v>
      </c>
      <c r="H160" s="3">
        <v>-1</v>
      </c>
      <c r="I160" s="3">
        <v>-1</v>
      </c>
    </row>
    <row r="161" spans="3:9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0</v>
      </c>
      <c r="H161" s="3">
        <v>0</v>
      </c>
      <c r="I161" s="3">
        <v>0</v>
      </c>
    </row>
    <row r="162" spans="3:9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0</v>
      </c>
      <c r="H162" s="3">
        <v>0</v>
      </c>
      <c r="I162" s="3">
        <v>0</v>
      </c>
    </row>
    <row r="163" spans="3:9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0</v>
      </c>
      <c r="H163" s="3">
        <v>-1</v>
      </c>
      <c r="I163" s="3">
        <v>0</v>
      </c>
    </row>
    <row r="164" spans="3:9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0</v>
      </c>
      <c r="H164" s="3">
        <v>-1</v>
      </c>
      <c r="I164" s="3">
        <v>0</v>
      </c>
    </row>
    <row r="165" spans="3:9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0</v>
      </c>
      <c r="H165" s="3">
        <v>0</v>
      </c>
      <c r="I165" s="3">
        <v>0</v>
      </c>
    </row>
    <row r="166" spans="3:9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-1</v>
      </c>
      <c r="H166" s="3">
        <v>-2</v>
      </c>
      <c r="I166" s="3">
        <v>-5</v>
      </c>
    </row>
    <row r="167" spans="3:9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0</v>
      </c>
      <c r="H167" s="3">
        <v>-2</v>
      </c>
      <c r="I167" s="3">
        <v>-1</v>
      </c>
    </row>
    <row r="168" spans="3:9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0</v>
      </c>
      <c r="H168" s="3">
        <v>-4</v>
      </c>
      <c r="I168" s="3">
        <v>-5</v>
      </c>
    </row>
    <row r="169" spans="3:9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0</v>
      </c>
      <c r="H169" s="3">
        <v>-9</v>
      </c>
      <c r="I169" s="3">
        <v>-4</v>
      </c>
    </row>
    <row r="170" spans="3:9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0</v>
      </c>
      <c r="H170" s="3">
        <v>-11</v>
      </c>
      <c r="I170" s="3">
        <v>-7</v>
      </c>
    </row>
    <row r="171" spans="3:9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0</v>
      </c>
      <c r="H171" s="3">
        <v>-18</v>
      </c>
      <c r="I171" s="3">
        <v>-2</v>
      </c>
    </row>
    <row r="172" spans="3:9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0</v>
      </c>
      <c r="H172" s="3">
        <v>-14</v>
      </c>
      <c r="I172" s="3">
        <v>-2</v>
      </c>
    </row>
    <row r="173" spans="3:9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-1</v>
      </c>
      <c r="H173" s="3">
        <v>-38</v>
      </c>
      <c r="I173" s="3">
        <v>-3</v>
      </c>
    </row>
    <row r="174" spans="3:9" x14ac:dyDescent="0.35">
      <c r="C174" s="3" t="s">
        <v>130</v>
      </c>
      <c r="D174" s="3" t="s">
        <v>6</v>
      </c>
      <c r="E174" s="4" t="s">
        <v>7</v>
      </c>
      <c r="F174" s="3">
        <v>1671407</v>
      </c>
      <c r="G174" s="3">
        <v>1</v>
      </c>
      <c r="H174" s="3">
        <v>0</v>
      </c>
      <c r="I174" s="3">
        <v>10</v>
      </c>
    </row>
    <row r="175" spans="3:9" x14ac:dyDescent="0.35">
      <c r="C175" s="3" t="s">
        <v>130</v>
      </c>
      <c r="D175" s="3" t="s">
        <v>6</v>
      </c>
      <c r="E175" s="4" t="s">
        <v>8</v>
      </c>
      <c r="F175" s="3">
        <v>1672583</v>
      </c>
      <c r="G175" s="3">
        <v>0</v>
      </c>
      <c r="H175" s="3">
        <v>1</v>
      </c>
      <c r="I175" s="3">
        <v>3</v>
      </c>
    </row>
    <row r="176" spans="3:9" x14ac:dyDescent="0.35">
      <c r="C176" s="3" t="s">
        <v>130</v>
      </c>
      <c r="D176" s="3" t="s">
        <v>6</v>
      </c>
      <c r="E176" s="4" t="s">
        <v>9</v>
      </c>
      <c r="F176" s="3">
        <v>1497833</v>
      </c>
      <c r="G176" s="3">
        <v>0</v>
      </c>
      <c r="H176" s="3">
        <v>2</v>
      </c>
      <c r="I176" s="3">
        <v>0</v>
      </c>
    </row>
    <row r="177" spans="3:9" x14ac:dyDescent="0.35">
      <c r="C177" s="3" t="s">
        <v>130</v>
      </c>
      <c r="D177" s="3" t="s">
        <v>6</v>
      </c>
      <c r="E177" s="4" t="s">
        <v>10</v>
      </c>
      <c r="F177" s="3">
        <v>1547611</v>
      </c>
      <c r="G177" s="3">
        <v>0</v>
      </c>
      <c r="H177" s="3">
        <v>0</v>
      </c>
      <c r="I177" s="3">
        <v>0</v>
      </c>
    </row>
    <row r="178" spans="3:9" x14ac:dyDescent="0.35">
      <c r="C178" s="3" t="s">
        <v>130</v>
      </c>
      <c r="D178" s="3" t="s">
        <v>6</v>
      </c>
      <c r="E178" s="4" t="s">
        <v>11</v>
      </c>
      <c r="F178" s="3">
        <v>1735865</v>
      </c>
      <c r="G178" s="3">
        <v>0</v>
      </c>
      <c r="H178" s="3">
        <v>0</v>
      </c>
      <c r="I178" s="3">
        <v>5</v>
      </c>
    </row>
    <row r="179" spans="3:9" x14ac:dyDescent="0.35">
      <c r="C179" s="3" t="s">
        <v>130</v>
      </c>
      <c r="D179" s="3" t="s">
        <v>6</v>
      </c>
      <c r="E179" s="4" t="s">
        <v>12</v>
      </c>
      <c r="F179" s="3">
        <v>1887371</v>
      </c>
      <c r="G179" s="3">
        <v>0</v>
      </c>
      <c r="H179" s="3">
        <v>2</v>
      </c>
      <c r="I179" s="3">
        <v>0</v>
      </c>
    </row>
    <row r="180" spans="3:9" x14ac:dyDescent="0.35">
      <c r="C180" s="3" t="s">
        <v>130</v>
      </c>
      <c r="D180" s="3" t="s">
        <v>6</v>
      </c>
      <c r="E180" s="4" t="s">
        <v>13</v>
      </c>
      <c r="F180" s="3">
        <v>1874726</v>
      </c>
      <c r="G180" s="3">
        <v>0</v>
      </c>
      <c r="H180" s="3">
        <v>3</v>
      </c>
      <c r="I180" s="3">
        <v>9</v>
      </c>
    </row>
    <row r="181" spans="3:9" x14ac:dyDescent="0.35">
      <c r="C181" s="3" t="s">
        <v>130</v>
      </c>
      <c r="D181" s="3" t="s">
        <v>6</v>
      </c>
      <c r="E181" s="4" t="s">
        <v>14</v>
      </c>
      <c r="F181" s="3">
        <v>1783165</v>
      </c>
      <c r="G181" s="3">
        <v>0</v>
      </c>
      <c r="H181" s="3">
        <v>3</v>
      </c>
      <c r="I181" s="3">
        <v>5</v>
      </c>
    </row>
    <row r="182" spans="3:9" x14ac:dyDescent="0.35">
      <c r="C182" s="3" t="s">
        <v>130</v>
      </c>
      <c r="D182" s="3" t="s">
        <v>6</v>
      </c>
      <c r="E182" s="4" t="s">
        <v>15</v>
      </c>
      <c r="F182" s="3">
        <v>1778839</v>
      </c>
      <c r="G182" s="3">
        <v>0</v>
      </c>
      <c r="H182" s="3">
        <v>5</v>
      </c>
      <c r="I182" s="3">
        <v>15</v>
      </c>
    </row>
    <row r="183" spans="3:9" x14ac:dyDescent="0.35">
      <c r="C183" s="3" t="s">
        <v>130</v>
      </c>
      <c r="D183" s="3" t="s">
        <v>6</v>
      </c>
      <c r="E183" s="4" t="s">
        <v>16</v>
      </c>
      <c r="F183" s="3">
        <v>1963255</v>
      </c>
      <c r="G183" s="3">
        <v>0</v>
      </c>
      <c r="H183" s="3">
        <v>15</v>
      </c>
      <c r="I183" s="3">
        <v>6</v>
      </c>
    </row>
    <row r="184" spans="3:9" x14ac:dyDescent="0.35">
      <c r="C184" s="3" t="s">
        <v>130</v>
      </c>
      <c r="D184" s="3" t="s">
        <v>6</v>
      </c>
      <c r="E184" s="4" t="s">
        <v>17</v>
      </c>
      <c r="F184" s="3">
        <v>1961512</v>
      </c>
      <c r="G184" s="3">
        <v>2</v>
      </c>
      <c r="H184" s="3">
        <v>19</v>
      </c>
      <c r="I184" s="3">
        <v>15</v>
      </c>
    </row>
    <row r="185" spans="3:9" x14ac:dyDescent="0.35">
      <c r="C185" s="3" t="s">
        <v>130</v>
      </c>
      <c r="D185" s="3" t="s">
        <v>6</v>
      </c>
      <c r="E185" s="4" t="s">
        <v>18</v>
      </c>
      <c r="F185" s="3">
        <v>1707241</v>
      </c>
      <c r="G185" s="3">
        <v>1</v>
      </c>
      <c r="H185" s="3">
        <v>29</v>
      </c>
      <c r="I185" s="3">
        <v>10</v>
      </c>
    </row>
    <row r="186" spans="3:9" x14ac:dyDescent="0.35">
      <c r="C186" s="3" t="s">
        <v>130</v>
      </c>
      <c r="D186" s="3" t="s">
        <v>6</v>
      </c>
      <c r="E186" s="4" t="s">
        <v>19</v>
      </c>
      <c r="F186" s="3">
        <v>1494368</v>
      </c>
      <c r="G186" s="3">
        <v>2</v>
      </c>
      <c r="H186" s="3">
        <v>39</v>
      </c>
      <c r="I186" s="3">
        <v>21</v>
      </c>
    </row>
    <row r="187" spans="3:9" x14ac:dyDescent="0.35">
      <c r="C187" s="3" t="s">
        <v>130</v>
      </c>
      <c r="D187" s="3" t="s">
        <v>6</v>
      </c>
      <c r="E187" s="4" t="s">
        <v>20</v>
      </c>
      <c r="F187" s="3">
        <v>1561477</v>
      </c>
      <c r="G187" s="3">
        <v>1</v>
      </c>
      <c r="H187" s="3">
        <v>56</v>
      </c>
      <c r="I187" s="3">
        <v>14</v>
      </c>
    </row>
    <row r="188" spans="3:9" x14ac:dyDescent="0.35">
      <c r="C188" s="3" t="s">
        <v>130</v>
      </c>
      <c r="D188" s="3" t="s">
        <v>6</v>
      </c>
      <c r="E188" s="4" t="s">
        <v>21</v>
      </c>
      <c r="F188" s="3">
        <v>1243844</v>
      </c>
      <c r="G188" s="3">
        <v>1</v>
      </c>
      <c r="H188" s="3">
        <v>64</v>
      </c>
      <c r="I188" s="3">
        <v>16</v>
      </c>
    </row>
    <row r="189" spans="3:9" x14ac:dyDescent="0.35">
      <c r="C189" s="3" t="s">
        <v>130</v>
      </c>
      <c r="D189" s="3" t="s">
        <v>6</v>
      </c>
      <c r="E189" s="4" t="s">
        <v>22</v>
      </c>
      <c r="F189" s="3">
        <v>968214</v>
      </c>
      <c r="G189" s="3">
        <v>2</v>
      </c>
      <c r="H189" s="3">
        <v>68</v>
      </c>
      <c r="I189" s="3">
        <v>14</v>
      </c>
    </row>
    <row r="190" spans="3:9" x14ac:dyDescent="0.35">
      <c r="C190" s="3" t="s">
        <v>130</v>
      </c>
      <c r="D190" s="3" t="s">
        <v>6</v>
      </c>
      <c r="E190" s="4" t="s">
        <v>23</v>
      </c>
      <c r="F190" s="3">
        <v>1617836</v>
      </c>
      <c r="G190" s="3">
        <v>0</v>
      </c>
      <c r="H190" s="3">
        <v>130</v>
      </c>
      <c r="I190" s="3">
        <v>7</v>
      </c>
    </row>
    <row r="191" spans="3:9" x14ac:dyDescent="0.35">
      <c r="C191" s="3" t="s">
        <v>130</v>
      </c>
      <c r="D191" s="3" t="s">
        <v>24</v>
      </c>
      <c r="E191" s="4" t="s">
        <v>7</v>
      </c>
      <c r="F191" s="3">
        <v>-1757639</v>
      </c>
      <c r="G191" s="3">
        <v>0</v>
      </c>
      <c r="H191" s="3">
        <v>-4</v>
      </c>
      <c r="I191" s="3">
        <v>-19</v>
      </c>
    </row>
    <row r="192" spans="3:9" x14ac:dyDescent="0.35">
      <c r="C192" s="3" t="s">
        <v>130</v>
      </c>
      <c r="D192" s="3" t="s">
        <v>24</v>
      </c>
      <c r="E192" s="4" t="s">
        <v>8</v>
      </c>
      <c r="F192" s="3">
        <v>-1755683</v>
      </c>
      <c r="G192" s="3">
        <v>0</v>
      </c>
      <c r="H192" s="3">
        <v>0</v>
      </c>
      <c r="I192" s="3">
        <v>-8</v>
      </c>
    </row>
    <row r="193" spans="3:9" x14ac:dyDescent="0.35">
      <c r="C193" s="3" t="s">
        <v>130</v>
      </c>
      <c r="D193" s="3" t="s">
        <v>24</v>
      </c>
      <c r="E193" s="4" t="s">
        <v>9</v>
      </c>
      <c r="F193" s="3">
        <v>-1572421</v>
      </c>
      <c r="G193" s="3">
        <v>0</v>
      </c>
      <c r="H193" s="3">
        <v>0</v>
      </c>
      <c r="I193" s="3">
        <v>-6</v>
      </c>
    </row>
    <row r="194" spans="3:9" x14ac:dyDescent="0.35">
      <c r="C194" s="3" t="s">
        <v>130</v>
      </c>
      <c r="D194" s="3" t="s">
        <v>24</v>
      </c>
      <c r="E194" s="4" t="s">
        <v>10</v>
      </c>
      <c r="F194" s="3">
        <v>-1631799</v>
      </c>
      <c r="G194" s="3">
        <v>0</v>
      </c>
      <c r="H194" s="3">
        <v>-1</v>
      </c>
      <c r="I194" s="3">
        <v>-2</v>
      </c>
    </row>
    <row r="195" spans="3:9" x14ac:dyDescent="0.35">
      <c r="C195" s="3" t="s">
        <v>130</v>
      </c>
      <c r="D195" s="3" t="s">
        <v>24</v>
      </c>
      <c r="E195" s="4" t="s">
        <v>11</v>
      </c>
      <c r="F195" s="3">
        <v>-1824091</v>
      </c>
      <c r="G195" s="3">
        <v>0</v>
      </c>
      <c r="H195" s="3">
        <v>-1</v>
      </c>
      <c r="I195" s="3">
        <v>-2</v>
      </c>
    </row>
    <row r="196" spans="3:9" x14ac:dyDescent="0.35">
      <c r="C196" s="3" t="s">
        <v>130</v>
      </c>
      <c r="D196" s="3" t="s">
        <v>24</v>
      </c>
      <c r="E196" s="4" t="s">
        <v>12</v>
      </c>
      <c r="F196" s="3">
        <v>-1924216</v>
      </c>
      <c r="G196" s="3">
        <v>0</v>
      </c>
      <c r="H196" s="3">
        <v>0</v>
      </c>
      <c r="I196" s="3">
        <v>-5</v>
      </c>
    </row>
    <row r="197" spans="3:9" x14ac:dyDescent="0.35">
      <c r="C197" s="3" t="s">
        <v>130</v>
      </c>
      <c r="D197" s="3" t="s">
        <v>24</v>
      </c>
      <c r="E197" s="4" t="s">
        <v>13</v>
      </c>
      <c r="F197" s="3">
        <v>-1874897</v>
      </c>
      <c r="G197" s="3">
        <v>0</v>
      </c>
      <c r="H197" s="3">
        <v>-1</v>
      </c>
      <c r="I197" s="3">
        <v>-3</v>
      </c>
    </row>
    <row r="198" spans="3:9" x14ac:dyDescent="0.35">
      <c r="C198" s="3" t="s">
        <v>130</v>
      </c>
      <c r="D198" s="3" t="s">
        <v>24</v>
      </c>
      <c r="E198" s="4" t="s">
        <v>14</v>
      </c>
      <c r="F198" s="3">
        <v>-1773846</v>
      </c>
      <c r="G198" s="3">
        <v>0</v>
      </c>
      <c r="H198" s="3">
        <v>-2</v>
      </c>
      <c r="I198" s="3">
        <v>-3</v>
      </c>
    </row>
    <row r="199" spans="3:9" x14ac:dyDescent="0.35">
      <c r="C199" s="3" t="s">
        <v>130</v>
      </c>
      <c r="D199" s="3" t="s">
        <v>24</v>
      </c>
      <c r="E199" s="4" t="s">
        <v>15</v>
      </c>
      <c r="F199" s="3">
        <v>-1756427</v>
      </c>
      <c r="G199" s="3">
        <v>0</v>
      </c>
      <c r="H199" s="3">
        <v>-2</v>
      </c>
      <c r="I199" s="3">
        <v>-7</v>
      </c>
    </row>
    <row r="200" spans="3:9" x14ac:dyDescent="0.35">
      <c r="C200" s="3" t="s">
        <v>130</v>
      </c>
      <c r="D200" s="3" t="s">
        <v>24</v>
      </c>
      <c r="E200" s="4" t="s">
        <v>16</v>
      </c>
      <c r="F200" s="3">
        <v>-1919824</v>
      </c>
      <c r="G200" s="3">
        <v>-1</v>
      </c>
      <c r="H200" s="3">
        <v>-7</v>
      </c>
      <c r="I200" s="3">
        <v>-19</v>
      </c>
    </row>
    <row r="201" spans="3:9" x14ac:dyDescent="0.35">
      <c r="C201" s="3" t="s">
        <v>130</v>
      </c>
      <c r="D201" s="3" t="s">
        <v>24</v>
      </c>
      <c r="E201" s="4" t="s">
        <v>17</v>
      </c>
      <c r="F201" s="3">
        <v>-1911583</v>
      </c>
      <c r="G201" s="3">
        <v>-2</v>
      </c>
      <c r="H201" s="3">
        <v>-12</v>
      </c>
      <c r="I201" s="3">
        <v>-9</v>
      </c>
    </row>
    <row r="202" spans="3:9" x14ac:dyDescent="0.35">
      <c r="C202" s="3" t="s">
        <v>130</v>
      </c>
      <c r="D202" s="3" t="s">
        <v>24</v>
      </c>
      <c r="E202" s="4" t="s">
        <v>18</v>
      </c>
      <c r="F202" s="3">
        <v>-1670419</v>
      </c>
      <c r="G202" s="3">
        <v>-3</v>
      </c>
      <c r="H202" s="3">
        <v>-26</v>
      </c>
      <c r="I202" s="3">
        <v>-9</v>
      </c>
    </row>
    <row r="203" spans="3:9" x14ac:dyDescent="0.35">
      <c r="C203" s="3" t="s">
        <v>130</v>
      </c>
      <c r="D203" s="3" t="s">
        <v>24</v>
      </c>
      <c r="E203" s="4" t="s">
        <v>19</v>
      </c>
      <c r="F203" s="3">
        <v>-1436605</v>
      </c>
      <c r="G203" s="3">
        <v>0</v>
      </c>
      <c r="H203" s="3">
        <v>-30</v>
      </c>
      <c r="I203" s="3">
        <v>-14</v>
      </c>
    </row>
    <row r="204" spans="3:9" x14ac:dyDescent="0.35">
      <c r="C204" s="3" t="s">
        <v>130</v>
      </c>
      <c r="D204" s="3" t="s">
        <v>24</v>
      </c>
      <c r="E204" s="4" t="s">
        <v>20</v>
      </c>
      <c r="F204" s="3">
        <v>-1470578</v>
      </c>
      <c r="G204" s="3">
        <v>0</v>
      </c>
      <c r="H204" s="3">
        <v>-57</v>
      </c>
      <c r="I204" s="3">
        <v>-21</v>
      </c>
    </row>
    <row r="205" spans="3:9" x14ac:dyDescent="0.35">
      <c r="C205" s="3" t="s">
        <v>130</v>
      </c>
      <c r="D205" s="3" t="s">
        <v>24</v>
      </c>
      <c r="E205" s="4" t="s">
        <v>21</v>
      </c>
      <c r="F205" s="3">
        <v>-1137445</v>
      </c>
      <c r="G205" s="3">
        <v>-2</v>
      </c>
      <c r="H205" s="3">
        <v>-81</v>
      </c>
      <c r="I205" s="3">
        <v>-20</v>
      </c>
    </row>
    <row r="206" spans="3:9" x14ac:dyDescent="0.35">
      <c r="C206" s="3" t="s">
        <v>130</v>
      </c>
      <c r="D206" s="3" t="s">
        <v>24</v>
      </c>
      <c r="E206" s="4" t="s">
        <v>22</v>
      </c>
      <c r="F206" s="3">
        <v>-827832</v>
      </c>
      <c r="G206" s="3">
        <v>-3</v>
      </c>
      <c r="H206" s="3">
        <v>-90</v>
      </c>
      <c r="I206" s="3">
        <v>-14</v>
      </c>
    </row>
    <row r="207" spans="3:9" x14ac:dyDescent="0.35">
      <c r="C207" s="3" t="s">
        <v>130</v>
      </c>
      <c r="D207" s="3" t="s">
        <v>24</v>
      </c>
      <c r="E207" s="4" t="s">
        <v>23</v>
      </c>
      <c r="F207" s="3">
        <v>-1055615</v>
      </c>
      <c r="G207" s="3">
        <v>-2</v>
      </c>
      <c r="H207" s="3">
        <v>-173</v>
      </c>
      <c r="I207" s="3">
        <v>-20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R18"/>
  <sheetViews>
    <sheetView topLeftCell="A40" workbookViewId="0">
      <selection activeCell="A4" sqref="A4:G13"/>
    </sheetView>
  </sheetViews>
  <sheetFormatPr defaultRowHeight="14.5" x14ac:dyDescent="0.35"/>
  <cols>
    <col min="1" max="1" width="5" bestFit="1" customWidth="1"/>
    <col min="2" max="2" width="29.453125" bestFit="1" customWidth="1"/>
  </cols>
  <sheetData>
    <row r="3" spans="1:18" x14ac:dyDescent="0.35">
      <c r="C3" s="53"/>
      <c r="D3" s="53"/>
      <c r="E3" s="53"/>
      <c r="F3" s="53"/>
      <c r="G3" s="53"/>
    </row>
    <row r="4" spans="1:18" ht="15" thickBot="1" x14ac:dyDescent="0.4">
      <c r="A4" s="58"/>
      <c r="B4" s="58"/>
      <c r="C4" s="63" t="s">
        <v>5</v>
      </c>
      <c r="D4" s="59" t="s">
        <v>25</v>
      </c>
      <c r="E4" s="59" t="s">
        <v>26</v>
      </c>
      <c r="F4" s="59" t="s">
        <v>27</v>
      </c>
      <c r="G4" s="59" t="s">
        <v>28</v>
      </c>
      <c r="L4" s="16" t="s">
        <v>0</v>
      </c>
      <c r="M4" s="16" t="s">
        <v>1</v>
      </c>
      <c r="N4" s="4" t="s">
        <v>33</v>
      </c>
      <c r="O4" s="4" t="s">
        <v>42</v>
      </c>
      <c r="P4" s="16" t="s">
        <v>30</v>
      </c>
      <c r="Q4" s="16" t="s">
        <v>31</v>
      </c>
      <c r="R4" s="16" t="s">
        <v>32</v>
      </c>
    </row>
    <row r="5" spans="1:18" x14ac:dyDescent="0.35">
      <c r="A5" s="60" t="s">
        <v>125</v>
      </c>
      <c r="B5" s="51" t="s">
        <v>224</v>
      </c>
      <c r="C5" s="64">
        <v>103</v>
      </c>
      <c r="D5" s="9">
        <v>321</v>
      </c>
      <c r="E5" s="9">
        <v>280</v>
      </c>
      <c r="F5" s="9">
        <v>198</v>
      </c>
      <c r="G5" s="9">
        <v>505</v>
      </c>
      <c r="L5" s="16" t="s">
        <v>5</v>
      </c>
      <c r="M5" s="16" t="s">
        <v>6</v>
      </c>
      <c r="N5" s="4" t="s">
        <v>7</v>
      </c>
      <c r="O5" s="30" t="s">
        <v>48</v>
      </c>
      <c r="P5" s="30">
        <v>8</v>
      </c>
      <c r="Q5" s="30">
        <v>219</v>
      </c>
      <c r="R5" s="30">
        <v>3009</v>
      </c>
    </row>
    <row r="6" spans="1:18" x14ac:dyDescent="0.35">
      <c r="A6" s="60"/>
      <c r="B6" s="51" t="s">
        <v>223</v>
      </c>
      <c r="C6" s="65">
        <v>2.2559816367475301E-4</v>
      </c>
      <c r="D6" s="52">
        <v>6.7795894229956898E-4</v>
      </c>
      <c r="E6" s="52">
        <v>5.75297151251784E-4</v>
      </c>
      <c r="F6" s="52">
        <v>3.9799314969366498E-4</v>
      </c>
      <c r="G6" s="52">
        <v>9.9516605478733896E-4</v>
      </c>
      <c r="L6" s="16" t="s">
        <v>25</v>
      </c>
      <c r="M6" s="16" t="s">
        <v>6</v>
      </c>
      <c r="N6" s="4" t="s">
        <v>7</v>
      </c>
      <c r="O6" s="30" t="s">
        <v>49</v>
      </c>
      <c r="P6" s="30">
        <v>23</v>
      </c>
      <c r="Q6" s="30">
        <v>226</v>
      </c>
      <c r="R6" s="30">
        <v>3183</v>
      </c>
    </row>
    <row r="7" spans="1:18" x14ac:dyDescent="0.35">
      <c r="A7" s="61"/>
      <c r="B7" s="56" t="s">
        <v>225</v>
      </c>
      <c r="C7" s="66" t="s">
        <v>208</v>
      </c>
      <c r="D7" s="57" t="s">
        <v>209</v>
      </c>
      <c r="E7" s="57" t="s">
        <v>210</v>
      </c>
      <c r="F7" s="57" t="s">
        <v>211</v>
      </c>
      <c r="G7" s="57" t="s">
        <v>212</v>
      </c>
      <c r="L7" s="16" t="s">
        <v>26</v>
      </c>
      <c r="M7" s="16" t="s">
        <v>6</v>
      </c>
      <c r="N7" s="4" t="s">
        <v>7</v>
      </c>
      <c r="O7" s="30" t="s">
        <v>50</v>
      </c>
      <c r="P7" s="30">
        <v>22</v>
      </c>
      <c r="Q7" s="30">
        <v>200</v>
      </c>
      <c r="R7" s="30">
        <v>2919</v>
      </c>
    </row>
    <row r="8" spans="1:18" x14ac:dyDescent="0.35">
      <c r="A8" s="62" t="s">
        <v>126</v>
      </c>
      <c r="B8" s="54" t="s">
        <v>224</v>
      </c>
      <c r="C8" s="67">
        <v>2267</v>
      </c>
      <c r="D8" s="55">
        <v>2769</v>
      </c>
      <c r="E8" s="55">
        <v>2333</v>
      </c>
      <c r="F8" s="55">
        <v>2458</v>
      </c>
      <c r="G8" s="55">
        <v>2548</v>
      </c>
      <c r="L8" s="16" t="s">
        <v>27</v>
      </c>
      <c r="M8" s="16" t="s">
        <v>6</v>
      </c>
      <c r="N8" s="4" t="s">
        <v>7</v>
      </c>
      <c r="O8" s="30" t="s">
        <v>51</v>
      </c>
      <c r="P8" s="30">
        <v>14</v>
      </c>
      <c r="Q8" s="30">
        <v>168</v>
      </c>
      <c r="R8" s="30">
        <v>2296</v>
      </c>
    </row>
    <row r="9" spans="1:18" x14ac:dyDescent="0.35">
      <c r="A9" s="60"/>
      <c r="B9" s="51" t="s">
        <v>223</v>
      </c>
      <c r="C9" s="65">
        <v>4.9653498742782999E-3</v>
      </c>
      <c r="D9" s="52">
        <v>5.8481878854439399E-3</v>
      </c>
      <c r="E9" s="52">
        <v>4.7934580495371899E-3</v>
      </c>
      <c r="F9" s="52">
        <v>4.9407432421567201E-3</v>
      </c>
      <c r="G9" s="52">
        <v>5.0211546685111699E-3</v>
      </c>
      <c r="L9" s="16" t="s">
        <v>28</v>
      </c>
      <c r="M9" s="16" t="s">
        <v>6</v>
      </c>
      <c r="N9" s="4" t="s">
        <v>7</v>
      </c>
      <c r="O9" s="30" t="s">
        <v>52</v>
      </c>
      <c r="P9" s="30">
        <v>18</v>
      </c>
      <c r="Q9" s="30">
        <v>193</v>
      </c>
      <c r="R9" s="30">
        <v>2373</v>
      </c>
    </row>
    <row r="10" spans="1:18" x14ac:dyDescent="0.35">
      <c r="A10" s="61"/>
      <c r="B10" s="56" t="s">
        <v>225</v>
      </c>
      <c r="C10" s="66" t="s">
        <v>213</v>
      </c>
      <c r="D10" s="57" t="s">
        <v>214</v>
      </c>
      <c r="E10" s="57" t="s">
        <v>215</v>
      </c>
      <c r="F10" s="57" t="s">
        <v>216</v>
      </c>
      <c r="G10" s="57" t="s">
        <v>217</v>
      </c>
      <c r="O10" s="68">
        <f>O5+O6+O7+O8+O9</f>
        <v>253480</v>
      </c>
      <c r="P10" s="68">
        <f t="shared" ref="P10:R10" si="0">P5+P6+P7+P8+P9</f>
        <v>85</v>
      </c>
      <c r="Q10" s="68">
        <f t="shared" si="0"/>
        <v>1006</v>
      </c>
      <c r="R10" s="68">
        <f t="shared" si="0"/>
        <v>13780</v>
      </c>
    </row>
    <row r="11" spans="1:18" x14ac:dyDescent="0.35">
      <c r="A11" s="60" t="s">
        <v>127</v>
      </c>
      <c r="B11" s="51" t="s">
        <v>224</v>
      </c>
      <c r="C11" s="64">
        <v>14137</v>
      </c>
      <c r="D11" s="9">
        <v>16044</v>
      </c>
      <c r="E11" s="9">
        <v>14191</v>
      </c>
      <c r="F11" s="9">
        <v>11792</v>
      </c>
      <c r="G11" s="9">
        <v>12339</v>
      </c>
      <c r="P11" s="69">
        <f>(P10/253480)*100</f>
        <v>3.3533217610856876E-2</v>
      </c>
      <c r="Q11" s="69">
        <f t="shared" ref="Q11:R11" si="1">(Q10/253480)*100</f>
        <v>0.39687549313555304</v>
      </c>
      <c r="R11" s="69">
        <f t="shared" si="1"/>
        <v>5.4363263373836199</v>
      </c>
    </row>
    <row r="12" spans="1:18" x14ac:dyDescent="0.35">
      <c r="A12" s="51"/>
      <c r="B12" s="51" t="s">
        <v>223</v>
      </c>
      <c r="C12" s="65">
        <v>3.0963895532718302E-2</v>
      </c>
      <c r="D12" s="52">
        <v>3.3885274985215798E-2</v>
      </c>
      <c r="E12" s="52">
        <v>2.91572924050502E-2</v>
      </c>
      <c r="F12" s="52">
        <v>2.3702703137311602E-2</v>
      </c>
      <c r="G12" s="52">
        <v>2.4315552376279099E-2</v>
      </c>
      <c r="L12" s="16" t="s">
        <v>5</v>
      </c>
      <c r="M12" s="16" t="s">
        <v>24</v>
      </c>
      <c r="N12" s="4" t="s">
        <v>7</v>
      </c>
      <c r="O12" s="30" t="s">
        <v>53</v>
      </c>
      <c r="P12" s="30">
        <v>9</v>
      </c>
      <c r="Q12" s="30">
        <v>225</v>
      </c>
      <c r="R12" s="30">
        <v>3271</v>
      </c>
    </row>
    <row r="13" spans="1:18" x14ac:dyDescent="0.35">
      <c r="A13" s="51"/>
      <c r="B13" s="51" t="s">
        <v>225</v>
      </c>
      <c r="C13" s="64" t="s">
        <v>218</v>
      </c>
      <c r="D13" s="9" t="s">
        <v>219</v>
      </c>
      <c r="E13" s="9" t="s">
        <v>220</v>
      </c>
      <c r="F13" s="9" t="s">
        <v>221</v>
      </c>
      <c r="G13" s="9" t="s">
        <v>222</v>
      </c>
      <c r="L13" s="16" t="s">
        <v>25</v>
      </c>
      <c r="M13" s="16" t="s">
        <v>24</v>
      </c>
      <c r="N13" s="4" t="s">
        <v>7</v>
      </c>
      <c r="O13" s="30" t="s">
        <v>54</v>
      </c>
      <c r="P13" s="30">
        <v>17</v>
      </c>
      <c r="Q13" s="30">
        <v>244</v>
      </c>
      <c r="R13" s="30">
        <v>3503</v>
      </c>
    </row>
    <row r="14" spans="1:18" x14ac:dyDescent="0.35">
      <c r="L14" s="16" t="s">
        <v>26</v>
      </c>
      <c r="M14" s="16" t="s">
        <v>24</v>
      </c>
      <c r="N14" s="4" t="s">
        <v>7</v>
      </c>
      <c r="O14" s="30" t="s">
        <v>55</v>
      </c>
      <c r="P14" s="30">
        <v>22</v>
      </c>
      <c r="Q14" s="30">
        <v>248</v>
      </c>
      <c r="R14" s="30">
        <v>3179</v>
      </c>
    </row>
    <row r="15" spans="1:18" x14ac:dyDescent="0.35">
      <c r="L15" s="16" t="s">
        <v>27</v>
      </c>
      <c r="M15" s="16" t="s">
        <v>24</v>
      </c>
      <c r="N15" s="4" t="s">
        <v>7</v>
      </c>
      <c r="O15" s="30" t="s">
        <v>56</v>
      </c>
      <c r="P15" s="30">
        <v>13</v>
      </c>
      <c r="Q15" s="30">
        <v>226</v>
      </c>
      <c r="R15" s="30">
        <v>2509</v>
      </c>
    </row>
    <row r="16" spans="1:18" x14ac:dyDescent="0.35">
      <c r="L16" s="16" t="s">
        <v>28</v>
      </c>
      <c r="M16" s="16" t="s">
        <v>24</v>
      </c>
      <c r="N16" s="4" t="s">
        <v>7</v>
      </c>
      <c r="O16" s="30" t="s">
        <v>57</v>
      </c>
      <c r="P16" s="30">
        <v>19</v>
      </c>
      <c r="Q16" s="30">
        <v>206</v>
      </c>
      <c r="R16" s="30">
        <v>2443</v>
      </c>
    </row>
    <row r="17" spans="15:18" x14ac:dyDescent="0.35">
      <c r="O17" s="68">
        <f>O12+O13+O14+O15+O16</f>
        <v>265371</v>
      </c>
      <c r="P17" s="68">
        <f t="shared" ref="P17" si="2">P12+P13+P14+P15+P16</f>
        <v>80</v>
      </c>
      <c r="Q17" s="68">
        <f t="shared" ref="Q17" si="3">Q12+Q13+Q14+Q15+Q16</f>
        <v>1149</v>
      </c>
      <c r="R17" s="68">
        <f t="shared" ref="R17" si="4">R12+R13+R14+R15+R16</f>
        <v>14905</v>
      </c>
    </row>
    <row r="18" spans="15:18" x14ac:dyDescent="0.35">
      <c r="P18" s="69">
        <f>(P17/265371)*100</f>
        <v>3.0146474181429017E-2</v>
      </c>
      <c r="Q18" s="69">
        <f t="shared" ref="Q18:R18" si="5">(Q17/265371)*100</f>
        <v>0.43297873543077425</v>
      </c>
      <c r="R18" s="69">
        <f t="shared" si="5"/>
        <v>5.6166649709274941</v>
      </c>
    </row>
  </sheetData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C3:G173"/>
  <sheetViews>
    <sheetView workbookViewId="0"/>
  </sheetViews>
  <sheetFormatPr defaultRowHeight="14.5" x14ac:dyDescent="0.35"/>
  <cols>
    <col min="5" max="5" width="9.1796875" style="5"/>
  </cols>
  <sheetData>
    <row r="3" spans="3:7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4</v>
      </c>
    </row>
    <row r="4" spans="3:7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435</v>
      </c>
    </row>
    <row r="5" spans="3:7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487</v>
      </c>
    </row>
    <row r="6" spans="3:7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429</v>
      </c>
    </row>
    <row r="7" spans="3:7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358</v>
      </c>
    </row>
    <row r="8" spans="3:7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294</v>
      </c>
    </row>
    <row r="9" spans="3:7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350</v>
      </c>
    </row>
    <row r="10" spans="3:7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386</v>
      </c>
    </row>
    <row r="11" spans="3:7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421</v>
      </c>
    </row>
    <row r="12" spans="3:7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581</v>
      </c>
    </row>
    <row r="13" spans="3:7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868</v>
      </c>
    </row>
    <row r="14" spans="3:7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1102</v>
      </c>
    </row>
    <row r="15" spans="3:7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1438</v>
      </c>
    </row>
    <row r="16" spans="3:7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2076</v>
      </c>
    </row>
    <row r="17" spans="3:7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2974</v>
      </c>
    </row>
    <row r="18" spans="3:7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3190</v>
      </c>
    </row>
    <row r="19" spans="3:7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3453</v>
      </c>
    </row>
    <row r="20" spans="3:7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6152</v>
      </c>
    </row>
    <row r="21" spans="3:7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-424</v>
      </c>
    </row>
    <row r="22" spans="3:7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-507</v>
      </c>
    </row>
    <row r="23" spans="3:7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-501</v>
      </c>
    </row>
    <row r="24" spans="3:7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-367</v>
      </c>
    </row>
    <row r="25" spans="3:7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-348</v>
      </c>
    </row>
    <row r="26" spans="3:7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-328</v>
      </c>
    </row>
    <row r="27" spans="3:7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-345</v>
      </c>
    </row>
    <row r="28" spans="3:7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-454</v>
      </c>
    </row>
    <row r="29" spans="3:7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-763</v>
      </c>
    </row>
    <row r="30" spans="3:7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-1336</v>
      </c>
    </row>
    <row r="31" spans="3:7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-2116</v>
      </c>
    </row>
    <row r="32" spans="3:7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-2928</v>
      </c>
    </row>
    <row r="33" spans="3:7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-4461</v>
      </c>
    </row>
    <row r="34" spans="3:7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-6534</v>
      </c>
    </row>
    <row r="35" spans="3:7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-6412</v>
      </c>
    </row>
    <row r="36" spans="3:7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-6120</v>
      </c>
    </row>
    <row r="37" spans="3:7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-8214</v>
      </c>
    </row>
    <row r="38" spans="3:7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457</v>
      </c>
    </row>
    <row r="39" spans="3:7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545</v>
      </c>
    </row>
    <row r="40" spans="3:7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440</v>
      </c>
    </row>
    <row r="41" spans="3:7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372</v>
      </c>
    </row>
    <row r="42" spans="3:7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337</v>
      </c>
    </row>
    <row r="43" spans="3:7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366</v>
      </c>
    </row>
    <row r="44" spans="3:7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424</v>
      </c>
    </row>
    <row r="45" spans="3:7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464</v>
      </c>
    </row>
    <row r="46" spans="3:7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614</v>
      </c>
    </row>
    <row r="47" spans="3:7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862</v>
      </c>
    </row>
    <row r="48" spans="3:7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1188</v>
      </c>
    </row>
    <row r="49" spans="3:7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1541</v>
      </c>
    </row>
    <row r="50" spans="3:7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2104</v>
      </c>
    </row>
    <row r="51" spans="3:7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3181</v>
      </c>
    </row>
    <row r="52" spans="3:7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3369</v>
      </c>
    </row>
    <row r="53" spans="3:7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3661</v>
      </c>
    </row>
    <row r="54" spans="3:7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6390</v>
      </c>
    </row>
    <row r="55" spans="3:7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-461</v>
      </c>
    </row>
    <row r="56" spans="3:7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-517</v>
      </c>
    </row>
    <row r="57" spans="3:7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-511</v>
      </c>
    </row>
    <row r="58" spans="3:7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-435</v>
      </c>
    </row>
    <row r="59" spans="3:7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-356</v>
      </c>
    </row>
    <row r="60" spans="3:7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-365</v>
      </c>
    </row>
    <row r="61" spans="3:7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-382</v>
      </c>
    </row>
    <row r="62" spans="3:7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-475</v>
      </c>
    </row>
    <row r="63" spans="3:7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-788</v>
      </c>
    </row>
    <row r="64" spans="3:7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-1393</v>
      </c>
    </row>
    <row r="65" spans="3:7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-2220</v>
      </c>
    </row>
    <row r="66" spans="3:7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-3068</v>
      </c>
    </row>
    <row r="67" spans="3:7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-4497</v>
      </c>
    </row>
    <row r="68" spans="3:7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-6686</v>
      </c>
    </row>
    <row r="69" spans="3:7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-6768</v>
      </c>
    </row>
    <row r="70" spans="3:7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-6514</v>
      </c>
    </row>
    <row r="71" spans="3:7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-8834</v>
      </c>
    </row>
    <row r="72" spans="3:7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461</v>
      </c>
    </row>
    <row r="73" spans="3:7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543</v>
      </c>
    </row>
    <row r="74" spans="3:7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463</v>
      </c>
    </row>
    <row r="75" spans="3:7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396</v>
      </c>
    </row>
    <row r="76" spans="3:7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370</v>
      </c>
    </row>
    <row r="77" spans="3:7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393</v>
      </c>
    </row>
    <row r="78" spans="3:7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452</v>
      </c>
    </row>
    <row r="79" spans="3:7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501</v>
      </c>
    </row>
    <row r="80" spans="3:7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636</v>
      </c>
    </row>
    <row r="81" spans="3:7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920</v>
      </c>
    </row>
    <row r="82" spans="3:7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1253</v>
      </c>
    </row>
    <row r="83" spans="3:7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1576</v>
      </c>
    </row>
    <row r="84" spans="3:7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2102</v>
      </c>
    </row>
    <row r="85" spans="3:7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3277</v>
      </c>
    </row>
    <row r="86" spans="3:7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3541</v>
      </c>
    </row>
    <row r="87" spans="3:7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3738</v>
      </c>
    </row>
    <row r="88" spans="3:7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6457</v>
      </c>
    </row>
    <row r="89" spans="3:7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-489</v>
      </c>
    </row>
    <row r="90" spans="3:7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-523</v>
      </c>
    </row>
    <row r="91" spans="3:7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-544</v>
      </c>
    </row>
    <row r="92" spans="3:7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-471</v>
      </c>
    </row>
    <row r="93" spans="3:7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-356</v>
      </c>
    </row>
    <row r="94" spans="3:7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-394</v>
      </c>
    </row>
    <row r="95" spans="3:7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-401</v>
      </c>
    </row>
    <row r="96" spans="3:7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-499</v>
      </c>
    </row>
    <row r="97" spans="3:7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-791</v>
      </c>
    </row>
    <row r="98" spans="3:7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-1438</v>
      </c>
    </row>
    <row r="99" spans="3:7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-2319</v>
      </c>
    </row>
    <row r="100" spans="3:7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-3228</v>
      </c>
    </row>
    <row r="101" spans="3:7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-4412</v>
      </c>
    </row>
    <row r="102" spans="3:7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-6817</v>
      </c>
    </row>
    <row r="103" spans="3:7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-7052</v>
      </c>
    </row>
    <row r="104" spans="3:7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-6778</v>
      </c>
    </row>
    <row r="105" spans="3:7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-9268</v>
      </c>
    </row>
    <row r="106" spans="3:7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487</v>
      </c>
    </row>
    <row r="107" spans="3:7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583</v>
      </c>
    </row>
    <row r="108" spans="3:7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474</v>
      </c>
    </row>
    <row r="109" spans="3:7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437</v>
      </c>
    </row>
    <row r="110" spans="3:7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395</v>
      </c>
    </row>
    <row r="111" spans="3:7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395</v>
      </c>
    </row>
    <row r="112" spans="3:7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484</v>
      </c>
    </row>
    <row r="113" spans="3:7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538</v>
      </c>
    </row>
    <row r="114" spans="3:7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626</v>
      </c>
    </row>
    <row r="115" spans="3:7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925</v>
      </c>
    </row>
    <row r="116" spans="3:7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1338</v>
      </c>
    </row>
    <row r="117" spans="3:7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1688</v>
      </c>
    </row>
    <row r="118" spans="3:7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2116</v>
      </c>
    </row>
    <row r="119" spans="3:7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3294</v>
      </c>
    </row>
    <row r="120" spans="3:7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3804</v>
      </c>
    </row>
    <row r="121" spans="3:7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3787</v>
      </c>
    </row>
    <row r="122" spans="3:7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6708</v>
      </c>
    </row>
    <row r="123" spans="3:7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-505</v>
      </c>
    </row>
    <row r="124" spans="3:7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-560</v>
      </c>
    </row>
    <row r="125" spans="3:7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-550</v>
      </c>
    </row>
    <row r="126" spans="3:7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-510</v>
      </c>
    </row>
    <row r="127" spans="3:7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-383</v>
      </c>
    </row>
    <row r="128" spans="3:7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-388</v>
      </c>
    </row>
    <row r="129" spans="3:7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-429</v>
      </c>
    </row>
    <row r="130" spans="3:7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-533</v>
      </c>
    </row>
    <row r="131" spans="3:7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-797</v>
      </c>
    </row>
    <row r="132" spans="3:7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-1511</v>
      </c>
    </row>
    <row r="133" spans="3:7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-2337</v>
      </c>
    </row>
    <row r="134" spans="3:7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-3412</v>
      </c>
    </row>
    <row r="135" spans="3:7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-4419</v>
      </c>
    </row>
    <row r="136" spans="3:7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-6756</v>
      </c>
    </row>
    <row r="137" spans="3:7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-7471</v>
      </c>
    </row>
    <row r="138" spans="3:7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-6859</v>
      </c>
    </row>
    <row r="139" spans="3:7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-9771</v>
      </c>
    </row>
    <row r="140" spans="3:7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513</v>
      </c>
    </row>
    <row r="141" spans="3:7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589</v>
      </c>
    </row>
    <row r="142" spans="3:7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496</v>
      </c>
    </row>
    <row r="143" spans="3:7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452</v>
      </c>
    </row>
    <row r="144" spans="3:7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415</v>
      </c>
    </row>
    <row r="145" spans="3:7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436</v>
      </c>
    </row>
    <row r="146" spans="3:7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474</v>
      </c>
    </row>
    <row r="147" spans="3:7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553</v>
      </c>
    </row>
    <row r="148" spans="3:7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655</v>
      </c>
    </row>
    <row r="149" spans="3:7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950</v>
      </c>
    </row>
    <row r="150" spans="3:7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1393</v>
      </c>
    </row>
    <row r="151" spans="3:7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1774</v>
      </c>
    </row>
    <row r="152" spans="3:7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2250</v>
      </c>
    </row>
    <row r="153" spans="3:7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3234</v>
      </c>
    </row>
    <row r="154" spans="3:7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4099</v>
      </c>
    </row>
    <row r="155" spans="3:7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3881</v>
      </c>
    </row>
    <row r="156" spans="3:7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6926</v>
      </c>
    </row>
    <row r="157" spans="3:7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-527</v>
      </c>
    </row>
    <row r="158" spans="3:7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-578</v>
      </c>
    </row>
    <row r="159" spans="3:7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-551</v>
      </c>
    </row>
    <row r="160" spans="3:7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-542</v>
      </c>
    </row>
    <row r="161" spans="3:7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-412</v>
      </c>
    </row>
    <row r="162" spans="3:7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-441</v>
      </c>
    </row>
    <row r="163" spans="3:7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-456</v>
      </c>
    </row>
    <row r="164" spans="3:7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-556</v>
      </c>
    </row>
    <row r="165" spans="3:7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-824</v>
      </c>
    </row>
    <row r="166" spans="3:7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-1516</v>
      </c>
    </row>
    <row r="167" spans="3:7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-2404</v>
      </c>
    </row>
    <row r="168" spans="3:7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-3518</v>
      </c>
    </row>
    <row r="169" spans="3:7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-4591</v>
      </c>
    </row>
    <row r="170" spans="3:7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-6424</v>
      </c>
    </row>
    <row r="171" spans="3:7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-7988</v>
      </c>
    </row>
    <row r="172" spans="3:7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-7000</v>
      </c>
    </row>
    <row r="173" spans="3:7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-10242</v>
      </c>
    </row>
  </sheetData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workbookViewId="0"/>
  </sheetViews>
  <sheetFormatPr defaultRowHeight="14.5" x14ac:dyDescent="0.35"/>
  <sheetData>
    <row r="1" spans="1:1" x14ac:dyDescent="0.35">
      <c r="A1" s="6" t="s">
        <v>29</v>
      </c>
    </row>
  </sheetData>
  <hyperlinks>
    <hyperlink ref="A1" location="Index!A1" display="Index" xr:uid="{00000000-0004-0000-1F00-000000000000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C3:I207"/>
  <sheetViews>
    <sheetView workbookViewId="0"/>
  </sheetViews>
  <sheetFormatPr defaultRowHeight="14.5" x14ac:dyDescent="0.35"/>
  <cols>
    <col min="5" max="5" width="9.81640625" style="5" bestFit="1" customWidth="1"/>
    <col min="7" max="7" width="28.54296875" bestFit="1" customWidth="1"/>
    <col min="8" max="8" width="30.26953125" bestFit="1" customWidth="1"/>
    <col min="9" max="9" width="30.7265625" bestFit="1" customWidth="1"/>
  </cols>
  <sheetData>
    <row r="3" spans="3:9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30</v>
      </c>
      <c r="H3" s="1" t="s">
        <v>31</v>
      </c>
      <c r="I3" s="1" t="s">
        <v>32</v>
      </c>
    </row>
    <row r="4" spans="3:9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0</v>
      </c>
      <c r="H4" s="3">
        <v>0</v>
      </c>
      <c r="I4" s="3">
        <v>23</v>
      </c>
    </row>
    <row r="5" spans="3:9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1</v>
      </c>
      <c r="H5" s="3">
        <v>2</v>
      </c>
      <c r="I5" s="3">
        <v>9</v>
      </c>
    </row>
    <row r="6" spans="3:9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0</v>
      </c>
      <c r="H6" s="3">
        <v>0</v>
      </c>
      <c r="I6" s="3">
        <v>5</v>
      </c>
    </row>
    <row r="7" spans="3:9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0</v>
      </c>
      <c r="H7" s="3">
        <v>0</v>
      </c>
      <c r="I7" s="3">
        <v>3</v>
      </c>
    </row>
    <row r="8" spans="3:9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0</v>
      </c>
      <c r="H8" s="3">
        <v>0</v>
      </c>
      <c r="I8" s="3">
        <v>2</v>
      </c>
    </row>
    <row r="9" spans="3:9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0</v>
      </c>
      <c r="H9" s="3">
        <v>1</v>
      </c>
      <c r="I9" s="3">
        <v>8</v>
      </c>
    </row>
    <row r="10" spans="3:9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0</v>
      </c>
      <c r="H10" s="3">
        <v>0</v>
      </c>
      <c r="I10" s="3">
        <v>7</v>
      </c>
    </row>
    <row r="11" spans="3:9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0</v>
      </c>
      <c r="H11" s="3">
        <v>1</v>
      </c>
      <c r="I11" s="3">
        <v>8</v>
      </c>
    </row>
    <row r="12" spans="3:9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0</v>
      </c>
      <c r="H12" s="3">
        <v>3</v>
      </c>
      <c r="I12" s="3">
        <v>2</v>
      </c>
    </row>
    <row r="13" spans="3:9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0</v>
      </c>
      <c r="H13" s="3">
        <v>2</v>
      </c>
      <c r="I13" s="3">
        <v>8</v>
      </c>
    </row>
    <row r="14" spans="3:9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0</v>
      </c>
      <c r="H14" s="3">
        <v>2</v>
      </c>
      <c r="I14" s="3">
        <v>2</v>
      </c>
    </row>
    <row r="15" spans="3:9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0</v>
      </c>
      <c r="H15" s="3">
        <v>3</v>
      </c>
      <c r="I15" s="3">
        <v>8</v>
      </c>
    </row>
    <row r="16" spans="3:9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0</v>
      </c>
      <c r="H16" s="3">
        <v>7</v>
      </c>
      <c r="I16" s="3">
        <v>9</v>
      </c>
    </row>
    <row r="17" spans="3:9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0</v>
      </c>
      <c r="H17" s="3">
        <v>10</v>
      </c>
      <c r="I17" s="3">
        <v>10</v>
      </c>
    </row>
    <row r="18" spans="3:9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0</v>
      </c>
      <c r="H18" s="3">
        <v>17</v>
      </c>
      <c r="I18" s="3">
        <v>6</v>
      </c>
    </row>
    <row r="19" spans="3:9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1</v>
      </c>
      <c r="H19" s="3">
        <v>26</v>
      </c>
      <c r="I19" s="3">
        <v>9</v>
      </c>
    </row>
    <row r="20" spans="3:9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2</v>
      </c>
      <c r="H20" s="3">
        <v>72</v>
      </c>
      <c r="I20" s="3">
        <v>9</v>
      </c>
    </row>
    <row r="21" spans="3:9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0</v>
      </c>
      <c r="H21" s="3">
        <v>-2</v>
      </c>
      <c r="I21" s="3">
        <v>-26</v>
      </c>
    </row>
    <row r="22" spans="3:9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0</v>
      </c>
      <c r="H22" s="3">
        <v>-1</v>
      </c>
      <c r="I22" s="3">
        <v>-9</v>
      </c>
    </row>
    <row r="23" spans="3:9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0</v>
      </c>
      <c r="H23" s="3">
        <v>-1</v>
      </c>
      <c r="I23" s="3">
        <v>-7</v>
      </c>
    </row>
    <row r="24" spans="3:9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0</v>
      </c>
      <c r="H24" s="3">
        <v>0</v>
      </c>
      <c r="I24" s="3">
        <v>-2</v>
      </c>
    </row>
    <row r="25" spans="3:9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0</v>
      </c>
      <c r="H25" s="3">
        <v>0</v>
      </c>
      <c r="I25" s="3">
        <v>-4</v>
      </c>
    </row>
    <row r="26" spans="3:9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0</v>
      </c>
      <c r="H26" s="3">
        <v>-1</v>
      </c>
      <c r="I26" s="3">
        <v>-2</v>
      </c>
    </row>
    <row r="27" spans="3:9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0</v>
      </c>
      <c r="H27" s="3">
        <v>-3</v>
      </c>
      <c r="I27" s="3">
        <v>-5</v>
      </c>
    </row>
    <row r="28" spans="3:9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0</v>
      </c>
      <c r="H28" s="3">
        <v>-1</v>
      </c>
      <c r="I28" s="3">
        <v>-3</v>
      </c>
    </row>
    <row r="29" spans="3:9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0</v>
      </c>
      <c r="H29" s="3">
        <v>-2</v>
      </c>
      <c r="I29" s="3">
        <v>-6</v>
      </c>
    </row>
    <row r="30" spans="3:9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0</v>
      </c>
      <c r="H30" s="3">
        <v>0</v>
      </c>
      <c r="I30" s="3">
        <v>0</v>
      </c>
    </row>
    <row r="31" spans="3:9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0</v>
      </c>
      <c r="H31" s="3">
        <v>-2</v>
      </c>
      <c r="I31" s="3">
        <v>-2</v>
      </c>
    </row>
    <row r="32" spans="3:9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0</v>
      </c>
      <c r="H32" s="3">
        <v>-4</v>
      </c>
      <c r="I32" s="3">
        <v>-3</v>
      </c>
    </row>
    <row r="33" spans="3:9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0</v>
      </c>
      <c r="H33" s="3">
        <v>-16</v>
      </c>
      <c r="I33" s="3">
        <v>-8</v>
      </c>
    </row>
    <row r="34" spans="3:9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0</v>
      </c>
      <c r="H34" s="3">
        <v>-16</v>
      </c>
      <c r="I34" s="3">
        <v>-11</v>
      </c>
    </row>
    <row r="35" spans="3:9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0</v>
      </c>
      <c r="H35" s="3">
        <v>-16</v>
      </c>
      <c r="I35" s="3">
        <v>-11</v>
      </c>
    </row>
    <row r="36" spans="3:9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0</v>
      </c>
      <c r="H36" s="3">
        <v>-45</v>
      </c>
      <c r="I36" s="3">
        <v>-21</v>
      </c>
    </row>
    <row r="37" spans="3:9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0</v>
      </c>
      <c r="H37" s="3">
        <v>-79</v>
      </c>
      <c r="I37" s="3">
        <v>-12</v>
      </c>
    </row>
    <row r="38" spans="3:9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1</v>
      </c>
      <c r="H38" s="3">
        <v>3</v>
      </c>
      <c r="I38" s="3">
        <v>34</v>
      </c>
    </row>
    <row r="39" spans="3:9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0</v>
      </c>
      <c r="H39" s="3">
        <v>3</v>
      </c>
      <c r="I39" s="3">
        <v>18</v>
      </c>
    </row>
    <row r="40" spans="3:9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0</v>
      </c>
      <c r="H40" s="3">
        <v>1</v>
      </c>
      <c r="I40" s="3">
        <v>5</v>
      </c>
    </row>
    <row r="41" spans="3:9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0</v>
      </c>
      <c r="H41" s="3">
        <v>2</v>
      </c>
      <c r="I41" s="3">
        <v>1</v>
      </c>
    </row>
    <row r="42" spans="3:9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0</v>
      </c>
      <c r="H42" s="3">
        <v>0</v>
      </c>
      <c r="I42" s="3">
        <v>3</v>
      </c>
    </row>
    <row r="43" spans="3:9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0</v>
      </c>
      <c r="H43" s="3">
        <v>0</v>
      </c>
      <c r="I43" s="3">
        <v>8</v>
      </c>
    </row>
    <row r="44" spans="3:9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0</v>
      </c>
      <c r="H44" s="3">
        <v>2</v>
      </c>
      <c r="I44" s="3">
        <v>4</v>
      </c>
    </row>
    <row r="45" spans="3:9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0</v>
      </c>
      <c r="H45" s="3">
        <v>4</v>
      </c>
      <c r="I45" s="3">
        <v>12</v>
      </c>
    </row>
    <row r="46" spans="3:9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0</v>
      </c>
      <c r="H46" s="3">
        <v>1</v>
      </c>
      <c r="I46" s="3">
        <v>5</v>
      </c>
    </row>
    <row r="47" spans="3:9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0</v>
      </c>
      <c r="H47" s="3">
        <v>1</v>
      </c>
      <c r="I47" s="3">
        <v>5</v>
      </c>
    </row>
    <row r="48" spans="3:9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0</v>
      </c>
      <c r="H48" s="3">
        <v>3</v>
      </c>
      <c r="I48" s="3">
        <v>3</v>
      </c>
    </row>
    <row r="49" spans="3:9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0</v>
      </c>
      <c r="H49" s="3">
        <v>5</v>
      </c>
      <c r="I49" s="3">
        <v>11</v>
      </c>
    </row>
    <row r="50" spans="3:9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0</v>
      </c>
      <c r="H50" s="3">
        <v>10</v>
      </c>
      <c r="I50" s="3">
        <v>16</v>
      </c>
    </row>
    <row r="51" spans="3:9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1</v>
      </c>
      <c r="H51" s="3">
        <v>8</v>
      </c>
      <c r="I51" s="3">
        <v>12</v>
      </c>
    </row>
    <row r="52" spans="3:9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2</v>
      </c>
      <c r="H52" s="3">
        <v>23</v>
      </c>
      <c r="I52" s="3">
        <v>14</v>
      </c>
    </row>
    <row r="53" spans="3:9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1</v>
      </c>
      <c r="H53" s="3">
        <v>24</v>
      </c>
      <c r="I53" s="3">
        <v>12</v>
      </c>
    </row>
    <row r="54" spans="3:9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6</v>
      </c>
      <c r="H54" s="3">
        <v>112</v>
      </c>
      <c r="I54" s="3">
        <v>18</v>
      </c>
    </row>
    <row r="55" spans="3:9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0</v>
      </c>
      <c r="H55" s="3">
        <v>-4</v>
      </c>
      <c r="I55" s="3">
        <v>-31</v>
      </c>
    </row>
    <row r="56" spans="3:9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0</v>
      </c>
      <c r="H56" s="3">
        <v>0</v>
      </c>
      <c r="I56" s="3">
        <v>-14</v>
      </c>
    </row>
    <row r="57" spans="3:9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0</v>
      </c>
      <c r="H57" s="3">
        <v>0</v>
      </c>
      <c r="I57" s="3">
        <v>-7</v>
      </c>
    </row>
    <row r="58" spans="3:9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0</v>
      </c>
      <c r="H58" s="3">
        <v>-1</v>
      </c>
      <c r="I58" s="3">
        <v>-1</v>
      </c>
    </row>
    <row r="59" spans="3:9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0</v>
      </c>
      <c r="H59" s="3">
        <v>-1</v>
      </c>
      <c r="I59" s="3">
        <v>0</v>
      </c>
    </row>
    <row r="60" spans="3:9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0</v>
      </c>
      <c r="H60" s="3">
        <v>0</v>
      </c>
      <c r="I60" s="3">
        <v>-1</v>
      </c>
    </row>
    <row r="61" spans="3:9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0</v>
      </c>
      <c r="H61" s="3">
        <v>0</v>
      </c>
      <c r="I61" s="3">
        <v>-2</v>
      </c>
    </row>
    <row r="62" spans="3:9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0</v>
      </c>
      <c r="H62" s="3">
        <v>0</v>
      </c>
      <c r="I62" s="3">
        <v>-4</v>
      </c>
    </row>
    <row r="63" spans="3:9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0</v>
      </c>
      <c r="H63" s="3">
        <v>0</v>
      </c>
      <c r="I63" s="3">
        <v>-10</v>
      </c>
    </row>
    <row r="64" spans="3:9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0</v>
      </c>
      <c r="H64" s="3">
        <v>-2</v>
      </c>
      <c r="I64" s="3">
        <v>-6</v>
      </c>
    </row>
    <row r="65" spans="3:9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-3</v>
      </c>
      <c r="H65" s="3">
        <v>-3</v>
      </c>
      <c r="I65" s="3">
        <v>-6</v>
      </c>
    </row>
    <row r="66" spans="3:9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-1</v>
      </c>
      <c r="H66" s="3">
        <v>-4</v>
      </c>
      <c r="I66" s="3">
        <v>-5</v>
      </c>
    </row>
    <row r="67" spans="3:9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-1</v>
      </c>
      <c r="H67" s="3">
        <v>-8</v>
      </c>
      <c r="I67" s="3">
        <v>-9</v>
      </c>
    </row>
    <row r="68" spans="3:9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-1</v>
      </c>
      <c r="H68" s="3">
        <v>-25</v>
      </c>
      <c r="I68" s="3">
        <v>-14</v>
      </c>
    </row>
    <row r="69" spans="3:9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0</v>
      </c>
      <c r="H69" s="3">
        <v>-33</v>
      </c>
      <c r="I69" s="3">
        <v>-18</v>
      </c>
    </row>
    <row r="70" spans="3:9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-6</v>
      </c>
      <c r="H70" s="3">
        <v>-46</v>
      </c>
      <c r="I70" s="3">
        <v>-9</v>
      </c>
    </row>
    <row r="71" spans="3:9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-2</v>
      </c>
      <c r="H71" s="3">
        <v>-104</v>
      </c>
      <c r="I71" s="3">
        <v>-21</v>
      </c>
    </row>
    <row r="72" spans="3:9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0</v>
      </c>
      <c r="H72" s="3">
        <v>2</v>
      </c>
      <c r="I72" s="3">
        <v>38</v>
      </c>
    </row>
    <row r="73" spans="3:9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0</v>
      </c>
      <c r="H73" s="3">
        <v>1</v>
      </c>
      <c r="I73" s="3">
        <v>11</v>
      </c>
    </row>
    <row r="74" spans="3:9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0</v>
      </c>
      <c r="H74" s="3">
        <v>0</v>
      </c>
      <c r="I74" s="3">
        <v>2</v>
      </c>
    </row>
    <row r="75" spans="3:9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0</v>
      </c>
      <c r="H75" s="3">
        <v>1</v>
      </c>
      <c r="I75" s="3">
        <v>1</v>
      </c>
    </row>
    <row r="76" spans="3:9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0</v>
      </c>
      <c r="H76" s="3">
        <v>1</v>
      </c>
      <c r="I76" s="3">
        <v>4</v>
      </c>
    </row>
    <row r="77" spans="3:9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0</v>
      </c>
      <c r="H77" s="3">
        <v>0</v>
      </c>
      <c r="I77" s="3">
        <v>13</v>
      </c>
    </row>
    <row r="78" spans="3:9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0</v>
      </c>
      <c r="H78" s="3">
        <v>0</v>
      </c>
      <c r="I78" s="3">
        <v>5</v>
      </c>
    </row>
    <row r="79" spans="3:9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0</v>
      </c>
      <c r="H79" s="3">
        <v>4</v>
      </c>
      <c r="I79" s="3">
        <v>3</v>
      </c>
    </row>
    <row r="80" spans="3:9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0</v>
      </c>
      <c r="H80" s="3">
        <v>2</v>
      </c>
      <c r="I80" s="3">
        <v>1</v>
      </c>
    </row>
    <row r="81" spans="3:9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0</v>
      </c>
      <c r="H81" s="3">
        <v>2</v>
      </c>
      <c r="I81" s="3">
        <v>5</v>
      </c>
    </row>
    <row r="82" spans="3:9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0</v>
      </c>
      <c r="H82" s="3">
        <v>1</v>
      </c>
      <c r="I82" s="3">
        <v>2</v>
      </c>
    </row>
    <row r="83" spans="3:9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0</v>
      </c>
      <c r="H83" s="3">
        <v>9</v>
      </c>
      <c r="I83" s="3">
        <v>5</v>
      </c>
    </row>
    <row r="84" spans="3:9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0</v>
      </c>
      <c r="H84" s="3">
        <v>4</v>
      </c>
      <c r="I84" s="3">
        <v>8</v>
      </c>
    </row>
    <row r="85" spans="3:9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0</v>
      </c>
      <c r="H85" s="3">
        <v>13</v>
      </c>
      <c r="I85" s="3">
        <v>9</v>
      </c>
    </row>
    <row r="86" spans="3:9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1</v>
      </c>
      <c r="H86" s="3">
        <v>19</v>
      </c>
      <c r="I86" s="3">
        <v>7</v>
      </c>
    </row>
    <row r="87" spans="3:9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0</v>
      </c>
      <c r="H87" s="3">
        <v>24</v>
      </c>
      <c r="I87" s="3">
        <v>8</v>
      </c>
    </row>
    <row r="88" spans="3:9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0</v>
      </c>
      <c r="H88" s="3">
        <v>74</v>
      </c>
      <c r="I88" s="3">
        <v>12</v>
      </c>
    </row>
    <row r="89" spans="3:9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0</v>
      </c>
      <c r="H89" s="3">
        <v>-3</v>
      </c>
      <c r="I89" s="3">
        <v>-23</v>
      </c>
    </row>
    <row r="90" spans="3:9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0</v>
      </c>
      <c r="H90" s="3">
        <v>-2</v>
      </c>
      <c r="I90" s="3">
        <v>-19</v>
      </c>
    </row>
    <row r="91" spans="3:9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0</v>
      </c>
      <c r="H91" s="3">
        <v>0</v>
      </c>
      <c r="I91" s="3">
        <v>-6</v>
      </c>
    </row>
    <row r="92" spans="3:9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0</v>
      </c>
      <c r="H92" s="3">
        <v>0</v>
      </c>
      <c r="I92" s="3">
        <v>-1</v>
      </c>
    </row>
    <row r="93" spans="3:9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0</v>
      </c>
      <c r="H93" s="3">
        <v>-1</v>
      </c>
      <c r="I93" s="3">
        <v>-2</v>
      </c>
    </row>
    <row r="94" spans="3:9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0</v>
      </c>
      <c r="H94" s="3">
        <v>0</v>
      </c>
      <c r="I94" s="3">
        <v>0</v>
      </c>
    </row>
    <row r="95" spans="3:9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0</v>
      </c>
      <c r="H95" s="3">
        <v>0</v>
      </c>
      <c r="I95" s="3">
        <v>-3</v>
      </c>
    </row>
    <row r="96" spans="3:9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0</v>
      </c>
      <c r="H96" s="3">
        <v>0</v>
      </c>
      <c r="I96" s="3">
        <v>-1</v>
      </c>
    </row>
    <row r="97" spans="3:9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0</v>
      </c>
      <c r="H97" s="3">
        <v>0</v>
      </c>
      <c r="I97" s="3">
        <v>-4</v>
      </c>
    </row>
    <row r="98" spans="3:9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0</v>
      </c>
      <c r="H98" s="3">
        <v>0</v>
      </c>
      <c r="I98" s="3">
        <v>-6</v>
      </c>
    </row>
    <row r="99" spans="3:9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-1</v>
      </c>
      <c r="H99" s="3">
        <v>-4</v>
      </c>
      <c r="I99" s="3">
        <v>-7</v>
      </c>
    </row>
    <row r="100" spans="3:9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-1</v>
      </c>
      <c r="H100" s="3">
        <v>-7</v>
      </c>
      <c r="I100" s="3">
        <v>-7</v>
      </c>
    </row>
    <row r="101" spans="3:9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0</v>
      </c>
      <c r="H101" s="3">
        <v>-9</v>
      </c>
      <c r="I101" s="3">
        <v>-10</v>
      </c>
    </row>
    <row r="102" spans="3:9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-2</v>
      </c>
      <c r="H102" s="3">
        <v>-22</v>
      </c>
      <c r="I102" s="3">
        <v>-11</v>
      </c>
    </row>
    <row r="103" spans="3:9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-1</v>
      </c>
      <c r="H103" s="3">
        <v>-27</v>
      </c>
      <c r="I103" s="3">
        <v>-12</v>
      </c>
    </row>
    <row r="104" spans="3:9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-1</v>
      </c>
      <c r="H104" s="3">
        <v>-39</v>
      </c>
      <c r="I104" s="3">
        <v>-2</v>
      </c>
    </row>
    <row r="105" spans="3:9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-2</v>
      </c>
      <c r="H105" s="3">
        <v>-75</v>
      </c>
      <c r="I105" s="3">
        <v>-21</v>
      </c>
    </row>
    <row r="106" spans="3:9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0</v>
      </c>
      <c r="H106" s="3">
        <v>3</v>
      </c>
      <c r="I106" s="3">
        <v>32</v>
      </c>
    </row>
    <row r="107" spans="3:9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0</v>
      </c>
      <c r="H107" s="3">
        <v>1</v>
      </c>
      <c r="I107" s="3">
        <v>10</v>
      </c>
    </row>
    <row r="108" spans="3:9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0</v>
      </c>
      <c r="H108" s="3">
        <v>0</v>
      </c>
      <c r="I108" s="3">
        <v>4</v>
      </c>
    </row>
    <row r="109" spans="3:9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0</v>
      </c>
      <c r="H109" s="3">
        <v>2</v>
      </c>
      <c r="I109" s="3">
        <v>3</v>
      </c>
    </row>
    <row r="110" spans="3:9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0</v>
      </c>
      <c r="H110" s="3">
        <v>0</v>
      </c>
      <c r="I110" s="3">
        <v>4</v>
      </c>
    </row>
    <row r="111" spans="3:9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0</v>
      </c>
      <c r="H111" s="3">
        <v>1</v>
      </c>
      <c r="I111" s="3">
        <v>6</v>
      </c>
    </row>
    <row r="112" spans="3:9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0</v>
      </c>
      <c r="H112" s="3">
        <v>2</v>
      </c>
      <c r="I112" s="3">
        <v>5</v>
      </c>
    </row>
    <row r="113" spans="3:9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0</v>
      </c>
      <c r="H113" s="3">
        <v>1</v>
      </c>
      <c r="I113" s="3">
        <v>7</v>
      </c>
    </row>
    <row r="114" spans="3:9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0</v>
      </c>
      <c r="H114" s="3">
        <v>1</v>
      </c>
      <c r="I114" s="3">
        <v>7</v>
      </c>
    </row>
    <row r="115" spans="3:9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0</v>
      </c>
      <c r="H115" s="3">
        <v>2</v>
      </c>
      <c r="I115" s="3">
        <v>3</v>
      </c>
    </row>
    <row r="116" spans="3:9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0</v>
      </c>
      <c r="H116" s="3">
        <v>2</v>
      </c>
      <c r="I116" s="3">
        <v>2</v>
      </c>
    </row>
    <row r="117" spans="3:9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0</v>
      </c>
      <c r="H117" s="3">
        <v>6</v>
      </c>
      <c r="I117" s="3">
        <v>0</v>
      </c>
    </row>
    <row r="118" spans="3:9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0</v>
      </c>
      <c r="H118" s="3">
        <v>6</v>
      </c>
      <c r="I118" s="3">
        <v>6</v>
      </c>
    </row>
    <row r="119" spans="3:9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0</v>
      </c>
      <c r="H119" s="3">
        <v>12</v>
      </c>
      <c r="I119" s="3">
        <v>7</v>
      </c>
    </row>
    <row r="120" spans="3:9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0</v>
      </c>
      <c r="H120" s="3">
        <v>13</v>
      </c>
      <c r="I120" s="3">
        <v>9</v>
      </c>
    </row>
    <row r="121" spans="3:9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1</v>
      </c>
      <c r="H121" s="3">
        <v>34</v>
      </c>
      <c r="I121" s="3">
        <v>7</v>
      </c>
    </row>
    <row r="122" spans="3:9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2</v>
      </c>
      <c r="H122" s="3">
        <v>121</v>
      </c>
      <c r="I122" s="3">
        <v>10</v>
      </c>
    </row>
    <row r="123" spans="3:9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0</v>
      </c>
      <c r="H123" s="3">
        <v>-1</v>
      </c>
      <c r="I123" s="3">
        <v>-20</v>
      </c>
    </row>
    <row r="124" spans="3:9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0</v>
      </c>
      <c r="H124" s="3">
        <v>0</v>
      </c>
      <c r="I124" s="3">
        <v>-14</v>
      </c>
    </row>
    <row r="125" spans="3:9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0</v>
      </c>
      <c r="H125" s="3">
        <v>-2</v>
      </c>
      <c r="I125" s="3">
        <v>-10</v>
      </c>
    </row>
    <row r="126" spans="3:9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0</v>
      </c>
      <c r="H126" s="3">
        <v>0</v>
      </c>
      <c r="I126" s="3">
        <v>-7</v>
      </c>
    </row>
    <row r="127" spans="3:9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0</v>
      </c>
      <c r="H127" s="3">
        <v>-1</v>
      </c>
      <c r="I127" s="3">
        <v>0</v>
      </c>
    </row>
    <row r="128" spans="3:9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0</v>
      </c>
      <c r="H128" s="3">
        <v>0</v>
      </c>
      <c r="I128" s="3">
        <v>0</v>
      </c>
    </row>
    <row r="129" spans="3:9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0</v>
      </c>
      <c r="H129" s="3">
        <v>-1</v>
      </c>
      <c r="I129" s="3">
        <v>-5</v>
      </c>
    </row>
    <row r="130" spans="3:9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0</v>
      </c>
      <c r="H130" s="3">
        <v>-2</v>
      </c>
      <c r="I130" s="3">
        <v>-2</v>
      </c>
    </row>
    <row r="131" spans="3:9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0</v>
      </c>
      <c r="H131" s="3">
        <v>-1</v>
      </c>
      <c r="I131" s="3">
        <v>-2</v>
      </c>
    </row>
    <row r="132" spans="3:9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0</v>
      </c>
      <c r="H132" s="3">
        <v>-1</v>
      </c>
      <c r="I132" s="3">
        <v>-4</v>
      </c>
    </row>
    <row r="133" spans="3:9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0</v>
      </c>
      <c r="H133" s="3">
        <v>-1</v>
      </c>
      <c r="I133" s="3">
        <v>0</v>
      </c>
    </row>
    <row r="134" spans="3:9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0</v>
      </c>
      <c r="H134" s="3">
        <v>-2</v>
      </c>
      <c r="I134" s="3">
        <v>-7</v>
      </c>
    </row>
    <row r="135" spans="3:9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0</v>
      </c>
      <c r="H135" s="3">
        <v>-13</v>
      </c>
      <c r="I135" s="3">
        <v>-10</v>
      </c>
    </row>
    <row r="136" spans="3:9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-2</v>
      </c>
      <c r="H136" s="3">
        <v>-25</v>
      </c>
      <c r="I136" s="3">
        <v>-11</v>
      </c>
    </row>
    <row r="137" spans="3:9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-1</v>
      </c>
      <c r="H137" s="3">
        <v>-32</v>
      </c>
      <c r="I137" s="3">
        <v>-12</v>
      </c>
    </row>
    <row r="138" spans="3:9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0</v>
      </c>
      <c r="H138" s="3">
        <v>-41</v>
      </c>
      <c r="I138" s="3">
        <v>-19</v>
      </c>
    </row>
    <row r="139" spans="3:9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-2</v>
      </c>
      <c r="H139" s="3">
        <v>-107</v>
      </c>
      <c r="I139" s="3">
        <v>-18</v>
      </c>
    </row>
    <row r="140" spans="3:9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0</v>
      </c>
      <c r="H140" s="3">
        <v>0</v>
      </c>
      <c r="I140" s="3">
        <v>34</v>
      </c>
    </row>
    <row r="141" spans="3:9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0</v>
      </c>
      <c r="H141" s="3">
        <v>3</v>
      </c>
      <c r="I141" s="3">
        <v>17</v>
      </c>
    </row>
    <row r="142" spans="3:9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1</v>
      </c>
      <c r="H142" s="3">
        <v>1</v>
      </c>
      <c r="I142" s="3">
        <v>3</v>
      </c>
    </row>
    <row r="143" spans="3:9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0</v>
      </c>
      <c r="H143" s="3">
        <v>0</v>
      </c>
      <c r="I143" s="3">
        <v>2</v>
      </c>
    </row>
    <row r="144" spans="3:9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0</v>
      </c>
      <c r="H144" s="3">
        <v>1</v>
      </c>
      <c r="I144" s="3">
        <v>2</v>
      </c>
    </row>
    <row r="145" spans="3:9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0</v>
      </c>
      <c r="H145" s="3">
        <v>0</v>
      </c>
      <c r="I145" s="3">
        <v>1</v>
      </c>
    </row>
    <row r="146" spans="3:9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2</v>
      </c>
      <c r="H146" s="3">
        <v>2</v>
      </c>
      <c r="I146" s="3">
        <v>6</v>
      </c>
    </row>
    <row r="147" spans="3:9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1</v>
      </c>
      <c r="H147" s="3">
        <v>1</v>
      </c>
      <c r="I147" s="3">
        <v>6</v>
      </c>
    </row>
    <row r="148" spans="3:9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0</v>
      </c>
      <c r="H148" s="3">
        <v>1</v>
      </c>
      <c r="I148" s="3">
        <v>4</v>
      </c>
    </row>
    <row r="149" spans="3:9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0</v>
      </c>
      <c r="H149" s="3">
        <v>1</v>
      </c>
      <c r="I149" s="3">
        <v>2</v>
      </c>
    </row>
    <row r="150" spans="3:9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1</v>
      </c>
      <c r="H150" s="3">
        <v>1</v>
      </c>
      <c r="I150" s="3">
        <v>2</v>
      </c>
    </row>
    <row r="151" spans="3:9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0</v>
      </c>
      <c r="H151" s="3">
        <v>6</v>
      </c>
      <c r="I151" s="3">
        <v>2</v>
      </c>
    </row>
    <row r="152" spans="3:9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0</v>
      </c>
      <c r="H152" s="3">
        <v>7</v>
      </c>
      <c r="I152" s="3">
        <v>9</v>
      </c>
    </row>
    <row r="153" spans="3:9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2</v>
      </c>
      <c r="H153" s="3">
        <v>13</v>
      </c>
      <c r="I153" s="3">
        <v>8</v>
      </c>
    </row>
    <row r="154" spans="3:9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2</v>
      </c>
      <c r="H154" s="3">
        <v>20</v>
      </c>
      <c r="I154" s="3">
        <v>8</v>
      </c>
    </row>
    <row r="155" spans="3:9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3</v>
      </c>
      <c r="H155" s="3">
        <v>22</v>
      </c>
      <c r="I155" s="3">
        <v>8</v>
      </c>
    </row>
    <row r="156" spans="3:9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5</v>
      </c>
      <c r="H156" s="3">
        <v>122</v>
      </c>
      <c r="I156" s="3">
        <v>11</v>
      </c>
    </row>
    <row r="157" spans="3:9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-2</v>
      </c>
      <c r="H157" s="3">
        <v>-6</v>
      </c>
      <c r="I157" s="3">
        <v>-31</v>
      </c>
    </row>
    <row r="158" spans="3:9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-1</v>
      </c>
      <c r="H158" s="3">
        <v>0</v>
      </c>
      <c r="I158" s="3">
        <v>-15</v>
      </c>
    </row>
    <row r="159" spans="3:9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-1</v>
      </c>
      <c r="H159" s="3">
        <v>0</v>
      </c>
      <c r="I159" s="3">
        <v>-5</v>
      </c>
    </row>
    <row r="160" spans="3:9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0</v>
      </c>
      <c r="H160" s="3">
        <v>-1</v>
      </c>
      <c r="I160" s="3">
        <v>-5</v>
      </c>
    </row>
    <row r="161" spans="3:9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0</v>
      </c>
      <c r="H161" s="3">
        <v>-1</v>
      </c>
      <c r="I161" s="3">
        <v>0</v>
      </c>
    </row>
    <row r="162" spans="3:9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0</v>
      </c>
      <c r="H162" s="3">
        <v>0</v>
      </c>
      <c r="I162" s="3">
        <v>-1</v>
      </c>
    </row>
    <row r="163" spans="3:9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0</v>
      </c>
      <c r="H163" s="3">
        <v>0</v>
      </c>
      <c r="I163" s="3">
        <v>-2</v>
      </c>
    </row>
    <row r="164" spans="3:9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-1</v>
      </c>
      <c r="H164" s="3">
        <v>0</v>
      </c>
      <c r="I164" s="3">
        <v>-7</v>
      </c>
    </row>
    <row r="165" spans="3:9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0</v>
      </c>
      <c r="H165" s="3">
        <v>-3</v>
      </c>
      <c r="I165" s="3">
        <v>-2</v>
      </c>
    </row>
    <row r="166" spans="3:9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-1</v>
      </c>
      <c r="H166" s="3">
        <v>-1</v>
      </c>
      <c r="I166" s="3">
        <v>-4</v>
      </c>
    </row>
    <row r="167" spans="3:9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-2</v>
      </c>
      <c r="H167" s="3">
        <v>-7</v>
      </c>
      <c r="I167" s="3">
        <v>-2</v>
      </c>
    </row>
    <row r="168" spans="3:9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-1</v>
      </c>
      <c r="H168" s="3">
        <v>-9</v>
      </c>
      <c r="I168" s="3">
        <v>-7</v>
      </c>
    </row>
    <row r="169" spans="3:9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-2</v>
      </c>
      <c r="H169" s="3">
        <v>-18</v>
      </c>
      <c r="I169" s="3">
        <v>-9</v>
      </c>
    </row>
    <row r="170" spans="3:9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-2</v>
      </c>
      <c r="H170" s="3">
        <v>-24</v>
      </c>
      <c r="I170" s="3">
        <v>-12</v>
      </c>
    </row>
    <row r="171" spans="3:9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0</v>
      </c>
      <c r="H171" s="3">
        <v>-29</v>
      </c>
      <c r="I171" s="3">
        <v>-11</v>
      </c>
    </row>
    <row r="172" spans="3:9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-2</v>
      </c>
      <c r="H172" s="3">
        <v>-38</v>
      </c>
      <c r="I172" s="3">
        <v>-11</v>
      </c>
    </row>
    <row r="173" spans="3:9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-12</v>
      </c>
      <c r="H173" s="3">
        <v>-118</v>
      </c>
      <c r="I173" s="3">
        <v>-10</v>
      </c>
    </row>
    <row r="174" spans="3:9" x14ac:dyDescent="0.35">
      <c r="C174" s="3" t="s">
        <v>130</v>
      </c>
      <c r="D174" s="3" t="s">
        <v>6</v>
      </c>
      <c r="E174" s="4" t="s">
        <v>7</v>
      </c>
      <c r="F174" s="3">
        <v>1671407</v>
      </c>
      <c r="G174" s="3">
        <v>1</v>
      </c>
      <c r="H174" s="3">
        <v>8</v>
      </c>
      <c r="I174" s="3">
        <v>161</v>
      </c>
    </row>
    <row r="175" spans="3:9" x14ac:dyDescent="0.35">
      <c r="C175" s="3" t="s">
        <v>130</v>
      </c>
      <c r="D175" s="3" t="s">
        <v>6</v>
      </c>
      <c r="E175" s="4" t="s">
        <v>8</v>
      </c>
      <c r="F175" s="3">
        <v>1672583</v>
      </c>
      <c r="G175" s="3">
        <v>1</v>
      </c>
      <c r="H175" s="3">
        <v>10</v>
      </c>
      <c r="I175" s="3">
        <v>65</v>
      </c>
    </row>
    <row r="176" spans="3:9" x14ac:dyDescent="0.35">
      <c r="C176" s="3" t="s">
        <v>130</v>
      </c>
      <c r="D176" s="3" t="s">
        <v>6</v>
      </c>
      <c r="E176" s="4" t="s">
        <v>9</v>
      </c>
      <c r="F176" s="3">
        <v>1497833</v>
      </c>
      <c r="G176" s="3">
        <v>1</v>
      </c>
      <c r="H176" s="3">
        <v>2</v>
      </c>
      <c r="I176" s="3">
        <v>19</v>
      </c>
    </row>
    <row r="177" spans="3:9" x14ac:dyDescent="0.35">
      <c r="C177" s="3" t="s">
        <v>130</v>
      </c>
      <c r="D177" s="3" t="s">
        <v>6</v>
      </c>
      <c r="E177" s="4" t="s">
        <v>10</v>
      </c>
      <c r="F177" s="3">
        <v>1547611</v>
      </c>
      <c r="G177" s="3">
        <v>0</v>
      </c>
      <c r="H177" s="3">
        <v>5</v>
      </c>
      <c r="I177" s="3">
        <v>10</v>
      </c>
    </row>
    <row r="178" spans="3:9" x14ac:dyDescent="0.35">
      <c r="C178" s="3" t="s">
        <v>130</v>
      </c>
      <c r="D178" s="3" t="s">
        <v>6</v>
      </c>
      <c r="E178" s="4" t="s">
        <v>11</v>
      </c>
      <c r="F178" s="3">
        <v>1735865</v>
      </c>
      <c r="G178" s="3">
        <v>0</v>
      </c>
      <c r="H178" s="3">
        <v>2</v>
      </c>
      <c r="I178" s="3">
        <v>15</v>
      </c>
    </row>
    <row r="179" spans="3:9" x14ac:dyDescent="0.35">
      <c r="C179" s="3" t="s">
        <v>130</v>
      </c>
      <c r="D179" s="3" t="s">
        <v>6</v>
      </c>
      <c r="E179" s="4" t="s">
        <v>12</v>
      </c>
      <c r="F179" s="3">
        <v>1887371</v>
      </c>
      <c r="G179" s="3">
        <v>0</v>
      </c>
      <c r="H179" s="3">
        <v>2</v>
      </c>
      <c r="I179" s="3">
        <v>36</v>
      </c>
    </row>
    <row r="180" spans="3:9" x14ac:dyDescent="0.35">
      <c r="C180" s="3" t="s">
        <v>130</v>
      </c>
      <c r="D180" s="3" t="s">
        <v>6</v>
      </c>
      <c r="E180" s="4" t="s">
        <v>13</v>
      </c>
      <c r="F180" s="3">
        <v>1874726</v>
      </c>
      <c r="G180" s="3">
        <v>2</v>
      </c>
      <c r="H180" s="3">
        <v>6</v>
      </c>
      <c r="I180" s="3">
        <v>27</v>
      </c>
    </row>
    <row r="181" spans="3:9" x14ac:dyDescent="0.35">
      <c r="C181" s="3" t="s">
        <v>130</v>
      </c>
      <c r="D181" s="3" t="s">
        <v>6</v>
      </c>
      <c r="E181" s="4" t="s">
        <v>14</v>
      </c>
      <c r="F181" s="3">
        <v>1783165</v>
      </c>
      <c r="G181" s="3">
        <v>1</v>
      </c>
      <c r="H181" s="3">
        <v>11</v>
      </c>
      <c r="I181" s="3">
        <v>36</v>
      </c>
    </row>
    <row r="182" spans="3:9" x14ac:dyDescent="0.35">
      <c r="C182" s="3" t="s">
        <v>130</v>
      </c>
      <c r="D182" s="3" t="s">
        <v>6</v>
      </c>
      <c r="E182" s="4" t="s">
        <v>15</v>
      </c>
      <c r="F182" s="3">
        <v>1778839</v>
      </c>
      <c r="G182" s="3">
        <v>0</v>
      </c>
      <c r="H182" s="3">
        <v>8</v>
      </c>
      <c r="I182" s="3">
        <v>19</v>
      </c>
    </row>
    <row r="183" spans="3:9" x14ac:dyDescent="0.35">
      <c r="C183" s="3" t="s">
        <v>130</v>
      </c>
      <c r="D183" s="3" t="s">
        <v>6</v>
      </c>
      <c r="E183" s="4" t="s">
        <v>16</v>
      </c>
      <c r="F183" s="3">
        <v>1963255</v>
      </c>
      <c r="G183" s="3">
        <v>0</v>
      </c>
      <c r="H183" s="3">
        <v>8</v>
      </c>
      <c r="I183" s="3">
        <v>23</v>
      </c>
    </row>
    <row r="184" spans="3:9" x14ac:dyDescent="0.35">
      <c r="C184" s="3" t="s">
        <v>130</v>
      </c>
      <c r="D184" s="3" t="s">
        <v>6</v>
      </c>
      <c r="E184" s="4" t="s">
        <v>17</v>
      </c>
      <c r="F184" s="3">
        <v>1961512</v>
      </c>
      <c r="G184" s="3">
        <v>1</v>
      </c>
      <c r="H184" s="3">
        <v>9</v>
      </c>
      <c r="I184" s="3">
        <v>11</v>
      </c>
    </row>
    <row r="185" spans="3:9" x14ac:dyDescent="0.35">
      <c r="C185" s="3" t="s">
        <v>130</v>
      </c>
      <c r="D185" s="3" t="s">
        <v>6</v>
      </c>
      <c r="E185" s="4" t="s">
        <v>18</v>
      </c>
      <c r="F185" s="3">
        <v>1707241</v>
      </c>
      <c r="G185" s="3">
        <v>0</v>
      </c>
      <c r="H185" s="3">
        <v>29</v>
      </c>
      <c r="I185" s="3">
        <v>26</v>
      </c>
    </row>
    <row r="186" spans="3:9" x14ac:dyDescent="0.35">
      <c r="C186" s="3" t="s">
        <v>130</v>
      </c>
      <c r="D186" s="3" t="s">
        <v>6</v>
      </c>
      <c r="E186" s="4" t="s">
        <v>19</v>
      </c>
      <c r="F186" s="3">
        <v>1494368</v>
      </c>
      <c r="G186" s="3">
        <v>0</v>
      </c>
      <c r="H186" s="3">
        <v>34</v>
      </c>
      <c r="I186" s="3">
        <v>48</v>
      </c>
    </row>
    <row r="187" spans="3:9" x14ac:dyDescent="0.35">
      <c r="C187" s="3" t="s">
        <v>130</v>
      </c>
      <c r="D187" s="3" t="s">
        <v>6</v>
      </c>
      <c r="E187" s="4" t="s">
        <v>20</v>
      </c>
      <c r="F187" s="3">
        <v>1561477</v>
      </c>
      <c r="G187" s="3">
        <v>3</v>
      </c>
      <c r="H187" s="3">
        <v>56</v>
      </c>
      <c r="I187" s="3">
        <v>46</v>
      </c>
    </row>
    <row r="188" spans="3:9" x14ac:dyDescent="0.35">
      <c r="C188" s="3" t="s">
        <v>130</v>
      </c>
      <c r="D188" s="3" t="s">
        <v>6</v>
      </c>
      <c r="E188" s="4" t="s">
        <v>21</v>
      </c>
      <c r="F188" s="3">
        <v>1243844</v>
      </c>
      <c r="G188" s="3">
        <v>5</v>
      </c>
      <c r="H188" s="3">
        <v>92</v>
      </c>
      <c r="I188" s="3">
        <v>44</v>
      </c>
    </row>
    <row r="189" spans="3:9" x14ac:dyDescent="0.35">
      <c r="C189" s="3" t="s">
        <v>130</v>
      </c>
      <c r="D189" s="3" t="s">
        <v>6</v>
      </c>
      <c r="E189" s="4" t="s">
        <v>22</v>
      </c>
      <c r="F189" s="3">
        <v>968214</v>
      </c>
      <c r="G189" s="3">
        <v>6</v>
      </c>
      <c r="H189" s="3">
        <v>130</v>
      </c>
      <c r="I189" s="3">
        <v>44</v>
      </c>
    </row>
    <row r="190" spans="3:9" x14ac:dyDescent="0.35">
      <c r="C190" s="3" t="s">
        <v>130</v>
      </c>
      <c r="D190" s="3" t="s">
        <v>6</v>
      </c>
      <c r="E190" s="4" t="s">
        <v>23</v>
      </c>
      <c r="F190" s="3">
        <v>1617836</v>
      </c>
      <c r="G190" s="3">
        <v>15</v>
      </c>
      <c r="H190" s="3">
        <v>501</v>
      </c>
      <c r="I190" s="3">
        <v>60</v>
      </c>
    </row>
    <row r="191" spans="3:9" x14ac:dyDescent="0.35">
      <c r="C191" s="3" t="s">
        <v>130</v>
      </c>
      <c r="D191" s="3" t="s">
        <v>24</v>
      </c>
      <c r="E191" s="4" t="s">
        <v>7</v>
      </c>
      <c r="F191" s="3">
        <v>-1757639</v>
      </c>
      <c r="G191" s="3">
        <v>-2</v>
      </c>
      <c r="H191" s="3">
        <v>-16</v>
      </c>
      <c r="I191" s="3">
        <v>-131</v>
      </c>
    </row>
    <row r="192" spans="3:9" x14ac:dyDescent="0.35">
      <c r="C192" s="3" t="s">
        <v>130</v>
      </c>
      <c r="D192" s="3" t="s">
        <v>24</v>
      </c>
      <c r="E192" s="4" t="s">
        <v>8</v>
      </c>
      <c r="F192" s="3">
        <v>-1755683</v>
      </c>
      <c r="G192" s="3">
        <v>-1</v>
      </c>
      <c r="H192" s="3">
        <v>-3</v>
      </c>
      <c r="I192" s="3">
        <v>-71</v>
      </c>
    </row>
    <row r="193" spans="3:9" x14ac:dyDescent="0.35">
      <c r="C193" s="3" t="s">
        <v>130</v>
      </c>
      <c r="D193" s="3" t="s">
        <v>24</v>
      </c>
      <c r="E193" s="4" t="s">
        <v>9</v>
      </c>
      <c r="F193" s="3">
        <v>-1572421</v>
      </c>
      <c r="G193" s="3">
        <v>-1</v>
      </c>
      <c r="H193" s="3">
        <v>-3</v>
      </c>
      <c r="I193" s="3">
        <v>-35</v>
      </c>
    </row>
    <row r="194" spans="3:9" x14ac:dyDescent="0.35">
      <c r="C194" s="3" t="s">
        <v>130</v>
      </c>
      <c r="D194" s="3" t="s">
        <v>24</v>
      </c>
      <c r="E194" s="4" t="s">
        <v>10</v>
      </c>
      <c r="F194" s="3">
        <v>-1631799</v>
      </c>
      <c r="G194" s="3">
        <v>0</v>
      </c>
      <c r="H194" s="3">
        <v>-2</v>
      </c>
      <c r="I194" s="3">
        <v>-16</v>
      </c>
    </row>
    <row r="195" spans="3:9" x14ac:dyDescent="0.35">
      <c r="C195" s="3" t="s">
        <v>130</v>
      </c>
      <c r="D195" s="3" t="s">
        <v>24</v>
      </c>
      <c r="E195" s="4" t="s">
        <v>11</v>
      </c>
      <c r="F195" s="3">
        <v>-1824091</v>
      </c>
      <c r="G195" s="3">
        <v>0</v>
      </c>
      <c r="H195" s="3">
        <v>-4</v>
      </c>
      <c r="I195" s="3">
        <v>-6</v>
      </c>
    </row>
    <row r="196" spans="3:9" x14ac:dyDescent="0.35">
      <c r="C196" s="3" t="s">
        <v>130</v>
      </c>
      <c r="D196" s="3" t="s">
        <v>24</v>
      </c>
      <c r="E196" s="4" t="s">
        <v>12</v>
      </c>
      <c r="F196" s="3">
        <v>-1924216</v>
      </c>
      <c r="G196" s="3">
        <v>0</v>
      </c>
      <c r="H196" s="3">
        <v>-1</v>
      </c>
      <c r="I196" s="3">
        <v>-4</v>
      </c>
    </row>
    <row r="197" spans="3:9" x14ac:dyDescent="0.35">
      <c r="C197" s="3" t="s">
        <v>130</v>
      </c>
      <c r="D197" s="3" t="s">
        <v>24</v>
      </c>
      <c r="E197" s="4" t="s">
        <v>13</v>
      </c>
      <c r="F197" s="3">
        <v>-1874897</v>
      </c>
      <c r="G197" s="3">
        <v>0</v>
      </c>
      <c r="H197" s="3">
        <v>-4</v>
      </c>
      <c r="I197" s="3">
        <v>-17</v>
      </c>
    </row>
    <row r="198" spans="3:9" x14ac:dyDescent="0.35">
      <c r="C198" s="3" t="s">
        <v>130</v>
      </c>
      <c r="D198" s="3" t="s">
        <v>24</v>
      </c>
      <c r="E198" s="4" t="s">
        <v>14</v>
      </c>
      <c r="F198" s="3">
        <v>-1773846</v>
      </c>
      <c r="G198" s="3">
        <v>-1</v>
      </c>
      <c r="H198" s="3">
        <v>-3</v>
      </c>
      <c r="I198" s="3">
        <v>-17</v>
      </c>
    </row>
    <row r="199" spans="3:9" x14ac:dyDescent="0.35">
      <c r="C199" s="3" t="s">
        <v>130</v>
      </c>
      <c r="D199" s="3" t="s">
        <v>24</v>
      </c>
      <c r="E199" s="4" t="s">
        <v>15</v>
      </c>
      <c r="F199" s="3">
        <v>-1756427</v>
      </c>
      <c r="G199" s="3">
        <v>0</v>
      </c>
      <c r="H199" s="3">
        <v>-6</v>
      </c>
      <c r="I199" s="3">
        <v>-24</v>
      </c>
    </row>
    <row r="200" spans="3:9" x14ac:dyDescent="0.35">
      <c r="C200" s="3" t="s">
        <v>130</v>
      </c>
      <c r="D200" s="3" t="s">
        <v>24</v>
      </c>
      <c r="E200" s="4" t="s">
        <v>16</v>
      </c>
      <c r="F200" s="3">
        <v>-1919824</v>
      </c>
      <c r="G200" s="3">
        <v>-1</v>
      </c>
      <c r="H200" s="3">
        <v>-4</v>
      </c>
      <c r="I200" s="3">
        <v>-20</v>
      </c>
    </row>
    <row r="201" spans="3:9" x14ac:dyDescent="0.35">
      <c r="C201" s="3" t="s">
        <v>130</v>
      </c>
      <c r="D201" s="3" t="s">
        <v>24</v>
      </c>
      <c r="E201" s="4" t="s">
        <v>17</v>
      </c>
      <c r="F201" s="3">
        <v>-1911583</v>
      </c>
      <c r="G201" s="3">
        <v>-6</v>
      </c>
      <c r="H201" s="3">
        <v>-17</v>
      </c>
      <c r="I201" s="3">
        <v>-17</v>
      </c>
    </row>
    <row r="202" spans="3:9" x14ac:dyDescent="0.35">
      <c r="C202" s="3" t="s">
        <v>130</v>
      </c>
      <c r="D202" s="3" t="s">
        <v>24</v>
      </c>
      <c r="E202" s="4" t="s">
        <v>18</v>
      </c>
      <c r="F202" s="3">
        <v>-1670419</v>
      </c>
      <c r="G202" s="3">
        <v>-3</v>
      </c>
      <c r="H202" s="3">
        <v>-26</v>
      </c>
      <c r="I202" s="3">
        <v>-29</v>
      </c>
    </row>
    <row r="203" spans="3:9" x14ac:dyDescent="0.35">
      <c r="C203" s="3" t="s">
        <v>130</v>
      </c>
      <c r="D203" s="3" t="s">
        <v>24</v>
      </c>
      <c r="E203" s="4" t="s">
        <v>19</v>
      </c>
      <c r="F203" s="3">
        <v>-1436605</v>
      </c>
      <c r="G203" s="3">
        <v>-3</v>
      </c>
      <c r="H203" s="3">
        <v>-64</v>
      </c>
      <c r="I203" s="3">
        <v>-46</v>
      </c>
    </row>
    <row r="204" spans="3:9" x14ac:dyDescent="0.35">
      <c r="C204" s="3" t="s">
        <v>130</v>
      </c>
      <c r="D204" s="3" t="s">
        <v>24</v>
      </c>
      <c r="E204" s="4" t="s">
        <v>20</v>
      </c>
      <c r="F204" s="3">
        <v>-1470578</v>
      </c>
      <c r="G204" s="3">
        <v>-7</v>
      </c>
      <c r="H204" s="3">
        <v>-112</v>
      </c>
      <c r="I204" s="3">
        <v>-59</v>
      </c>
    </row>
    <row r="205" spans="3:9" x14ac:dyDescent="0.35">
      <c r="C205" s="3" t="s">
        <v>130</v>
      </c>
      <c r="D205" s="3" t="s">
        <v>24</v>
      </c>
      <c r="E205" s="4" t="s">
        <v>21</v>
      </c>
      <c r="F205" s="3">
        <v>-1137445</v>
      </c>
      <c r="G205" s="3">
        <v>-2</v>
      </c>
      <c r="H205" s="3">
        <v>-137</v>
      </c>
      <c r="I205" s="3">
        <v>-64</v>
      </c>
    </row>
    <row r="206" spans="3:9" x14ac:dyDescent="0.35">
      <c r="C206" s="3" t="s">
        <v>130</v>
      </c>
      <c r="D206" s="3" t="s">
        <v>24</v>
      </c>
      <c r="E206" s="4" t="s">
        <v>22</v>
      </c>
      <c r="F206" s="3">
        <v>-827832</v>
      </c>
      <c r="G206" s="3">
        <v>-9</v>
      </c>
      <c r="H206" s="3">
        <v>-209</v>
      </c>
      <c r="I206" s="3">
        <v>-62</v>
      </c>
    </row>
    <row r="207" spans="3:9" x14ac:dyDescent="0.35">
      <c r="C207" s="3" t="s">
        <v>130</v>
      </c>
      <c r="D207" s="3" t="s">
        <v>24</v>
      </c>
      <c r="E207" s="4" t="s">
        <v>23</v>
      </c>
      <c r="F207" s="3">
        <v>-1055615</v>
      </c>
      <c r="G207" s="3">
        <v>-18</v>
      </c>
      <c r="H207" s="3">
        <v>-483</v>
      </c>
      <c r="I207" s="3">
        <v>-82</v>
      </c>
    </row>
  </sheetData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C3:G173"/>
  <sheetViews>
    <sheetView workbookViewId="0"/>
  </sheetViews>
  <sheetFormatPr defaultRowHeight="14.5" x14ac:dyDescent="0.35"/>
  <cols>
    <col min="5" max="5" width="9.1796875" style="5"/>
  </cols>
  <sheetData>
    <row r="3" spans="3:7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4</v>
      </c>
    </row>
    <row r="4" spans="3:7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772</v>
      </c>
    </row>
    <row r="5" spans="3:7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439</v>
      </c>
    </row>
    <row r="6" spans="3:7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359</v>
      </c>
    </row>
    <row r="7" spans="3:7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877</v>
      </c>
    </row>
    <row r="8" spans="3:7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978</v>
      </c>
    </row>
    <row r="9" spans="3:7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973</v>
      </c>
    </row>
    <row r="10" spans="3:7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900</v>
      </c>
    </row>
    <row r="11" spans="3:7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889</v>
      </c>
    </row>
    <row r="12" spans="3:7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921</v>
      </c>
    </row>
    <row r="13" spans="3:7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923</v>
      </c>
    </row>
    <row r="14" spans="3:7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908</v>
      </c>
    </row>
    <row r="15" spans="3:7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987</v>
      </c>
    </row>
    <row r="16" spans="3:7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1039</v>
      </c>
    </row>
    <row r="17" spans="3:7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1262</v>
      </c>
    </row>
    <row r="18" spans="3:7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956</v>
      </c>
    </row>
    <row r="19" spans="3:7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728</v>
      </c>
    </row>
    <row r="20" spans="3:7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1045</v>
      </c>
    </row>
    <row r="21" spans="3:7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-911</v>
      </c>
    </row>
    <row r="22" spans="3:7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-441</v>
      </c>
    </row>
    <row r="23" spans="3:7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-311</v>
      </c>
    </row>
    <row r="24" spans="3:7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-268</v>
      </c>
    </row>
    <row r="25" spans="3:7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-220</v>
      </c>
    </row>
    <row r="26" spans="3:7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-248</v>
      </c>
    </row>
    <row r="27" spans="3:7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-285</v>
      </c>
    </row>
    <row r="28" spans="3:7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-282</v>
      </c>
    </row>
    <row r="29" spans="3:7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-386</v>
      </c>
    </row>
    <row r="30" spans="3:7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-589</v>
      </c>
    </row>
    <row r="31" spans="3:7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-661</v>
      </c>
    </row>
    <row r="32" spans="3:7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-683</v>
      </c>
    </row>
    <row r="33" spans="3:7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-903</v>
      </c>
    </row>
    <row r="34" spans="3:7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-1120</v>
      </c>
    </row>
    <row r="35" spans="3:7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-980</v>
      </c>
    </row>
    <row r="36" spans="3:7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-814</v>
      </c>
    </row>
    <row r="37" spans="3:7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-1022</v>
      </c>
    </row>
    <row r="38" spans="3:7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810</v>
      </c>
    </row>
    <row r="39" spans="3:7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476</v>
      </c>
    </row>
    <row r="40" spans="3:7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403</v>
      </c>
    </row>
    <row r="41" spans="3:7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865</v>
      </c>
    </row>
    <row r="42" spans="3:7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922</v>
      </c>
    </row>
    <row r="43" spans="3:7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927</v>
      </c>
    </row>
    <row r="44" spans="3:7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925</v>
      </c>
    </row>
    <row r="45" spans="3:7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897</v>
      </c>
    </row>
    <row r="46" spans="3:7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930</v>
      </c>
    </row>
    <row r="47" spans="3:7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955</v>
      </c>
    </row>
    <row r="48" spans="3:7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1019</v>
      </c>
    </row>
    <row r="49" spans="3:7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1018</v>
      </c>
    </row>
    <row r="50" spans="3:7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1154</v>
      </c>
    </row>
    <row r="51" spans="3:7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1325</v>
      </c>
    </row>
    <row r="52" spans="3:7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1106</v>
      </c>
    </row>
    <row r="53" spans="3:7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825</v>
      </c>
    </row>
    <row r="54" spans="3:7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1141</v>
      </c>
    </row>
    <row r="55" spans="3:7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-975</v>
      </c>
    </row>
    <row r="56" spans="3:7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-486</v>
      </c>
    </row>
    <row r="57" spans="3:7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-337</v>
      </c>
    </row>
    <row r="58" spans="3:7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-269</v>
      </c>
    </row>
    <row r="59" spans="3:7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-266</v>
      </c>
    </row>
    <row r="60" spans="3:7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-285</v>
      </c>
    </row>
    <row r="61" spans="3:7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-318</v>
      </c>
    </row>
    <row r="62" spans="3:7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-332</v>
      </c>
    </row>
    <row r="63" spans="3:7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-430</v>
      </c>
    </row>
    <row r="64" spans="3:7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-596</v>
      </c>
    </row>
    <row r="65" spans="3:7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-730</v>
      </c>
    </row>
    <row r="66" spans="3:7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-774</v>
      </c>
    </row>
    <row r="67" spans="3:7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-914</v>
      </c>
    </row>
    <row r="68" spans="3:7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-1206</v>
      </c>
    </row>
    <row r="69" spans="3:7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-1074</v>
      </c>
    </row>
    <row r="70" spans="3:7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-890</v>
      </c>
    </row>
    <row r="71" spans="3:7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-1074</v>
      </c>
    </row>
    <row r="72" spans="3:7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903</v>
      </c>
    </row>
    <row r="73" spans="3:7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523</v>
      </c>
    </row>
    <row r="74" spans="3:7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449</v>
      </c>
    </row>
    <row r="75" spans="3:7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916</v>
      </c>
    </row>
    <row r="76" spans="3:7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898</v>
      </c>
    </row>
    <row r="77" spans="3:7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984</v>
      </c>
    </row>
    <row r="78" spans="3:7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927</v>
      </c>
    </row>
    <row r="79" spans="3:7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964</v>
      </c>
    </row>
    <row r="80" spans="3:7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960</v>
      </c>
    </row>
    <row r="81" spans="3:7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1065</v>
      </c>
    </row>
    <row r="82" spans="3:7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1139</v>
      </c>
    </row>
    <row r="83" spans="3:7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1124</v>
      </c>
    </row>
    <row r="84" spans="3:7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1263</v>
      </c>
    </row>
    <row r="85" spans="3:7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1448</v>
      </c>
    </row>
    <row r="86" spans="3:7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1256</v>
      </c>
    </row>
    <row r="87" spans="3:7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951</v>
      </c>
    </row>
    <row r="88" spans="3:7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1244</v>
      </c>
    </row>
    <row r="89" spans="3:7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-1053</v>
      </c>
    </row>
    <row r="90" spans="3:7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-534</v>
      </c>
    </row>
    <row r="91" spans="3:7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-389</v>
      </c>
    </row>
    <row r="92" spans="3:7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-321</v>
      </c>
    </row>
    <row r="93" spans="3:7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-287</v>
      </c>
    </row>
    <row r="94" spans="3:7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-327</v>
      </c>
    </row>
    <row r="95" spans="3:7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-385</v>
      </c>
    </row>
    <row r="96" spans="3:7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-396</v>
      </c>
    </row>
    <row r="97" spans="3:7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-475</v>
      </c>
    </row>
    <row r="98" spans="3:7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-609</v>
      </c>
    </row>
    <row r="99" spans="3:7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-802</v>
      </c>
    </row>
    <row r="100" spans="3:7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-829</v>
      </c>
    </row>
    <row r="101" spans="3:7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-986</v>
      </c>
    </row>
    <row r="102" spans="3:7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-1384</v>
      </c>
    </row>
    <row r="103" spans="3:7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-1158</v>
      </c>
    </row>
    <row r="104" spans="3:7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-986</v>
      </c>
    </row>
    <row r="105" spans="3:7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-1214</v>
      </c>
    </row>
    <row r="106" spans="3:7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867</v>
      </c>
    </row>
    <row r="107" spans="3:7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552</v>
      </c>
    </row>
    <row r="108" spans="3:7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448</v>
      </c>
    </row>
    <row r="109" spans="3:7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892</v>
      </c>
    </row>
    <row r="110" spans="3:7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826</v>
      </c>
    </row>
    <row r="111" spans="3:7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957</v>
      </c>
    </row>
    <row r="112" spans="3:7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870</v>
      </c>
    </row>
    <row r="113" spans="3:7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936</v>
      </c>
    </row>
    <row r="114" spans="3:7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989</v>
      </c>
    </row>
    <row r="115" spans="3:7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1119</v>
      </c>
    </row>
    <row r="116" spans="3:7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1221</v>
      </c>
    </row>
    <row r="117" spans="3:7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1232</v>
      </c>
    </row>
    <row r="118" spans="3:7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1315</v>
      </c>
    </row>
    <row r="119" spans="3:7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1529</v>
      </c>
    </row>
    <row r="120" spans="3:7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1423</v>
      </c>
    </row>
    <row r="121" spans="3:7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1015</v>
      </c>
    </row>
    <row r="122" spans="3:7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1327</v>
      </c>
    </row>
    <row r="123" spans="3:7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-1066</v>
      </c>
    </row>
    <row r="124" spans="3:7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-569</v>
      </c>
    </row>
    <row r="125" spans="3:7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-390</v>
      </c>
    </row>
    <row r="126" spans="3:7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-342</v>
      </c>
    </row>
    <row r="127" spans="3:7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-280</v>
      </c>
    </row>
    <row r="128" spans="3:7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-325</v>
      </c>
    </row>
    <row r="129" spans="3:7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-424</v>
      </c>
    </row>
    <row r="130" spans="3:7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-381</v>
      </c>
    </row>
    <row r="131" spans="3:7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-504</v>
      </c>
    </row>
    <row r="132" spans="3:7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-628</v>
      </c>
    </row>
    <row r="133" spans="3:7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-845</v>
      </c>
    </row>
    <row r="134" spans="3:7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-877</v>
      </c>
    </row>
    <row r="135" spans="3:7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-997</v>
      </c>
    </row>
    <row r="136" spans="3:7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-1390</v>
      </c>
    </row>
    <row r="137" spans="3:7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-1338</v>
      </c>
    </row>
    <row r="138" spans="3:7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-1002</v>
      </c>
    </row>
    <row r="139" spans="3:7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-1328</v>
      </c>
    </row>
    <row r="140" spans="3:7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735</v>
      </c>
    </row>
    <row r="141" spans="3:7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519</v>
      </c>
    </row>
    <row r="142" spans="3:7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449</v>
      </c>
    </row>
    <row r="143" spans="3:7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836</v>
      </c>
    </row>
    <row r="144" spans="3:7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810</v>
      </c>
    </row>
    <row r="145" spans="3:7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872</v>
      </c>
    </row>
    <row r="146" spans="3:7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861</v>
      </c>
    </row>
    <row r="147" spans="3:7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867</v>
      </c>
    </row>
    <row r="148" spans="3:7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932</v>
      </c>
    </row>
    <row r="149" spans="3:7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1119</v>
      </c>
    </row>
    <row r="150" spans="3:7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1279</v>
      </c>
    </row>
    <row r="151" spans="3:7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1303</v>
      </c>
    </row>
    <row r="152" spans="3:7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1343</v>
      </c>
    </row>
    <row r="153" spans="3:7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1512</v>
      </c>
    </row>
    <row r="154" spans="3:7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1558</v>
      </c>
    </row>
    <row r="155" spans="3:7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1101</v>
      </c>
    </row>
    <row r="156" spans="3:7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1424</v>
      </c>
    </row>
    <row r="157" spans="3:7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-909</v>
      </c>
    </row>
    <row r="158" spans="3:7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-552</v>
      </c>
    </row>
    <row r="159" spans="3:7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-425</v>
      </c>
    </row>
    <row r="160" spans="3:7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-347</v>
      </c>
    </row>
    <row r="161" spans="3:7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-292</v>
      </c>
    </row>
    <row r="162" spans="3:7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-320</v>
      </c>
    </row>
    <row r="163" spans="3:7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-421</v>
      </c>
    </row>
    <row r="164" spans="3:7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-453</v>
      </c>
    </row>
    <row r="165" spans="3:7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-506</v>
      </c>
    </row>
    <row r="166" spans="3:7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-642</v>
      </c>
    </row>
    <row r="167" spans="3:7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-859</v>
      </c>
    </row>
    <row r="168" spans="3:7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-927</v>
      </c>
    </row>
    <row r="169" spans="3:7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-1021</v>
      </c>
    </row>
    <row r="170" spans="3:7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-1318</v>
      </c>
    </row>
    <row r="171" spans="3:7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-1489</v>
      </c>
    </row>
    <row r="172" spans="3:7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-1059</v>
      </c>
    </row>
    <row r="173" spans="3:7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-1451</v>
      </c>
    </row>
  </sheetData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"/>
  <sheetViews>
    <sheetView workbookViewId="0"/>
  </sheetViews>
  <sheetFormatPr defaultRowHeight="14.5" x14ac:dyDescent="0.35"/>
  <sheetData>
    <row r="1" spans="1:1" x14ac:dyDescent="0.35">
      <c r="A1" s="6" t="s">
        <v>29</v>
      </c>
    </row>
  </sheetData>
  <hyperlinks>
    <hyperlink ref="A1" location="Index!A1" display="Index" xr:uid="{00000000-0004-0000-2300-000000000000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C3:I207"/>
  <sheetViews>
    <sheetView workbookViewId="0"/>
  </sheetViews>
  <sheetFormatPr defaultRowHeight="14.5" x14ac:dyDescent="0.35"/>
  <cols>
    <col min="5" max="5" width="9.81640625" style="5" bestFit="1" customWidth="1"/>
    <col min="7" max="7" width="28.54296875" bestFit="1" customWidth="1"/>
    <col min="8" max="8" width="30.26953125" bestFit="1" customWidth="1"/>
    <col min="9" max="9" width="30.7265625" bestFit="1" customWidth="1"/>
  </cols>
  <sheetData>
    <row r="3" spans="3:9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30</v>
      </c>
      <c r="H3" s="1" t="s">
        <v>31</v>
      </c>
      <c r="I3" s="1" t="s">
        <v>32</v>
      </c>
    </row>
    <row r="4" spans="3:9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0</v>
      </c>
      <c r="H4" s="3">
        <v>2</v>
      </c>
      <c r="I4" s="3">
        <v>38</v>
      </c>
    </row>
    <row r="5" spans="3:9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0</v>
      </c>
      <c r="H5" s="3">
        <v>0</v>
      </c>
      <c r="I5" s="3">
        <v>8</v>
      </c>
    </row>
    <row r="6" spans="3:9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0</v>
      </c>
      <c r="H6" s="3">
        <v>0</v>
      </c>
      <c r="I6" s="3">
        <v>3</v>
      </c>
    </row>
    <row r="7" spans="3:9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0</v>
      </c>
      <c r="H7" s="3">
        <v>1</v>
      </c>
      <c r="I7" s="3">
        <v>2</v>
      </c>
    </row>
    <row r="8" spans="3:9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0</v>
      </c>
      <c r="H8" s="3">
        <v>0</v>
      </c>
      <c r="I8" s="3">
        <v>6</v>
      </c>
    </row>
    <row r="9" spans="3:9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1</v>
      </c>
      <c r="H9" s="3">
        <v>2</v>
      </c>
      <c r="I9" s="3">
        <v>9</v>
      </c>
    </row>
    <row r="10" spans="3:9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0</v>
      </c>
      <c r="H10" s="3">
        <v>3</v>
      </c>
      <c r="I10" s="3">
        <v>11</v>
      </c>
    </row>
    <row r="11" spans="3:9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0</v>
      </c>
      <c r="H11" s="3">
        <v>2</v>
      </c>
      <c r="I11" s="3">
        <v>12</v>
      </c>
    </row>
    <row r="12" spans="3:9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0</v>
      </c>
      <c r="H12" s="3">
        <v>2</v>
      </c>
      <c r="I12" s="3">
        <v>5</v>
      </c>
    </row>
    <row r="13" spans="3:9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0</v>
      </c>
      <c r="H13" s="3">
        <v>3</v>
      </c>
      <c r="I13" s="3">
        <v>4</v>
      </c>
    </row>
    <row r="14" spans="3:9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0</v>
      </c>
      <c r="H14" s="3">
        <v>2</v>
      </c>
      <c r="I14" s="3">
        <v>2</v>
      </c>
    </row>
    <row r="15" spans="3:9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0</v>
      </c>
      <c r="H15" s="3">
        <v>6</v>
      </c>
      <c r="I15" s="3">
        <v>4</v>
      </c>
    </row>
    <row r="16" spans="3:9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0</v>
      </c>
      <c r="H16" s="3">
        <v>3</v>
      </c>
      <c r="I16" s="3">
        <v>5</v>
      </c>
    </row>
    <row r="17" spans="3:9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0</v>
      </c>
      <c r="H17" s="3">
        <v>5</v>
      </c>
      <c r="I17" s="3">
        <v>6</v>
      </c>
    </row>
    <row r="18" spans="3:9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0</v>
      </c>
      <c r="H18" s="3">
        <v>6</v>
      </c>
      <c r="I18" s="3">
        <v>2</v>
      </c>
    </row>
    <row r="19" spans="3:9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0</v>
      </c>
      <c r="H19" s="3">
        <v>6</v>
      </c>
      <c r="I19" s="3">
        <v>0</v>
      </c>
    </row>
    <row r="20" spans="3:9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1</v>
      </c>
      <c r="H20" s="3">
        <v>9</v>
      </c>
      <c r="I20" s="3">
        <v>1</v>
      </c>
    </row>
    <row r="21" spans="3:9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0</v>
      </c>
      <c r="H21" s="3">
        <v>-4</v>
      </c>
      <c r="I21" s="3">
        <v>-34</v>
      </c>
    </row>
    <row r="22" spans="3:9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0</v>
      </c>
      <c r="H22" s="3">
        <v>-1</v>
      </c>
      <c r="I22" s="3">
        <v>-7</v>
      </c>
    </row>
    <row r="23" spans="3:9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0</v>
      </c>
      <c r="H23" s="3">
        <v>-1</v>
      </c>
      <c r="I23" s="3">
        <v>-3</v>
      </c>
    </row>
    <row r="24" spans="3:9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0</v>
      </c>
      <c r="H24" s="3">
        <v>0</v>
      </c>
      <c r="I24" s="3">
        <v>-2</v>
      </c>
    </row>
    <row r="25" spans="3:9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0</v>
      </c>
      <c r="H25" s="3">
        <v>0</v>
      </c>
      <c r="I25" s="3">
        <v>-1</v>
      </c>
    </row>
    <row r="26" spans="3:9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0</v>
      </c>
      <c r="H26" s="3">
        <v>0</v>
      </c>
      <c r="I26" s="3">
        <v>-1</v>
      </c>
    </row>
    <row r="27" spans="3:9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0</v>
      </c>
      <c r="H27" s="3">
        <v>-1</v>
      </c>
      <c r="I27" s="3">
        <v>-4</v>
      </c>
    </row>
    <row r="28" spans="3:9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0</v>
      </c>
      <c r="H28" s="3">
        <v>0</v>
      </c>
      <c r="I28" s="3">
        <v>-2</v>
      </c>
    </row>
    <row r="29" spans="3:9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0</v>
      </c>
      <c r="H29" s="3">
        <v>-1</v>
      </c>
      <c r="I29" s="3">
        <v>-1</v>
      </c>
    </row>
    <row r="30" spans="3:9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0</v>
      </c>
      <c r="H30" s="3">
        <v>-2</v>
      </c>
      <c r="I30" s="3">
        <v>-1</v>
      </c>
    </row>
    <row r="31" spans="3:9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0</v>
      </c>
      <c r="H31" s="3">
        <v>-2</v>
      </c>
      <c r="I31" s="3">
        <v>0</v>
      </c>
    </row>
    <row r="32" spans="3:9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0</v>
      </c>
      <c r="H32" s="3">
        <v>-1</v>
      </c>
      <c r="I32" s="3">
        <v>0</v>
      </c>
    </row>
    <row r="33" spans="3:9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-1</v>
      </c>
      <c r="H33" s="3">
        <v>-4</v>
      </c>
      <c r="I33" s="3">
        <v>-2</v>
      </c>
    </row>
    <row r="34" spans="3:9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0</v>
      </c>
      <c r="H34" s="3">
        <v>-3</v>
      </c>
      <c r="I34" s="3">
        <v>-4</v>
      </c>
    </row>
    <row r="35" spans="3:9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0</v>
      </c>
      <c r="H35" s="3">
        <v>-7</v>
      </c>
      <c r="I35" s="3">
        <v>-1</v>
      </c>
    </row>
    <row r="36" spans="3:9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0</v>
      </c>
      <c r="H36" s="3">
        <v>-5</v>
      </c>
      <c r="I36" s="3">
        <v>-2</v>
      </c>
    </row>
    <row r="37" spans="3:9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0</v>
      </c>
      <c r="H37" s="3">
        <v>-6</v>
      </c>
      <c r="I37" s="3">
        <v>-1</v>
      </c>
    </row>
    <row r="38" spans="3:9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1</v>
      </c>
      <c r="H38" s="3">
        <v>4</v>
      </c>
      <c r="I38" s="3">
        <v>34</v>
      </c>
    </row>
    <row r="39" spans="3:9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0</v>
      </c>
      <c r="H39" s="3">
        <v>4</v>
      </c>
      <c r="I39" s="3">
        <v>10</v>
      </c>
    </row>
    <row r="40" spans="3:9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0</v>
      </c>
      <c r="H40" s="3">
        <v>0</v>
      </c>
      <c r="I40" s="3">
        <v>6</v>
      </c>
    </row>
    <row r="41" spans="3:9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0</v>
      </c>
      <c r="H41" s="3">
        <v>0</v>
      </c>
      <c r="I41" s="3">
        <v>2</v>
      </c>
    </row>
    <row r="42" spans="3:9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0</v>
      </c>
      <c r="H42" s="3">
        <v>0</v>
      </c>
      <c r="I42" s="3">
        <v>2</v>
      </c>
    </row>
    <row r="43" spans="3:9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2</v>
      </c>
      <c r="H43" s="3">
        <v>0</v>
      </c>
      <c r="I43" s="3">
        <v>7</v>
      </c>
    </row>
    <row r="44" spans="3:9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0</v>
      </c>
      <c r="H44" s="3">
        <v>2</v>
      </c>
      <c r="I44" s="3">
        <v>17</v>
      </c>
    </row>
    <row r="45" spans="3:9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0</v>
      </c>
      <c r="H45" s="3">
        <v>2</v>
      </c>
      <c r="I45" s="3">
        <v>6</v>
      </c>
    </row>
    <row r="46" spans="3:9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0</v>
      </c>
      <c r="H46" s="3">
        <v>3</v>
      </c>
      <c r="I46" s="3">
        <v>4</v>
      </c>
    </row>
    <row r="47" spans="3:9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0</v>
      </c>
      <c r="H47" s="3">
        <v>6</v>
      </c>
      <c r="I47" s="3">
        <v>5</v>
      </c>
    </row>
    <row r="48" spans="3:9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0</v>
      </c>
      <c r="H48" s="3">
        <v>2</v>
      </c>
      <c r="I48" s="3">
        <v>4</v>
      </c>
    </row>
    <row r="49" spans="3:9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0</v>
      </c>
      <c r="H49" s="3">
        <v>4</v>
      </c>
      <c r="I49" s="3">
        <v>7</v>
      </c>
    </row>
    <row r="50" spans="3:9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0</v>
      </c>
      <c r="H50" s="3">
        <v>3</v>
      </c>
      <c r="I50" s="3">
        <v>3</v>
      </c>
    </row>
    <row r="51" spans="3:9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1</v>
      </c>
      <c r="H51" s="3">
        <v>5</v>
      </c>
      <c r="I51" s="3">
        <v>5</v>
      </c>
    </row>
    <row r="52" spans="3:9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0</v>
      </c>
      <c r="H52" s="3">
        <v>8</v>
      </c>
      <c r="I52" s="3">
        <v>2</v>
      </c>
    </row>
    <row r="53" spans="3:9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0</v>
      </c>
      <c r="H53" s="3">
        <v>3</v>
      </c>
      <c r="I53" s="3">
        <v>6</v>
      </c>
    </row>
    <row r="54" spans="3:9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0</v>
      </c>
      <c r="H54" s="3">
        <v>27</v>
      </c>
      <c r="I54" s="3">
        <v>0</v>
      </c>
    </row>
    <row r="55" spans="3:9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0</v>
      </c>
      <c r="H55" s="3">
        <v>-3</v>
      </c>
      <c r="I55" s="3">
        <v>-34</v>
      </c>
    </row>
    <row r="56" spans="3:9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0</v>
      </c>
      <c r="H56" s="3">
        <v>-3</v>
      </c>
      <c r="I56" s="3">
        <v>-9</v>
      </c>
    </row>
    <row r="57" spans="3:9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0</v>
      </c>
      <c r="H57" s="3">
        <v>-1</v>
      </c>
      <c r="I57" s="3">
        <v>-3</v>
      </c>
    </row>
    <row r="58" spans="3:9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0</v>
      </c>
      <c r="H58" s="3">
        <v>0</v>
      </c>
      <c r="I58" s="3">
        <v>-1</v>
      </c>
    </row>
    <row r="59" spans="3:9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0</v>
      </c>
      <c r="H59" s="3">
        <v>-1</v>
      </c>
      <c r="I59" s="3">
        <v>-1</v>
      </c>
    </row>
    <row r="60" spans="3:9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0</v>
      </c>
      <c r="H60" s="3">
        <v>0</v>
      </c>
      <c r="I60" s="3">
        <v>0</v>
      </c>
    </row>
    <row r="61" spans="3:9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0</v>
      </c>
      <c r="H61" s="3">
        <v>0</v>
      </c>
      <c r="I61" s="3">
        <v>-3</v>
      </c>
    </row>
    <row r="62" spans="3:9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0</v>
      </c>
      <c r="H62" s="3">
        <v>0</v>
      </c>
      <c r="I62" s="3">
        <v>-4</v>
      </c>
    </row>
    <row r="63" spans="3:9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-1</v>
      </c>
      <c r="H63" s="3">
        <v>-2</v>
      </c>
      <c r="I63" s="3">
        <v>-1</v>
      </c>
    </row>
    <row r="64" spans="3:9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0</v>
      </c>
      <c r="H64" s="3">
        <v>-3</v>
      </c>
      <c r="I64" s="3">
        <v>-3</v>
      </c>
    </row>
    <row r="65" spans="3:9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-1</v>
      </c>
      <c r="H65" s="3">
        <v>-1</v>
      </c>
      <c r="I65" s="3">
        <v>-1</v>
      </c>
    </row>
    <row r="66" spans="3:9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0</v>
      </c>
      <c r="H66" s="3">
        <v>-1</v>
      </c>
      <c r="I66" s="3">
        <v>-2</v>
      </c>
    </row>
    <row r="67" spans="3:9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0</v>
      </c>
      <c r="H67" s="3">
        <v>0</v>
      </c>
      <c r="I67" s="3">
        <v>-5</v>
      </c>
    </row>
    <row r="68" spans="3:9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0</v>
      </c>
      <c r="H68" s="3">
        <v>-6</v>
      </c>
      <c r="I68" s="3">
        <v>-4</v>
      </c>
    </row>
    <row r="69" spans="3:9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0</v>
      </c>
      <c r="H69" s="3">
        <v>-6</v>
      </c>
      <c r="I69" s="3">
        <v>-3</v>
      </c>
    </row>
    <row r="70" spans="3:9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0</v>
      </c>
      <c r="H70" s="3">
        <v>-5</v>
      </c>
      <c r="I70" s="3">
        <v>-1</v>
      </c>
    </row>
    <row r="71" spans="3:9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0</v>
      </c>
      <c r="H71" s="3">
        <v>-13</v>
      </c>
      <c r="I71" s="3">
        <v>-4</v>
      </c>
    </row>
    <row r="72" spans="3:9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1</v>
      </c>
      <c r="H72" s="3">
        <v>3</v>
      </c>
      <c r="I72" s="3">
        <v>24</v>
      </c>
    </row>
    <row r="73" spans="3:9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1</v>
      </c>
      <c r="H73" s="3">
        <v>2</v>
      </c>
      <c r="I73" s="3">
        <v>4</v>
      </c>
    </row>
    <row r="74" spans="3:9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1</v>
      </c>
      <c r="H74" s="3">
        <v>0</v>
      </c>
      <c r="I74" s="3">
        <v>1</v>
      </c>
    </row>
    <row r="75" spans="3:9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0</v>
      </c>
      <c r="H75" s="3">
        <v>0</v>
      </c>
      <c r="I75" s="3">
        <v>2</v>
      </c>
    </row>
    <row r="76" spans="3:9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0</v>
      </c>
      <c r="H76" s="3">
        <v>2</v>
      </c>
      <c r="I76" s="3">
        <v>10</v>
      </c>
    </row>
    <row r="77" spans="3:9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1</v>
      </c>
      <c r="H77" s="3">
        <v>0</v>
      </c>
      <c r="I77" s="3">
        <v>6</v>
      </c>
    </row>
    <row r="78" spans="3:9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0</v>
      </c>
      <c r="H78" s="3">
        <v>3</v>
      </c>
      <c r="I78" s="3">
        <v>14</v>
      </c>
    </row>
    <row r="79" spans="3:9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0</v>
      </c>
      <c r="H79" s="3">
        <v>3</v>
      </c>
      <c r="I79" s="3">
        <v>3</v>
      </c>
    </row>
    <row r="80" spans="3:9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0</v>
      </c>
      <c r="H80" s="3">
        <v>1</v>
      </c>
      <c r="I80" s="3">
        <v>5</v>
      </c>
    </row>
    <row r="81" spans="3:9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0</v>
      </c>
      <c r="H81" s="3">
        <v>2</v>
      </c>
      <c r="I81" s="3">
        <v>4</v>
      </c>
    </row>
    <row r="82" spans="3:9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0</v>
      </c>
      <c r="H82" s="3">
        <v>4</v>
      </c>
      <c r="I82" s="3">
        <v>3</v>
      </c>
    </row>
    <row r="83" spans="3:9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0</v>
      </c>
      <c r="H83" s="3">
        <v>3</v>
      </c>
      <c r="I83" s="3">
        <v>3</v>
      </c>
    </row>
    <row r="84" spans="3:9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0</v>
      </c>
      <c r="H84" s="3">
        <v>6</v>
      </c>
      <c r="I84" s="3">
        <v>9</v>
      </c>
    </row>
    <row r="85" spans="3:9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0</v>
      </c>
      <c r="H85" s="3">
        <v>10</v>
      </c>
      <c r="I85" s="3">
        <v>2</v>
      </c>
    </row>
    <row r="86" spans="3:9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0</v>
      </c>
      <c r="H86" s="3">
        <v>4</v>
      </c>
      <c r="I86" s="3">
        <v>1</v>
      </c>
    </row>
    <row r="87" spans="3:9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0</v>
      </c>
      <c r="H87" s="3">
        <v>3</v>
      </c>
      <c r="I87" s="3">
        <v>1</v>
      </c>
    </row>
    <row r="88" spans="3:9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0</v>
      </c>
      <c r="H88" s="3">
        <v>16</v>
      </c>
      <c r="I88" s="3">
        <v>1</v>
      </c>
    </row>
    <row r="89" spans="3:9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0</v>
      </c>
      <c r="H89" s="3">
        <v>-10</v>
      </c>
      <c r="I89" s="3">
        <v>-22</v>
      </c>
    </row>
    <row r="90" spans="3:9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-1</v>
      </c>
      <c r="H90" s="3">
        <v>-1</v>
      </c>
      <c r="I90" s="3">
        <v>-6</v>
      </c>
    </row>
    <row r="91" spans="3:9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0</v>
      </c>
      <c r="H91" s="3">
        <v>-1</v>
      </c>
      <c r="I91" s="3">
        <v>-2</v>
      </c>
    </row>
    <row r="92" spans="3:9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0</v>
      </c>
      <c r="H92" s="3">
        <v>0</v>
      </c>
      <c r="I92" s="3">
        <v>-1</v>
      </c>
    </row>
    <row r="93" spans="3:9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0</v>
      </c>
      <c r="H93" s="3">
        <v>0</v>
      </c>
      <c r="I93" s="3">
        <v>-1</v>
      </c>
    </row>
    <row r="94" spans="3:9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0</v>
      </c>
      <c r="H94" s="3">
        <v>0</v>
      </c>
      <c r="I94" s="3">
        <v>-1</v>
      </c>
    </row>
    <row r="95" spans="3:9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0</v>
      </c>
      <c r="H95" s="3">
        <v>-1</v>
      </c>
      <c r="I95" s="3">
        <v>-3</v>
      </c>
    </row>
    <row r="96" spans="3:9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-1</v>
      </c>
      <c r="H96" s="3">
        <v>0</v>
      </c>
      <c r="I96" s="3">
        <v>-2</v>
      </c>
    </row>
    <row r="97" spans="3:9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0</v>
      </c>
      <c r="H97" s="3">
        <v>-1</v>
      </c>
      <c r="I97" s="3">
        <v>-3</v>
      </c>
    </row>
    <row r="98" spans="3:9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-1</v>
      </c>
      <c r="H98" s="3">
        <v>-1</v>
      </c>
      <c r="I98" s="3">
        <v>-4</v>
      </c>
    </row>
    <row r="99" spans="3:9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0</v>
      </c>
      <c r="H99" s="3">
        <v>-5</v>
      </c>
      <c r="I99" s="3">
        <v>-2</v>
      </c>
    </row>
    <row r="100" spans="3:9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0</v>
      </c>
      <c r="H100" s="3">
        <v>-1</v>
      </c>
      <c r="I100" s="3">
        <v>-2</v>
      </c>
    </row>
    <row r="101" spans="3:9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0</v>
      </c>
      <c r="H101" s="3">
        <v>-5</v>
      </c>
      <c r="I101" s="3">
        <v>-4</v>
      </c>
    </row>
    <row r="102" spans="3:9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0</v>
      </c>
      <c r="H102" s="3">
        <v>-6</v>
      </c>
      <c r="I102" s="3">
        <v>-3</v>
      </c>
    </row>
    <row r="103" spans="3:9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0</v>
      </c>
      <c r="H103" s="3">
        <v>-5</v>
      </c>
      <c r="I103" s="3">
        <v>-4</v>
      </c>
    </row>
    <row r="104" spans="3:9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0</v>
      </c>
      <c r="H104" s="3">
        <v>-1</v>
      </c>
      <c r="I104" s="3">
        <v>0</v>
      </c>
    </row>
    <row r="105" spans="3:9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0</v>
      </c>
      <c r="H105" s="3">
        <v>-11</v>
      </c>
      <c r="I105" s="3">
        <v>-2</v>
      </c>
    </row>
    <row r="106" spans="3:9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0</v>
      </c>
      <c r="H106" s="3">
        <v>6</v>
      </c>
      <c r="I106" s="3">
        <v>12</v>
      </c>
    </row>
    <row r="107" spans="3:9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0</v>
      </c>
      <c r="H107" s="3">
        <v>0</v>
      </c>
      <c r="I107" s="3">
        <v>7</v>
      </c>
    </row>
    <row r="108" spans="3:9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0</v>
      </c>
      <c r="H108" s="3">
        <v>1</v>
      </c>
      <c r="I108" s="3">
        <v>1</v>
      </c>
    </row>
    <row r="109" spans="3:9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0</v>
      </c>
      <c r="H109" s="3">
        <v>1</v>
      </c>
      <c r="I109" s="3">
        <v>4</v>
      </c>
    </row>
    <row r="110" spans="3:9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0</v>
      </c>
      <c r="H110" s="3">
        <v>1</v>
      </c>
      <c r="I110" s="3">
        <v>2</v>
      </c>
    </row>
    <row r="111" spans="3:9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0</v>
      </c>
      <c r="H111" s="3">
        <v>1</v>
      </c>
      <c r="I111" s="3">
        <v>6</v>
      </c>
    </row>
    <row r="112" spans="3:9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0</v>
      </c>
      <c r="H112" s="3">
        <v>1</v>
      </c>
      <c r="I112" s="3">
        <v>12</v>
      </c>
    </row>
    <row r="113" spans="3:9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1</v>
      </c>
      <c r="H113" s="3">
        <v>4</v>
      </c>
      <c r="I113" s="3">
        <v>10</v>
      </c>
    </row>
    <row r="114" spans="3:9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1</v>
      </c>
      <c r="H114" s="3">
        <v>2</v>
      </c>
      <c r="I114" s="3">
        <v>3</v>
      </c>
    </row>
    <row r="115" spans="3:9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0</v>
      </c>
      <c r="H115" s="3">
        <v>0</v>
      </c>
      <c r="I115" s="3">
        <v>6</v>
      </c>
    </row>
    <row r="116" spans="3:9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2</v>
      </c>
      <c r="H116" s="3">
        <v>4</v>
      </c>
      <c r="I116" s="3">
        <v>6</v>
      </c>
    </row>
    <row r="117" spans="3:9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0</v>
      </c>
      <c r="H117" s="3">
        <v>5</v>
      </c>
      <c r="I117" s="3">
        <v>3</v>
      </c>
    </row>
    <row r="118" spans="3:9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0</v>
      </c>
      <c r="H118" s="3">
        <v>5</v>
      </c>
      <c r="I118" s="3">
        <v>5</v>
      </c>
    </row>
    <row r="119" spans="3:9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1</v>
      </c>
      <c r="H119" s="3">
        <v>9</v>
      </c>
      <c r="I119" s="3">
        <v>3</v>
      </c>
    </row>
    <row r="120" spans="3:9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0</v>
      </c>
      <c r="H120" s="3">
        <v>8</v>
      </c>
      <c r="I120" s="3">
        <v>2</v>
      </c>
    </row>
    <row r="121" spans="3:9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0</v>
      </c>
      <c r="H121" s="3">
        <v>8</v>
      </c>
      <c r="I121" s="3">
        <v>1</v>
      </c>
    </row>
    <row r="122" spans="3:9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0</v>
      </c>
      <c r="H122" s="3">
        <v>15</v>
      </c>
      <c r="I122" s="3">
        <v>0</v>
      </c>
    </row>
    <row r="123" spans="3:9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0</v>
      </c>
      <c r="H123" s="3">
        <v>-10</v>
      </c>
      <c r="I123" s="3">
        <v>-20</v>
      </c>
    </row>
    <row r="124" spans="3:9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0</v>
      </c>
      <c r="H124" s="3">
        <v>-1</v>
      </c>
      <c r="I124" s="3">
        <v>-8</v>
      </c>
    </row>
    <row r="125" spans="3:9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0</v>
      </c>
      <c r="H125" s="3">
        <v>-1</v>
      </c>
      <c r="I125" s="3">
        <v>0</v>
      </c>
    </row>
    <row r="126" spans="3:9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0</v>
      </c>
      <c r="H126" s="3">
        <v>0</v>
      </c>
      <c r="I126" s="3">
        <v>-1</v>
      </c>
    </row>
    <row r="127" spans="3:9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0</v>
      </c>
      <c r="H127" s="3">
        <v>0</v>
      </c>
      <c r="I127" s="3">
        <v>-2</v>
      </c>
    </row>
    <row r="128" spans="3:9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0</v>
      </c>
      <c r="H128" s="3">
        <v>-1</v>
      </c>
      <c r="I128" s="3">
        <v>-1</v>
      </c>
    </row>
    <row r="129" spans="3:9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0</v>
      </c>
      <c r="H129" s="3">
        <v>-1</v>
      </c>
      <c r="I129" s="3">
        <v>-3</v>
      </c>
    </row>
    <row r="130" spans="3:9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0</v>
      </c>
      <c r="H130" s="3">
        <v>0</v>
      </c>
      <c r="I130" s="3">
        <v>-1</v>
      </c>
    </row>
    <row r="131" spans="3:9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0</v>
      </c>
      <c r="H131" s="3">
        <v>-1</v>
      </c>
      <c r="I131" s="3">
        <v>-1</v>
      </c>
    </row>
    <row r="132" spans="3:9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0</v>
      </c>
      <c r="H132" s="3">
        <v>-2</v>
      </c>
      <c r="I132" s="3">
        <v>0</v>
      </c>
    </row>
    <row r="133" spans="3:9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0</v>
      </c>
      <c r="H133" s="3">
        <v>0</v>
      </c>
      <c r="I133" s="3">
        <v>-1</v>
      </c>
    </row>
    <row r="134" spans="3:9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-1</v>
      </c>
      <c r="H134" s="3">
        <v>-3</v>
      </c>
      <c r="I134" s="3">
        <v>-2</v>
      </c>
    </row>
    <row r="135" spans="3:9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0</v>
      </c>
      <c r="H135" s="3">
        <v>-4</v>
      </c>
      <c r="I135" s="3">
        <v>-1</v>
      </c>
    </row>
    <row r="136" spans="3:9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-1</v>
      </c>
      <c r="H136" s="3">
        <v>-2</v>
      </c>
      <c r="I136" s="3">
        <v>-2</v>
      </c>
    </row>
    <row r="137" spans="3:9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0</v>
      </c>
      <c r="H137" s="3">
        <v>-6</v>
      </c>
      <c r="I137" s="3">
        <v>-1</v>
      </c>
    </row>
    <row r="138" spans="3:9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-1</v>
      </c>
      <c r="H138" s="3">
        <v>-5</v>
      </c>
      <c r="I138" s="3">
        <v>-3</v>
      </c>
    </row>
    <row r="139" spans="3:9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0</v>
      </c>
      <c r="H139" s="3">
        <v>-14</v>
      </c>
      <c r="I139" s="3">
        <v>-1</v>
      </c>
    </row>
    <row r="140" spans="3:9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0</v>
      </c>
      <c r="H140" s="3">
        <v>5</v>
      </c>
      <c r="I140" s="3">
        <v>11</v>
      </c>
    </row>
    <row r="141" spans="3:9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0</v>
      </c>
      <c r="H141" s="3">
        <v>0</v>
      </c>
      <c r="I141" s="3">
        <v>4</v>
      </c>
    </row>
    <row r="142" spans="3:9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0</v>
      </c>
      <c r="H142" s="3">
        <v>0</v>
      </c>
      <c r="I142" s="3">
        <v>2</v>
      </c>
    </row>
    <row r="143" spans="3:9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0</v>
      </c>
      <c r="H143" s="3">
        <v>0</v>
      </c>
      <c r="I143" s="3">
        <v>0</v>
      </c>
    </row>
    <row r="144" spans="3:9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0</v>
      </c>
      <c r="H144" s="3">
        <v>0</v>
      </c>
      <c r="I144" s="3">
        <v>5</v>
      </c>
    </row>
    <row r="145" spans="3:9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0</v>
      </c>
      <c r="H145" s="3">
        <v>1</v>
      </c>
      <c r="I145" s="3">
        <v>5</v>
      </c>
    </row>
    <row r="146" spans="3:9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0</v>
      </c>
      <c r="H146" s="3">
        <v>3</v>
      </c>
      <c r="I146" s="3">
        <v>8</v>
      </c>
    </row>
    <row r="147" spans="3:9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0</v>
      </c>
      <c r="H147" s="3">
        <v>2</v>
      </c>
      <c r="I147" s="3">
        <v>8</v>
      </c>
    </row>
    <row r="148" spans="3:9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0</v>
      </c>
      <c r="H148" s="3">
        <v>1</v>
      </c>
      <c r="I148" s="3">
        <v>3</v>
      </c>
    </row>
    <row r="149" spans="3:9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1</v>
      </c>
      <c r="H149" s="3">
        <v>2</v>
      </c>
      <c r="I149" s="3">
        <v>3</v>
      </c>
    </row>
    <row r="150" spans="3:9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2</v>
      </c>
      <c r="H150" s="3">
        <v>4</v>
      </c>
      <c r="I150" s="3">
        <v>0</v>
      </c>
    </row>
    <row r="151" spans="3:9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0</v>
      </c>
      <c r="H151" s="3">
        <v>2</v>
      </c>
      <c r="I151" s="3">
        <v>4</v>
      </c>
    </row>
    <row r="152" spans="3:9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0</v>
      </c>
      <c r="H152" s="3">
        <v>5</v>
      </c>
      <c r="I152" s="3">
        <v>3</v>
      </c>
    </row>
    <row r="153" spans="3:9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3</v>
      </c>
      <c r="H153" s="3">
        <v>4</v>
      </c>
      <c r="I153" s="3">
        <v>4</v>
      </c>
    </row>
    <row r="154" spans="3:9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1</v>
      </c>
      <c r="H154" s="3">
        <v>7</v>
      </c>
      <c r="I154" s="3">
        <v>2</v>
      </c>
    </row>
    <row r="155" spans="3:9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0</v>
      </c>
      <c r="H155" s="3">
        <v>6</v>
      </c>
      <c r="I155" s="3">
        <v>3</v>
      </c>
    </row>
    <row r="156" spans="3:9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1</v>
      </c>
      <c r="H156" s="3">
        <v>21</v>
      </c>
      <c r="I156" s="3">
        <v>2</v>
      </c>
    </row>
    <row r="157" spans="3:9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-1</v>
      </c>
      <c r="H157" s="3">
        <v>-4</v>
      </c>
      <c r="I157" s="3">
        <v>-18</v>
      </c>
    </row>
    <row r="158" spans="3:9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0</v>
      </c>
      <c r="H158" s="3">
        <v>-1</v>
      </c>
      <c r="I158" s="3">
        <v>-1</v>
      </c>
    </row>
    <row r="159" spans="3:9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0</v>
      </c>
      <c r="H159" s="3">
        <v>-1</v>
      </c>
      <c r="I159" s="3">
        <v>-2</v>
      </c>
    </row>
    <row r="160" spans="3:9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0</v>
      </c>
      <c r="H160" s="3">
        <v>-1</v>
      </c>
      <c r="I160" s="3">
        <v>-2</v>
      </c>
    </row>
    <row r="161" spans="3:9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0</v>
      </c>
      <c r="H161" s="3">
        <v>0</v>
      </c>
      <c r="I161" s="3">
        <v>-3</v>
      </c>
    </row>
    <row r="162" spans="3:9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0</v>
      </c>
      <c r="H162" s="3">
        <v>0</v>
      </c>
      <c r="I162" s="3">
        <v>-1</v>
      </c>
    </row>
    <row r="163" spans="3:9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0</v>
      </c>
      <c r="H163" s="3">
        <v>0</v>
      </c>
      <c r="I163" s="3">
        <v>-1</v>
      </c>
    </row>
    <row r="164" spans="3:9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-1</v>
      </c>
      <c r="H164" s="3">
        <v>0</v>
      </c>
      <c r="I164" s="3">
        <v>-3</v>
      </c>
    </row>
    <row r="165" spans="3:9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0</v>
      </c>
      <c r="H165" s="3">
        <v>-1</v>
      </c>
      <c r="I165" s="3">
        <v>-2</v>
      </c>
    </row>
    <row r="166" spans="3:9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0</v>
      </c>
      <c r="H166" s="3">
        <v>-3</v>
      </c>
      <c r="I166" s="3">
        <v>-6</v>
      </c>
    </row>
    <row r="167" spans="3:9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-1</v>
      </c>
      <c r="H167" s="3">
        <v>-3</v>
      </c>
      <c r="I167" s="3">
        <v>-4</v>
      </c>
    </row>
    <row r="168" spans="3:9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-2</v>
      </c>
      <c r="H168" s="3">
        <v>-4</v>
      </c>
      <c r="I168" s="3">
        <v>-1</v>
      </c>
    </row>
    <row r="169" spans="3:9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-1</v>
      </c>
      <c r="H169" s="3">
        <v>-5</v>
      </c>
      <c r="I169" s="3">
        <v>-2</v>
      </c>
    </row>
    <row r="170" spans="3:9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0</v>
      </c>
      <c r="H170" s="3">
        <v>-4</v>
      </c>
      <c r="I170" s="3">
        <v>-1</v>
      </c>
    </row>
    <row r="171" spans="3:9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0</v>
      </c>
      <c r="H171" s="3">
        <v>-9</v>
      </c>
      <c r="I171" s="3">
        <v>-2</v>
      </c>
    </row>
    <row r="172" spans="3:9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0</v>
      </c>
      <c r="H172" s="3">
        <v>-3</v>
      </c>
      <c r="I172" s="3">
        <v>0</v>
      </c>
    </row>
    <row r="173" spans="3:9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0</v>
      </c>
      <c r="H173" s="3">
        <v>-14</v>
      </c>
      <c r="I173" s="3">
        <v>-1</v>
      </c>
    </row>
    <row r="174" spans="3:9" x14ac:dyDescent="0.35">
      <c r="C174" s="3" t="s">
        <v>130</v>
      </c>
      <c r="D174" s="3" t="s">
        <v>6</v>
      </c>
      <c r="E174" s="4" t="s">
        <v>7</v>
      </c>
      <c r="F174" s="3">
        <v>1671407</v>
      </c>
      <c r="G174" s="3">
        <v>2</v>
      </c>
      <c r="H174" s="3">
        <v>20</v>
      </c>
      <c r="I174" s="3">
        <v>119</v>
      </c>
    </row>
    <row r="175" spans="3:9" x14ac:dyDescent="0.35">
      <c r="C175" s="3" t="s">
        <v>130</v>
      </c>
      <c r="D175" s="3" t="s">
        <v>6</v>
      </c>
      <c r="E175" s="4" t="s">
        <v>8</v>
      </c>
      <c r="F175" s="3">
        <v>1672583</v>
      </c>
      <c r="G175" s="3">
        <v>1</v>
      </c>
      <c r="H175" s="3">
        <v>6</v>
      </c>
      <c r="I175" s="3">
        <v>33</v>
      </c>
    </row>
    <row r="176" spans="3:9" x14ac:dyDescent="0.35">
      <c r="C176" s="3" t="s">
        <v>130</v>
      </c>
      <c r="D176" s="3" t="s">
        <v>6</v>
      </c>
      <c r="E176" s="4" t="s">
        <v>9</v>
      </c>
      <c r="F176" s="3">
        <v>1497833</v>
      </c>
      <c r="G176" s="3">
        <v>1</v>
      </c>
      <c r="H176" s="3">
        <v>1</v>
      </c>
      <c r="I176" s="3">
        <v>13</v>
      </c>
    </row>
    <row r="177" spans="3:9" x14ac:dyDescent="0.35">
      <c r="C177" s="3" t="s">
        <v>130</v>
      </c>
      <c r="D177" s="3" t="s">
        <v>6</v>
      </c>
      <c r="E177" s="4" t="s">
        <v>10</v>
      </c>
      <c r="F177" s="3">
        <v>1547611</v>
      </c>
      <c r="G177" s="3">
        <v>0</v>
      </c>
      <c r="H177" s="3">
        <v>2</v>
      </c>
      <c r="I177" s="3">
        <v>10</v>
      </c>
    </row>
    <row r="178" spans="3:9" x14ac:dyDescent="0.35">
      <c r="C178" s="3" t="s">
        <v>130</v>
      </c>
      <c r="D178" s="3" t="s">
        <v>6</v>
      </c>
      <c r="E178" s="4" t="s">
        <v>11</v>
      </c>
      <c r="F178" s="3">
        <v>1735865</v>
      </c>
      <c r="G178" s="3">
        <v>0</v>
      </c>
      <c r="H178" s="3">
        <v>3</v>
      </c>
      <c r="I178" s="3">
        <v>25</v>
      </c>
    </row>
    <row r="179" spans="3:9" x14ac:dyDescent="0.35">
      <c r="C179" s="3" t="s">
        <v>130</v>
      </c>
      <c r="D179" s="3" t="s">
        <v>6</v>
      </c>
      <c r="E179" s="4" t="s">
        <v>12</v>
      </c>
      <c r="F179" s="3">
        <v>1887371</v>
      </c>
      <c r="G179" s="3">
        <v>4</v>
      </c>
      <c r="H179" s="3">
        <v>4</v>
      </c>
      <c r="I179" s="3">
        <v>33</v>
      </c>
    </row>
    <row r="180" spans="3:9" x14ac:dyDescent="0.35">
      <c r="C180" s="3" t="s">
        <v>130</v>
      </c>
      <c r="D180" s="3" t="s">
        <v>6</v>
      </c>
      <c r="E180" s="4" t="s">
        <v>13</v>
      </c>
      <c r="F180" s="3">
        <v>1874726</v>
      </c>
      <c r="G180" s="3">
        <v>0</v>
      </c>
      <c r="H180" s="3">
        <v>12</v>
      </c>
      <c r="I180" s="3">
        <v>62</v>
      </c>
    </row>
    <row r="181" spans="3:9" x14ac:dyDescent="0.35">
      <c r="C181" s="3" t="s">
        <v>130</v>
      </c>
      <c r="D181" s="3" t="s">
        <v>6</v>
      </c>
      <c r="E181" s="4" t="s">
        <v>14</v>
      </c>
      <c r="F181" s="3">
        <v>1783165</v>
      </c>
      <c r="G181" s="3">
        <v>1</v>
      </c>
      <c r="H181" s="3">
        <v>13</v>
      </c>
      <c r="I181" s="3">
        <v>39</v>
      </c>
    </row>
    <row r="182" spans="3:9" x14ac:dyDescent="0.35">
      <c r="C182" s="3" t="s">
        <v>130</v>
      </c>
      <c r="D182" s="3" t="s">
        <v>6</v>
      </c>
      <c r="E182" s="4" t="s">
        <v>15</v>
      </c>
      <c r="F182" s="3">
        <v>1778839</v>
      </c>
      <c r="G182" s="3">
        <v>1</v>
      </c>
      <c r="H182" s="3">
        <v>9</v>
      </c>
      <c r="I182" s="3">
        <v>20</v>
      </c>
    </row>
    <row r="183" spans="3:9" x14ac:dyDescent="0.35">
      <c r="C183" s="3" t="s">
        <v>130</v>
      </c>
      <c r="D183" s="3" t="s">
        <v>6</v>
      </c>
      <c r="E183" s="4" t="s">
        <v>16</v>
      </c>
      <c r="F183" s="3">
        <v>1963255</v>
      </c>
      <c r="G183" s="3">
        <v>1</v>
      </c>
      <c r="H183" s="3">
        <v>13</v>
      </c>
      <c r="I183" s="3">
        <v>22</v>
      </c>
    </row>
    <row r="184" spans="3:9" x14ac:dyDescent="0.35">
      <c r="C184" s="3" t="s">
        <v>130</v>
      </c>
      <c r="D184" s="3" t="s">
        <v>6</v>
      </c>
      <c r="E184" s="4" t="s">
        <v>17</v>
      </c>
      <c r="F184" s="3">
        <v>1961512</v>
      </c>
      <c r="G184" s="3">
        <v>4</v>
      </c>
      <c r="H184" s="3">
        <v>16</v>
      </c>
      <c r="I184" s="3">
        <v>15</v>
      </c>
    </row>
    <row r="185" spans="3:9" x14ac:dyDescent="0.35">
      <c r="C185" s="3" t="s">
        <v>130</v>
      </c>
      <c r="D185" s="3" t="s">
        <v>6</v>
      </c>
      <c r="E185" s="4" t="s">
        <v>18</v>
      </c>
      <c r="F185" s="3">
        <v>1707241</v>
      </c>
      <c r="G185" s="3">
        <v>0</v>
      </c>
      <c r="H185" s="3">
        <v>20</v>
      </c>
      <c r="I185" s="3">
        <v>21</v>
      </c>
    </row>
    <row r="186" spans="3:9" x14ac:dyDescent="0.35">
      <c r="C186" s="3" t="s">
        <v>130</v>
      </c>
      <c r="D186" s="3" t="s">
        <v>6</v>
      </c>
      <c r="E186" s="4" t="s">
        <v>19</v>
      </c>
      <c r="F186" s="3">
        <v>1494368</v>
      </c>
      <c r="G186" s="3">
        <v>0</v>
      </c>
      <c r="H186" s="3">
        <v>22</v>
      </c>
      <c r="I186" s="3">
        <v>25</v>
      </c>
    </row>
    <row r="187" spans="3:9" x14ac:dyDescent="0.35">
      <c r="C187" s="3" t="s">
        <v>130</v>
      </c>
      <c r="D187" s="3" t="s">
        <v>6</v>
      </c>
      <c r="E187" s="4" t="s">
        <v>20</v>
      </c>
      <c r="F187" s="3">
        <v>1561477</v>
      </c>
      <c r="G187" s="3">
        <v>5</v>
      </c>
      <c r="H187" s="3">
        <v>33</v>
      </c>
      <c r="I187" s="3">
        <v>20</v>
      </c>
    </row>
    <row r="188" spans="3:9" x14ac:dyDescent="0.35">
      <c r="C188" s="3" t="s">
        <v>130</v>
      </c>
      <c r="D188" s="3" t="s">
        <v>6</v>
      </c>
      <c r="E188" s="4" t="s">
        <v>21</v>
      </c>
      <c r="F188" s="3">
        <v>1243844</v>
      </c>
      <c r="G188" s="3">
        <v>1</v>
      </c>
      <c r="H188" s="3">
        <v>33</v>
      </c>
      <c r="I188" s="3">
        <v>9</v>
      </c>
    </row>
    <row r="189" spans="3:9" x14ac:dyDescent="0.35">
      <c r="C189" s="3" t="s">
        <v>130</v>
      </c>
      <c r="D189" s="3" t="s">
        <v>6</v>
      </c>
      <c r="E189" s="4" t="s">
        <v>22</v>
      </c>
      <c r="F189" s="3">
        <v>968214</v>
      </c>
      <c r="G189" s="3">
        <v>0</v>
      </c>
      <c r="H189" s="3">
        <v>26</v>
      </c>
      <c r="I189" s="3">
        <v>11</v>
      </c>
    </row>
    <row r="190" spans="3:9" x14ac:dyDescent="0.35">
      <c r="C190" s="3" t="s">
        <v>130</v>
      </c>
      <c r="D190" s="3" t="s">
        <v>6</v>
      </c>
      <c r="E190" s="4" t="s">
        <v>23</v>
      </c>
      <c r="F190" s="3">
        <v>1617836</v>
      </c>
      <c r="G190" s="3">
        <v>2</v>
      </c>
      <c r="H190" s="3">
        <v>88</v>
      </c>
      <c r="I190" s="3">
        <v>4</v>
      </c>
    </row>
    <row r="191" spans="3:9" x14ac:dyDescent="0.35">
      <c r="C191" s="3" t="s">
        <v>130</v>
      </c>
      <c r="D191" s="3" t="s">
        <v>24</v>
      </c>
      <c r="E191" s="4" t="s">
        <v>7</v>
      </c>
      <c r="F191" s="3">
        <v>-1757639</v>
      </c>
      <c r="G191" s="3">
        <v>-1</v>
      </c>
      <c r="H191" s="3">
        <v>-31</v>
      </c>
      <c r="I191" s="3">
        <v>-128</v>
      </c>
    </row>
    <row r="192" spans="3:9" x14ac:dyDescent="0.35">
      <c r="C192" s="3" t="s">
        <v>130</v>
      </c>
      <c r="D192" s="3" t="s">
        <v>24</v>
      </c>
      <c r="E192" s="4" t="s">
        <v>8</v>
      </c>
      <c r="F192" s="3">
        <v>-1755683</v>
      </c>
      <c r="G192" s="3">
        <v>-1</v>
      </c>
      <c r="H192" s="3">
        <v>-7</v>
      </c>
      <c r="I192" s="3">
        <v>-31</v>
      </c>
    </row>
    <row r="193" spans="3:9" x14ac:dyDescent="0.35">
      <c r="C193" s="3" t="s">
        <v>130</v>
      </c>
      <c r="D193" s="3" t="s">
        <v>24</v>
      </c>
      <c r="E193" s="4" t="s">
        <v>9</v>
      </c>
      <c r="F193" s="3">
        <v>-1572421</v>
      </c>
      <c r="G193" s="3">
        <v>0</v>
      </c>
      <c r="H193" s="3">
        <v>-5</v>
      </c>
      <c r="I193" s="3">
        <v>-10</v>
      </c>
    </row>
    <row r="194" spans="3:9" x14ac:dyDescent="0.35">
      <c r="C194" s="3" t="s">
        <v>130</v>
      </c>
      <c r="D194" s="3" t="s">
        <v>24</v>
      </c>
      <c r="E194" s="4" t="s">
        <v>10</v>
      </c>
      <c r="F194" s="3">
        <v>-1631799</v>
      </c>
      <c r="G194" s="3">
        <v>0</v>
      </c>
      <c r="H194" s="3">
        <v>-1</v>
      </c>
      <c r="I194" s="3">
        <v>-7</v>
      </c>
    </row>
    <row r="195" spans="3:9" x14ac:dyDescent="0.35">
      <c r="C195" s="3" t="s">
        <v>130</v>
      </c>
      <c r="D195" s="3" t="s">
        <v>24</v>
      </c>
      <c r="E195" s="4" t="s">
        <v>11</v>
      </c>
      <c r="F195" s="3">
        <v>-1824091</v>
      </c>
      <c r="G195" s="3">
        <v>0</v>
      </c>
      <c r="H195" s="3">
        <v>-1</v>
      </c>
      <c r="I195" s="3">
        <v>-8</v>
      </c>
    </row>
    <row r="196" spans="3:9" x14ac:dyDescent="0.35">
      <c r="C196" s="3" t="s">
        <v>130</v>
      </c>
      <c r="D196" s="3" t="s">
        <v>24</v>
      </c>
      <c r="E196" s="4" t="s">
        <v>12</v>
      </c>
      <c r="F196" s="3">
        <v>-1924216</v>
      </c>
      <c r="G196" s="3">
        <v>0</v>
      </c>
      <c r="H196" s="3">
        <v>-1</v>
      </c>
      <c r="I196" s="3">
        <v>-4</v>
      </c>
    </row>
    <row r="197" spans="3:9" x14ac:dyDescent="0.35">
      <c r="C197" s="3" t="s">
        <v>130</v>
      </c>
      <c r="D197" s="3" t="s">
        <v>24</v>
      </c>
      <c r="E197" s="4" t="s">
        <v>13</v>
      </c>
      <c r="F197" s="3">
        <v>-1874897</v>
      </c>
      <c r="G197" s="3">
        <v>0</v>
      </c>
      <c r="H197" s="3">
        <v>-3</v>
      </c>
      <c r="I197" s="3">
        <v>-14</v>
      </c>
    </row>
    <row r="198" spans="3:9" x14ac:dyDescent="0.35">
      <c r="C198" s="3" t="s">
        <v>130</v>
      </c>
      <c r="D198" s="3" t="s">
        <v>24</v>
      </c>
      <c r="E198" s="4" t="s">
        <v>14</v>
      </c>
      <c r="F198" s="3">
        <v>-1773846</v>
      </c>
      <c r="G198" s="3">
        <v>-2</v>
      </c>
      <c r="H198" s="3">
        <v>0</v>
      </c>
      <c r="I198" s="3">
        <v>-12</v>
      </c>
    </row>
    <row r="199" spans="3:9" x14ac:dyDescent="0.35">
      <c r="C199" s="3" t="s">
        <v>130</v>
      </c>
      <c r="D199" s="3" t="s">
        <v>24</v>
      </c>
      <c r="E199" s="4" t="s">
        <v>15</v>
      </c>
      <c r="F199" s="3">
        <v>-1756427</v>
      </c>
      <c r="G199" s="3">
        <v>-1</v>
      </c>
      <c r="H199" s="3">
        <v>-6</v>
      </c>
      <c r="I199" s="3">
        <v>-8</v>
      </c>
    </row>
    <row r="200" spans="3:9" x14ac:dyDescent="0.35">
      <c r="C200" s="3" t="s">
        <v>130</v>
      </c>
      <c r="D200" s="3" t="s">
        <v>24</v>
      </c>
      <c r="E200" s="4" t="s">
        <v>16</v>
      </c>
      <c r="F200" s="3">
        <v>-1919824</v>
      </c>
      <c r="G200" s="3">
        <v>-1</v>
      </c>
      <c r="H200" s="3">
        <v>-11</v>
      </c>
      <c r="I200" s="3">
        <v>-14</v>
      </c>
    </row>
    <row r="201" spans="3:9" x14ac:dyDescent="0.35">
      <c r="C201" s="3" t="s">
        <v>130</v>
      </c>
      <c r="D201" s="3" t="s">
        <v>24</v>
      </c>
      <c r="E201" s="4" t="s">
        <v>17</v>
      </c>
      <c r="F201" s="3">
        <v>-1911583</v>
      </c>
      <c r="G201" s="3">
        <v>-2</v>
      </c>
      <c r="H201" s="3">
        <v>-11</v>
      </c>
      <c r="I201" s="3">
        <v>-8</v>
      </c>
    </row>
    <row r="202" spans="3:9" x14ac:dyDescent="0.35">
      <c r="C202" s="3" t="s">
        <v>130</v>
      </c>
      <c r="D202" s="3" t="s">
        <v>24</v>
      </c>
      <c r="E202" s="4" t="s">
        <v>18</v>
      </c>
      <c r="F202" s="3">
        <v>-1670419</v>
      </c>
      <c r="G202" s="3">
        <v>-3</v>
      </c>
      <c r="H202" s="3">
        <v>-10</v>
      </c>
      <c r="I202" s="3">
        <v>-7</v>
      </c>
    </row>
    <row r="203" spans="3:9" x14ac:dyDescent="0.35">
      <c r="C203" s="3" t="s">
        <v>130</v>
      </c>
      <c r="D203" s="3" t="s">
        <v>24</v>
      </c>
      <c r="E203" s="4" t="s">
        <v>19</v>
      </c>
      <c r="F203" s="3">
        <v>-1436605</v>
      </c>
      <c r="G203" s="3">
        <v>-2</v>
      </c>
      <c r="H203" s="3">
        <v>-18</v>
      </c>
      <c r="I203" s="3">
        <v>-14</v>
      </c>
    </row>
    <row r="204" spans="3:9" x14ac:dyDescent="0.35">
      <c r="C204" s="3" t="s">
        <v>130</v>
      </c>
      <c r="D204" s="3" t="s">
        <v>24</v>
      </c>
      <c r="E204" s="4" t="s">
        <v>20</v>
      </c>
      <c r="F204" s="3">
        <v>-1470578</v>
      </c>
      <c r="G204" s="3">
        <v>-1</v>
      </c>
      <c r="H204" s="3">
        <v>-21</v>
      </c>
      <c r="I204" s="3">
        <v>-14</v>
      </c>
    </row>
    <row r="205" spans="3:9" x14ac:dyDescent="0.35">
      <c r="C205" s="3" t="s">
        <v>130</v>
      </c>
      <c r="D205" s="3" t="s">
        <v>24</v>
      </c>
      <c r="E205" s="4" t="s">
        <v>21</v>
      </c>
      <c r="F205" s="3">
        <v>-1137445</v>
      </c>
      <c r="G205" s="3">
        <v>0</v>
      </c>
      <c r="H205" s="3">
        <v>-33</v>
      </c>
      <c r="I205" s="3">
        <v>-11</v>
      </c>
    </row>
    <row r="206" spans="3:9" x14ac:dyDescent="0.35">
      <c r="C206" s="3" t="s">
        <v>130</v>
      </c>
      <c r="D206" s="3" t="s">
        <v>24</v>
      </c>
      <c r="E206" s="4" t="s">
        <v>22</v>
      </c>
      <c r="F206" s="3">
        <v>-827832</v>
      </c>
      <c r="G206" s="3">
        <v>-1</v>
      </c>
      <c r="H206" s="3">
        <v>-19</v>
      </c>
      <c r="I206" s="3">
        <v>-6</v>
      </c>
    </row>
    <row r="207" spans="3:9" x14ac:dyDescent="0.35">
      <c r="C207" s="3" t="s">
        <v>130</v>
      </c>
      <c r="D207" s="3" t="s">
        <v>24</v>
      </c>
      <c r="E207" s="4" t="s">
        <v>23</v>
      </c>
      <c r="F207" s="3">
        <v>-1055615</v>
      </c>
      <c r="G207" s="3">
        <v>0</v>
      </c>
      <c r="H207" s="3">
        <v>-58</v>
      </c>
      <c r="I207" s="3">
        <v>-9</v>
      </c>
    </row>
  </sheetData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C3:G173"/>
  <sheetViews>
    <sheetView workbookViewId="0"/>
  </sheetViews>
  <sheetFormatPr defaultRowHeight="14.5" x14ac:dyDescent="0.35"/>
  <cols>
    <col min="5" max="5" width="9.1796875" style="5"/>
  </cols>
  <sheetData>
    <row r="3" spans="3:7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4</v>
      </c>
    </row>
    <row r="4" spans="3:7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5</v>
      </c>
    </row>
    <row r="5" spans="3:7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14</v>
      </c>
    </row>
    <row r="6" spans="3:7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24</v>
      </c>
    </row>
    <row r="7" spans="3:7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26</v>
      </c>
    </row>
    <row r="8" spans="3:7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41</v>
      </c>
    </row>
    <row r="9" spans="3:7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54</v>
      </c>
    </row>
    <row r="10" spans="3:7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76</v>
      </c>
    </row>
    <row r="11" spans="3:7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124</v>
      </c>
    </row>
    <row r="12" spans="3:7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258</v>
      </c>
    </row>
    <row r="13" spans="3:7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419</v>
      </c>
    </row>
    <row r="14" spans="3:7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603</v>
      </c>
    </row>
    <row r="15" spans="3:7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894</v>
      </c>
    </row>
    <row r="16" spans="3:7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1559</v>
      </c>
    </row>
    <row r="17" spans="3:7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2569</v>
      </c>
    </row>
    <row r="18" spans="3:7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3060</v>
      </c>
    </row>
    <row r="19" spans="3:7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3498</v>
      </c>
    </row>
    <row r="20" spans="3:7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6333</v>
      </c>
    </row>
    <row r="21" spans="3:7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-9</v>
      </c>
    </row>
    <row r="22" spans="3:7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-32</v>
      </c>
    </row>
    <row r="23" spans="3:7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-36</v>
      </c>
    </row>
    <row r="24" spans="3:7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-49</v>
      </c>
    </row>
    <row r="25" spans="3:7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-55</v>
      </c>
    </row>
    <row r="26" spans="3:7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-68</v>
      </c>
    </row>
    <row r="27" spans="3:7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-74</v>
      </c>
    </row>
    <row r="28" spans="3:7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-99</v>
      </c>
    </row>
    <row r="29" spans="3:7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-161</v>
      </c>
    </row>
    <row r="30" spans="3:7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-293</v>
      </c>
    </row>
    <row r="31" spans="3:7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-476</v>
      </c>
    </row>
    <row r="32" spans="3:7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-653</v>
      </c>
    </row>
    <row r="33" spans="3:7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-1169</v>
      </c>
    </row>
    <row r="34" spans="3:7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-2175</v>
      </c>
    </row>
    <row r="35" spans="3:7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-2712</v>
      </c>
    </row>
    <row r="36" spans="3:7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-3507</v>
      </c>
    </row>
    <row r="37" spans="3:7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-5641</v>
      </c>
    </row>
    <row r="38" spans="3:7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6</v>
      </c>
    </row>
    <row r="39" spans="3:7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14</v>
      </c>
    </row>
    <row r="40" spans="3:7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26</v>
      </c>
    </row>
    <row r="41" spans="3:7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27</v>
      </c>
    </row>
    <row r="42" spans="3:7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48</v>
      </c>
    </row>
    <row r="43" spans="3:7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60</v>
      </c>
    </row>
    <row r="44" spans="3:7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83</v>
      </c>
    </row>
    <row r="45" spans="3:7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134</v>
      </c>
    </row>
    <row r="46" spans="3:7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258</v>
      </c>
    </row>
    <row r="47" spans="3:7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405</v>
      </c>
    </row>
    <row r="48" spans="3:7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634</v>
      </c>
    </row>
    <row r="49" spans="3:7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918</v>
      </c>
    </row>
    <row r="50" spans="3:7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1515</v>
      </c>
    </row>
    <row r="51" spans="3:7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2596</v>
      </c>
    </row>
    <row r="52" spans="3:7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3142</v>
      </c>
    </row>
    <row r="53" spans="3:7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3585</v>
      </c>
    </row>
    <row r="54" spans="3:7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6572</v>
      </c>
    </row>
    <row r="55" spans="3:7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-14</v>
      </c>
    </row>
    <row r="56" spans="3:7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-39</v>
      </c>
    </row>
    <row r="57" spans="3:7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-40</v>
      </c>
    </row>
    <row r="58" spans="3:7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-50</v>
      </c>
    </row>
    <row r="59" spans="3:7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-54</v>
      </c>
    </row>
    <row r="60" spans="3:7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-87</v>
      </c>
    </row>
    <row r="61" spans="3:7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-88</v>
      </c>
    </row>
    <row r="62" spans="3:7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-114</v>
      </c>
    </row>
    <row r="63" spans="3:7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-154</v>
      </c>
    </row>
    <row r="64" spans="3:7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-296</v>
      </c>
    </row>
    <row r="65" spans="3:7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-503</v>
      </c>
    </row>
    <row r="66" spans="3:7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-698</v>
      </c>
    </row>
    <row r="67" spans="3:7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-1161</v>
      </c>
    </row>
    <row r="68" spans="3:7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-2157</v>
      </c>
    </row>
    <row r="69" spans="3:7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-2832</v>
      </c>
    </row>
    <row r="70" spans="3:7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-3600</v>
      </c>
    </row>
    <row r="71" spans="3:7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-5956</v>
      </c>
    </row>
    <row r="72" spans="3:7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5</v>
      </c>
    </row>
    <row r="73" spans="3:7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20</v>
      </c>
    </row>
    <row r="74" spans="3:7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21</v>
      </c>
    </row>
    <row r="75" spans="3:7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30</v>
      </c>
    </row>
    <row r="76" spans="3:7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41</v>
      </c>
    </row>
    <row r="77" spans="3:7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63</v>
      </c>
    </row>
    <row r="78" spans="3:7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84</v>
      </c>
    </row>
    <row r="79" spans="3:7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135</v>
      </c>
    </row>
    <row r="80" spans="3:7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244</v>
      </c>
    </row>
    <row r="81" spans="3:7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416</v>
      </c>
    </row>
    <row r="82" spans="3:7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701</v>
      </c>
    </row>
    <row r="83" spans="3:7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918</v>
      </c>
    </row>
    <row r="84" spans="3:7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1491</v>
      </c>
    </row>
    <row r="85" spans="3:7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2606</v>
      </c>
    </row>
    <row r="86" spans="3:7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3153</v>
      </c>
    </row>
    <row r="87" spans="3:7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3542</v>
      </c>
    </row>
    <row r="88" spans="3:7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6579</v>
      </c>
    </row>
    <row r="89" spans="3:7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-11</v>
      </c>
    </row>
    <row r="90" spans="3:7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-37</v>
      </c>
    </row>
    <row r="91" spans="3:7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-44</v>
      </c>
    </row>
    <row r="92" spans="3:7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-45</v>
      </c>
    </row>
    <row r="93" spans="3:7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-55</v>
      </c>
    </row>
    <row r="94" spans="3:7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-101</v>
      </c>
    </row>
    <row r="95" spans="3:7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-100</v>
      </c>
    </row>
    <row r="96" spans="3:7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-121</v>
      </c>
    </row>
    <row r="97" spans="3:7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-158</v>
      </c>
    </row>
    <row r="98" spans="3:7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-320</v>
      </c>
    </row>
    <row r="99" spans="3:7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-515</v>
      </c>
    </row>
    <row r="100" spans="3:7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-734</v>
      </c>
    </row>
    <row r="101" spans="3:7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-1104</v>
      </c>
    </row>
    <row r="102" spans="3:7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-2187</v>
      </c>
    </row>
    <row r="103" spans="3:7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-2835</v>
      </c>
    </row>
    <row r="104" spans="3:7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-3555</v>
      </c>
    </row>
    <row r="105" spans="3:7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-6206</v>
      </c>
    </row>
    <row r="106" spans="3:7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8</v>
      </c>
    </row>
    <row r="107" spans="3:7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22</v>
      </c>
    </row>
    <row r="108" spans="3:7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23</v>
      </c>
    </row>
    <row r="109" spans="3:7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34</v>
      </c>
    </row>
    <row r="110" spans="3:7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40</v>
      </c>
    </row>
    <row r="111" spans="3:7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65</v>
      </c>
    </row>
    <row r="112" spans="3:7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95</v>
      </c>
    </row>
    <row r="113" spans="3:7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143</v>
      </c>
    </row>
    <row r="114" spans="3:7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251</v>
      </c>
    </row>
    <row r="115" spans="3:7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443</v>
      </c>
    </row>
    <row r="116" spans="3:7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728</v>
      </c>
    </row>
    <row r="117" spans="3:7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975</v>
      </c>
    </row>
    <row r="118" spans="3:7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1472</v>
      </c>
    </row>
    <row r="119" spans="3:7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2615</v>
      </c>
    </row>
    <row r="120" spans="3:7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3326</v>
      </c>
    </row>
    <row r="121" spans="3:7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3507</v>
      </c>
    </row>
    <row r="122" spans="3:7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6744</v>
      </c>
    </row>
    <row r="123" spans="3:7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-15</v>
      </c>
    </row>
    <row r="124" spans="3:7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-33</v>
      </c>
    </row>
    <row r="125" spans="3:7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-52</v>
      </c>
    </row>
    <row r="126" spans="3:7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-43</v>
      </c>
    </row>
    <row r="127" spans="3:7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-60</v>
      </c>
    </row>
    <row r="128" spans="3:7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-96</v>
      </c>
    </row>
    <row r="129" spans="3:7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-107</v>
      </c>
    </row>
    <row r="130" spans="3:7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-128</v>
      </c>
    </row>
    <row r="131" spans="3:7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-160</v>
      </c>
    </row>
    <row r="132" spans="3:7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-319</v>
      </c>
    </row>
    <row r="133" spans="3:7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-523</v>
      </c>
    </row>
    <row r="134" spans="3:7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-765</v>
      </c>
    </row>
    <row r="135" spans="3:7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-1105</v>
      </c>
    </row>
    <row r="136" spans="3:7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-2146</v>
      </c>
    </row>
    <row r="137" spans="3:7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-3063</v>
      </c>
    </row>
    <row r="138" spans="3:7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-3503</v>
      </c>
    </row>
    <row r="139" spans="3:7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-6619</v>
      </c>
    </row>
    <row r="140" spans="3:7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7</v>
      </c>
    </row>
    <row r="141" spans="3:7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23</v>
      </c>
    </row>
    <row r="142" spans="3:7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24</v>
      </c>
    </row>
    <row r="143" spans="3:7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36</v>
      </c>
    </row>
    <row r="144" spans="3:7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41</v>
      </c>
    </row>
    <row r="145" spans="3:7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68</v>
      </c>
    </row>
    <row r="146" spans="3:7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94</v>
      </c>
    </row>
    <row r="147" spans="3:7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137</v>
      </c>
    </row>
    <row r="148" spans="3:7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249</v>
      </c>
    </row>
    <row r="149" spans="3:7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427</v>
      </c>
    </row>
    <row r="150" spans="3:7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738</v>
      </c>
    </row>
    <row r="151" spans="3:7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1041</v>
      </c>
    </row>
    <row r="152" spans="3:7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1456</v>
      </c>
    </row>
    <row r="153" spans="3:7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2376</v>
      </c>
    </row>
    <row r="154" spans="3:7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3426</v>
      </c>
    </row>
    <row r="155" spans="3:7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3597</v>
      </c>
    </row>
    <row r="156" spans="3:7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6806</v>
      </c>
    </row>
    <row r="157" spans="3:7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-20</v>
      </c>
    </row>
    <row r="158" spans="3:7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-30</v>
      </c>
    </row>
    <row r="159" spans="3:7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-53</v>
      </c>
    </row>
    <row r="160" spans="3:7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-42</v>
      </c>
    </row>
    <row r="161" spans="3:7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-76</v>
      </c>
    </row>
    <row r="162" spans="3:7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-92</v>
      </c>
    </row>
    <row r="163" spans="3:7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-110</v>
      </c>
    </row>
    <row r="164" spans="3:7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-147</v>
      </c>
    </row>
    <row r="165" spans="3:7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-174</v>
      </c>
    </row>
    <row r="166" spans="3:7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-314</v>
      </c>
    </row>
    <row r="167" spans="3:7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-543</v>
      </c>
    </row>
    <row r="168" spans="3:7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-789</v>
      </c>
    </row>
    <row r="169" spans="3:7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-1120</v>
      </c>
    </row>
    <row r="170" spans="3:7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-2002</v>
      </c>
    </row>
    <row r="171" spans="3:7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-3250</v>
      </c>
    </row>
    <row r="172" spans="3:7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-3487</v>
      </c>
    </row>
    <row r="173" spans="3:7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-6893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1"/>
  <sheetViews>
    <sheetView topLeftCell="A37" workbookViewId="0">
      <selection activeCell="P25" sqref="P25"/>
    </sheetView>
  </sheetViews>
  <sheetFormatPr defaultRowHeight="14.5" x14ac:dyDescent="0.35"/>
  <cols>
    <col min="1" max="1" width="38.26953125" bestFit="1" customWidth="1"/>
  </cols>
  <sheetData>
    <row r="2" spans="1:16" x14ac:dyDescent="0.35">
      <c r="B2" t="s">
        <v>125</v>
      </c>
      <c r="G2" t="s">
        <v>126</v>
      </c>
      <c r="L2" t="s">
        <v>127</v>
      </c>
    </row>
    <row r="3" spans="1:16" x14ac:dyDescent="0.35">
      <c r="A3" s="48" t="s">
        <v>226</v>
      </c>
      <c r="B3" s="1" t="s">
        <v>5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5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5</v>
      </c>
      <c r="M3" s="1" t="s">
        <v>25</v>
      </c>
      <c r="N3" s="1" t="s">
        <v>26</v>
      </c>
      <c r="O3" s="1" t="s">
        <v>27</v>
      </c>
      <c r="P3" s="1" t="s">
        <v>28</v>
      </c>
    </row>
    <row r="4" spans="1:16" x14ac:dyDescent="0.35">
      <c r="A4" s="16">
        <v>2</v>
      </c>
      <c r="B4" s="26">
        <v>8.12674104139671E-5</v>
      </c>
      <c r="C4" s="26">
        <v>3.74568144962278E-4</v>
      </c>
      <c r="D4" s="26">
        <v>1.90574365149146E-4</v>
      </c>
      <c r="E4" s="26">
        <v>1.9239484552831601E-4</v>
      </c>
      <c r="F4" s="26">
        <v>6.7221632682396796E-4</v>
      </c>
      <c r="G4" s="26">
        <v>3.1242804448036198E-3</v>
      </c>
      <c r="H4" s="26">
        <v>3.9395755481914903E-3</v>
      </c>
      <c r="I4" s="26">
        <v>3.30040150553748E-3</v>
      </c>
      <c r="J4" s="26">
        <v>3.77521441336673E-3</v>
      </c>
      <c r="K4" s="26">
        <v>3.68662035843081E-3</v>
      </c>
      <c r="L4" s="26">
        <v>5.8873723988784998E-3</v>
      </c>
      <c r="M4" s="26">
        <v>6.9096806035394403E-3</v>
      </c>
      <c r="N4" s="26">
        <v>5.3967195221780902E-3</v>
      </c>
      <c r="O4" s="26">
        <v>4.57044644155044E-3</v>
      </c>
      <c r="P4" s="26">
        <v>4.4011144416588096E-3</v>
      </c>
    </row>
    <row r="5" spans="1:16" x14ac:dyDescent="0.35">
      <c r="A5" s="16">
        <v>3</v>
      </c>
      <c r="B5" s="26">
        <v>1.7831510061429499E-4</v>
      </c>
      <c r="C5" s="26">
        <v>6.8298334039370895E-4</v>
      </c>
      <c r="D5" s="26">
        <v>5.6583058863271605E-4</v>
      </c>
      <c r="E5" s="26">
        <v>4.6198521647307199E-4</v>
      </c>
      <c r="F5" s="26">
        <v>7.0565906123011698E-4</v>
      </c>
      <c r="G5" s="26">
        <v>4.2528151496509401E-3</v>
      </c>
      <c r="H5" s="26">
        <v>4.6252669254510702E-3</v>
      </c>
      <c r="I5" s="26">
        <v>3.5216620217886998E-3</v>
      </c>
      <c r="J5" s="26">
        <v>3.4401399155226998E-3</v>
      </c>
      <c r="K5" s="26">
        <v>4.2745094858421999E-3</v>
      </c>
      <c r="L5" s="26">
        <v>2.9591390946942301E-2</v>
      </c>
      <c r="M5" s="26">
        <v>3.13653615056756E-2</v>
      </c>
      <c r="N5" s="26">
        <v>2.6577147200405299E-2</v>
      </c>
      <c r="O5" s="26">
        <v>2.10863252375923E-2</v>
      </c>
      <c r="P5" s="26">
        <v>2.2102539561518E-2</v>
      </c>
    </row>
    <row r="6" spans="1:16" x14ac:dyDescent="0.35">
      <c r="A6" s="16">
        <v>4</v>
      </c>
      <c r="B6" s="26">
        <v>4.0764850507649699E-4</v>
      </c>
      <c r="C6" s="26">
        <v>9.8247127469657208E-4</v>
      </c>
      <c r="D6" s="26">
        <v>1.0982473802223899E-3</v>
      </c>
      <c r="E6" s="26">
        <v>5.0775989579883798E-4</v>
      </c>
      <c r="F6" s="26">
        <v>1.3878954167422799E-3</v>
      </c>
      <c r="G6" s="26">
        <v>5.5796889132345602E-3</v>
      </c>
      <c r="H6" s="26">
        <v>6.4100259995447002E-3</v>
      </c>
      <c r="I6" s="26">
        <v>5.3425159017068497E-3</v>
      </c>
      <c r="J6" s="26">
        <v>5.3094023886791604E-3</v>
      </c>
      <c r="K6" s="26">
        <v>4.5159981637075998E-3</v>
      </c>
      <c r="L6" s="26">
        <v>5.7656785436757098E-2</v>
      </c>
      <c r="M6" s="26">
        <v>6.04699088218731E-2</v>
      </c>
      <c r="N6" s="26">
        <v>5.1960829176772E-2</v>
      </c>
      <c r="O6" s="26">
        <v>4.0962977680641097E-2</v>
      </c>
      <c r="P6" s="26">
        <v>4.1444692367642803E-2</v>
      </c>
    </row>
    <row r="7" spans="1:16" x14ac:dyDescent="0.35">
      <c r="A7" s="16">
        <v>5</v>
      </c>
      <c r="B7" s="26">
        <v>2.5216138328530198E-4</v>
      </c>
      <c r="C7" s="26">
        <v>1.4821801522603201E-3</v>
      </c>
      <c r="D7" s="26">
        <v>1.1145077060247101E-3</v>
      </c>
      <c r="E7" s="26">
        <v>9.2629758853861105E-4</v>
      </c>
      <c r="F7" s="26">
        <v>1.6625103906899401E-3</v>
      </c>
      <c r="G7" s="26">
        <v>8.1051873198847192E-3</v>
      </c>
      <c r="H7" s="26">
        <v>9.5331132520379905E-3</v>
      </c>
      <c r="I7" s="26">
        <v>9.0434339574576392E-3</v>
      </c>
      <c r="J7" s="26">
        <v>7.5030104671627504E-3</v>
      </c>
      <c r="K7" s="26">
        <v>8.0156750979693599E-3</v>
      </c>
      <c r="L7" s="26">
        <v>8.9841498559077804E-2</v>
      </c>
      <c r="M7" s="26">
        <v>9.5432190258033997E-2</v>
      </c>
      <c r="N7" s="26">
        <v>7.8047382499044707E-2</v>
      </c>
      <c r="O7" s="26">
        <v>6.4871707783987403E-2</v>
      </c>
      <c r="P7" s="26">
        <v>6.6678541740885805E-2</v>
      </c>
    </row>
    <row r="8" spans="1:16" x14ac:dyDescent="0.35">
      <c r="A8" s="16" t="s">
        <v>134</v>
      </c>
      <c r="B8" s="26">
        <v>1.56128024980483E-3</v>
      </c>
      <c r="C8" s="26">
        <v>1.74805458441411E-3</v>
      </c>
      <c r="D8" s="26">
        <v>2.0432304548876198E-3</v>
      </c>
      <c r="E8" s="26">
        <v>1.0821953104869801E-3</v>
      </c>
      <c r="F8" s="26">
        <v>3.5992505670052201E-3</v>
      </c>
      <c r="G8" s="26">
        <v>2.61214195640425E-2</v>
      </c>
      <c r="H8" s="26">
        <v>2.9434983647231301E-2</v>
      </c>
      <c r="I8" s="26">
        <v>2.1668996666308199E-2</v>
      </c>
      <c r="J8" s="26">
        <v>2.2365369750064399E-2</v>
      </c>
      <c r="K8" s="26">
        <v>2.2482989843210701E-2</v>
      </c>
      <c r="L8" s="26">
        <v>0.14976280550050999</v>
      </c>
      <c r="M8" s="26">
        <v>0.16736212924326099</v>
      </c>
      <c r="N8" s="26">
        <v>0.150822669104204</v>
      </c>
      <c r="O8" s="26">
        <v>0.121360474104612</v>
      </c>
      <c r="P8" s="26">
        <v>0.120550241593531</v>
      </c>
    </row>
    <row r="14" spans="1:16" x14ac:dyDescent="0.35">
      <c r="A14" s="48" t="s">
        <v>226</v>
      </c>
      <c r="B14" s="1" t="s">
        <v>5</v>
      </c>
      <c r="C14" s="1" t="s">
        <v>25</v>
      </c>
      <c r="D14" s="1" t="s">
        <v>26</v>
      </c>
      <c r="E14" s="1" t="s">
        <v>27</v>
      </c>
      <c r="F14" s="1" t="s">
        <v>28</v>
      </c>
      <c r="L14" s="1" t="s">
        <v>5</v>
      </c>
      <c r="M14" s="1" t="s">
        <v>25</v>
      </c>
      <c r="N14" s="1" t="s">
        <v>26</v>
      </c>
      <c r="O14" s="1" t="s">
        <v>27</v>
      </c>
      <c r="P14" s="1" t="s">
        <v>28</v>
      </c>
    </row>
    <row r="15" spans="1:16" x14ac:dyDescent="0.35">
      <c r="A15" s="16">
        <v>2</v>
      </c>
      <c r="B15" s="29">
        <v>8.12674104139671E-5</v>
      </c>
      <c r="C15" s="29">
        <v>3.74568144962278E-4</v>
      </c>
      <c r="D15" s="29">
        <v>1.90574365149146E-4</v>
      </c>
      <c r="E15" s="29">
        <v>1.9239484552831601E-4</v>
      </c>
      <c r="F15" s="29">
        <v>6.7221632682396796E-4</v>
      </c>
      <c r="L15" s="26">
        <v>5.8873723988784998E-3</v>
      </c>
      <c r="M15" s="26">
        <v>6.9096806035394403E-3</v>
      </c>
      <c r="N15" s="26">
        <v>5.3967195221780902E-3</v>
      </c>
      <c r="O15" s="26">
        <v>4.57044644155044E-3</v>
      </c>
      <c r="P15" s="26">
        <v>4.4011144416588096E-3</v>
      </c>
    </row>
    <row r="16" spans="1:16" x14ac:dyDescent="0.35">
      <c r="A16" s="16">
        <v>3</v>
      </c>
      <c r="B16" s="29">
        <v>1.7831510061429499E-4</v>
      </c>
      <c r="C16" s="29">
        <v>6.8298334039370895E-4</v>
      </c>
      <c r="D16" s="29">
        <v>5.6583058863271605E-4</v>
      </c>
      <c r="E16" s="29">
        <v>4.6198521647307199E-4</v>
      </c>
      <c r="F16" s="29">
        <v>7.0565906123011698E-4</v>
      </c>
      <c r="L16" s="26">
        <v>2.9591390946942301E-2</v>
      </c>
      <c r="M16" s="26">
        <v>3.13653615056756E-2</v>
      </c>
      <c r="N16" s="26">
        <v>2.6577147200405299E-2</v>
      </c>
      <c r="O16" s="26">
        <v>2.10863252375923E-2</v>
      </c>
      <c r="P16" s="26">
        <v>2.2102539561518E-2</v>
      </c>
    </row>
    <row r="17" spans="1:16" x14ac:dyDescent="0.35">
      <c r="A17" s="16">
        <v>4</v>
      </c>
      <c r="B17" s="29">
        <v>4.0764850507649699E-4</v>
      </c>
      <c r="C17" s="29">
        <v>9.8247127469657208E-4</v>
      </c>
      <c r="D17" s="29">
        <v>1.0982473802223899E-3</v>
      </c>
      <c r="E17" s="29">
        <v>5.0775989579883798E-4</v>
      </c>
      <c r="F17" s="29">
        <v>1.3878954167422799E-3</v>
      </c>
      <c r="L17" s="26">
        <v>5.7656785436757098E-2</v>
      </c>
      <c r="M17" s="26">
        <v>6.04699088218731E-2</v>
      </c>
      <c r="N17" s="26">
        <v>5.1960829176772E-2</v>
      </c>
      <c r="O17" s="26">
        <v>4.0962977680641097E-2</v>
      </c>
      <c r="P17" s="26">
        <v>4.1444692367642803E-2</v>
      </c>
    </row>
    <row r="18" spans="1:16" x14ac:dyDescent="0.35">
      <c r="A18" s="16">
        <v>5</v>
      </c>
      <c r="B18" s="29">
        <v>2.5216138328530198E-4</v>
      </c>
      <c r="C18" s="29">
        <v>1.4821801522603201E-3</v>
      </c>
      <c r="D18" s="29">
        <v>1.1145077060247101E-3</v>
      </c>
      <c r="E18" s="29">
        <v>9.2629758853861105E-4</v>
      </c>
      <c r="F18" s="29">
        <v>1.6625103906899401E-3</v>
      </c>
      <c r="L18" s="26">
        <v>8.9841498559077804E-2</v>
      </c>
      <c r="M18" s="26">
        <v>9.5432190258033997E-2</v>
      </c>
      <c r="N18" s="26">
        <v>7.8047382499044707E-2</v>
      </c>
      <c r="O18" s="26">
        <v>6.4871707783987403E-2</v>
      </c>
      <c r="P18" s="26">
        <v>6.6678541740885805E-2</v>
      </c>
    </row>
    <row r="19" spans="1:16" x14ac:dyDescent="0.35">
      <c r="A19" s="16" t="s">
        <v>134</v>
      </c>
      <c r="B19" s="29">
        <v>1.56128024980483E-3</v>
      </c>
      <c r="C19" s="29">
        <v>1.74805458441411E-3</v>
      </c>
      <c r="D19" s="29">
        <v>2.0432304548876198E-3</v>
      </c>
      <c r="E19" s="29">
        <v>1.0821953104869801E-3</v>
      </c>
      <c r="F19" s="29">
        <v>3.5992505670052201E-3</v>
      </c>
      <c r="L19" s="26">
        <v>0.14976280550050999</v>
      </c>
      <c r="M19" s="26">
        <v>0.16736212924326099</v>
      </c>
      <c r="N19" s="26">
        <v>0.150822669104204</v>
      </c>
      <c r="O19" s="26">
        <v>0.121360474104612</v>
      </c>
      <c r="P19" s="26">
        <v>0.120550241593531</v>
      </c>
    </row>
    <row r="20" spans="1:16" x14ac:dyDescent="0.35">
      <c r="A20" s="48" t="s">
        <v>227</v>
      </c>
      <c r="B20" s="1" t="s">
        <v>5</v>
      </c>
      <c r="C20" s="1" t="s">
        <v>25</v>
      </c>
      <c r="D20" s="1" t="s">
        <v>26</v>
      </c>
      <c r="E20" s="1" t="s">
        <v>27</v>
      </c>
      <c r="F20" s="1" t="s">
        <v>28</v>
      </c>
    </row>
    <row r="21" spans="1:16" x14ac:dyDescent="0.35">
      <c r="A21" s="16">
        <v>2</v>
      </c>
      <c r="B21" s="29">
        <v>3.1242804448036198E-3</v>
      </c>
      <c r="C21" s="29">
        <v>3.9395755481914903E-3</v>
      </c>
      <c r="D21" s="29">
        <v>3.30040150553748E-3</v>
      </c>
      <c r="E21" s="29">
        <v>3.77521441336673E-3</v>
      </c>
      <c r="F21" s="29">
        <v>3.68662035843081E-3</v>
      </c>
    </row>
    <row r="22" spans="1:16" x14ac:dyDescent="0.35">
      <c r="A22" s="16">
        <v>3</v>
      </c>
      <c r="B22" s="29">
        <v>4.2528151496509401E-3</v>
      </c>
      <c r="C22" s="29">
        <v>4.6252669254510702E-3</v>
      </c>
      <c r="D22" s="29">
        <v>3.5216620217886998E-3</v>
      </c>
      <c r="E22" s="29">
        <v>3.4401399155226998E-3</v>
      </c>
      <c r="F22" s="29">
        <v>4.2745094858421999E-3</v>
      </c>
    </row>
    <row r="23" spans="1:16" x14ac:dyDescent="0.35">
      <c r="A23" s="16">
        <v>4</v>
      </c>
      <c r="B23" s="29">
        <v>5.5796889132345602E-3</v>
      </c>
      <c r="C23" s="29">
        <v>6.4100259995447002E-3</v>
      </c>
      <c r="D23" s="29">
        <v>5.3425159017068497E-3</v>
      </c>
      <c r="E23" s="29">
        <v>5.3094023886791604E-3</v>
      </c>
      <c r="F23" s="29">
        <v>4.5159981637075998E-3</v>
      </c>
    </row>
    <row r="24" spans="1:16" x14ac:dyDescent="0.35">
      <c r="A24" s="16">
        <v>5</v>
      </c>
      <c r="B24" s="29">
        <v>8.1051873198847192E-3</v>
      </c>
      <c r="C24" s="29">
        <v>9.5331132520379905E-3</v>
      </c>
      <c r="D24" s="29">
        <v>9.0434339574576392E-3</v>
      </c>
      <c r="E24" s="29">
        <v>7.5030104671627504E-3</v>
      </c>
      <c r="F24" s="29">
        <v>8.0156750979693599E-3</v>
      </c>
    </row>
    <row r="25" spans="1:16" x14ac:dyDescent="0.35">
      <c r="A25" s="16" t="s">
        <v>134</v>
      </c>
      <c r="B25" s="29">
        <v>2.61214195640425E-2</v>
      </c>
      <c r="C25" s="29">
        <v>2.9434983647231301E-2</v>
      </c>
      <c r="D25" s="29">
        <v>2.1668996666308199E-2</v>
      </c>
      <c r="E25" s="29">
        <v>2.2365369750064399E-2</v>
      </c>
      <c r="F25" s="29">
        <v>2.2482989843210701E-2</v>
      </c>
    </row>
    <row r="26" spans="1:16" x14ac:dyDescent="0.35">
      <c r="A26" s="48" t="s">
        <v>228</v>
      </c>
      <c r="B26" s="1" t="s">
        <v>5</v>
      </c>
      <c r="C26" s="1" t="s">
        <v>25</v>
      </c>
      <c r="D26" s="1" t="s">
        <v>26</v>
      </c>
      <c r="E26" s="1" t="s">
        <v>27</v>
      </c>
      <c r="F26" s="1" t="s">
        <v>28</v>
      </c>
    </row>
    <row r="27" spans="1:16" x14ac:dyDescent="0.35">
      <c r="A27" s="16">
        <v>2</v>
      </c>
      <c r="B27" s="29">
        <v>5.8873723988784998E-3</v>
      </c>
      <c r="C27" s="29">
        <v>6.9096806035394403E-3</v>
      </c>
      <c r="D27" s="29">
        <v>5.3967195221780902E-3</v>
      </c>
      <c r="E27" s="29">
        <v>4.57044644155044E-3</v>
      </c>
      <c r="F27" s="29">
        <v>4.4011144416588096E-3</v>
      </c>
    </row>
    <row r="28" spans="1:16" x14ac:dyDescent="0.35">
      <c r="A28" s="16">
        <v>3</v>
      </c>
      <c r="B28" s="29">
        <v>2.9591390946942301E-2</v>
      </c>
      <c r="C28" s="29">
        <v>3.13653615056756E-2</v>
      </c>
      <c r="D28" s="29">
        <v>2.6577147200405299E-2</v>
      </c>
      <c r="E28" s="29">
        <v>2.10863252375923E-2</v>
      </c>
      <c r="F28" s="29">
        <v>2.2102539561518E-2</v>
      </c>
    </row>
    <row r="29" spans="1:16" x14ac:dyDescent="0.35">
      <c r="A29" s="16">
        <v>4</v>
      </c>
      <c r="B29" s="29">
        <v>5.7656785436757098E-2</v>
      </c>
      <c r="C29" s="29">
        <v>6.04699088218731E-2</v>
      </c>
      <c r="D29" s="29">
        <v>5.1960829176772E-2</v>
      </c>
      <c r="E29" s="29">
        <v>4.0962977680641097E-2</v>
      </c>
      <c r="F29" s="29">
        <v>4.1444692367642803E-2</v>
      </c>
    </row>
    <row r="30" spans="1:16" x14ac:dyDescent="0.35">
      <c r="A30" s="16">
        <v>5</v>
      </c>
      <c r="B30" s="29">
        <v>8.9841498559077804E-2</v>
      </c>
      <c r="C30" s="29">
        <v>9.5432190258033997E-2</v>
      </c>
      <c r="D30" s="29">
        <v>7.8047382499044707E-2</v>
      </c>
      <c r="E30" s="29">
        <v>6.4871707783987403E-2</v>
      </c>
      <c r="F30" s="29">
        <v>6.6678541740885805E-2</v>
      </c>
    </row>
    <row r="31" spans="1:16" x14ac:dyDescent="0.35">
      <c r="A31" s="16" t="s">
        <v>134</v>
      </c>
      <c r="B31" s="29">
        <v>0.14976280550050999</v>
      </c>
      <c r="C31" s="29">
        <v>0.16736212924326099</v>
      </c>
      <c r="D31" s="29">
        <v>0.150822669104204</v>
      </c>
      <c r="E31" s="29">
        <v>0.121360474104612</v>
      </c>
      <c r="F31" s="29">
        <v>0.120550241593531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workbookViewId="0"/>
  </sheetViews>
  <sheetFormatPr defaultRowHeight="14.5" x14ac:dyDescent="0.35"/>
  <sheetData>
    <row r="1" spans="1:1" x14ac:dyDescent="0.35">
      <c r="A1" s="6" t="s">
        <v>29</v>
      </c>
    </row>
  </sheetData>
  <hyperlinks>
    <hyperlink ref="A1" location="Index!A1" display="Index" xr:uid="{00000000-0004-0000-2700-000000000000}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C3:I207"/>
  <sheetViews>
    <sheetView workbookViewId="0"/>
  </sheetViews>
  <sheetFormatPr defaultRowHeight="14.5" x14ac:dyDescent="0.35"/>
  <cols>
    <col min="5" max="5" width="9.81640625" style="5" bestFit="1" customWidth="1"/>
    <col min="7" max="7" width="28.54296875" bestFit="1" customWidth="1"/>
    <col min="8" max="8" width="30.26953125" bestFit="1" customWidth="1"/>
    <col min="9" max="9" width="30.7265625" bestFit="1" customWidth="1"/>
  </cols>
  <sheetData>
    <row r="3" spans="3:9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30</v>
      </c>
      <c r="H3" s="1" t="s">
        <v>31</v>
      </c>
      <c r="I3" s="1" t="s">
        <v>32</v>
      </c>
    </row>
    <row r="4" spans="3:9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0</v>
      </c>
      <c r="H4" s="3">
        <v>0</v>
      </c>
      <c r="I4" s="3">
        <v>1</v>
      </c>
    </row>
    <row r="5" spans="3:9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0</v>
      </c>
      <c r="H5" s="3">
        <v>0</v>
      </c>
      <c r="I5" s="3">
        <v>0</v>
      </c>
    </row>
    <row r="6" spans="3:9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0</v>
      </c>
      <c r="H6" s="3">
        <v>0</v>
      </c>
      <c r="I6" s="3">
        <v>1</v>
      </c>
    </row>
    <row r="7" spans="3:9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0</v>
      </c>
      <c r="H7" s="3">
        <v>0</v>
      </c>
      <c r="I7" s="3">
        <v>0</v>
      </c>
    </row>
    <row r="8" spans="3:9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0</v>
      </c>
      <c r="H8" s="3">
        <v>0</v>
      </c>
      <c r="I8" s="3">
        <v>0</v>
      </c>
    </row>
    <row r="9" spans="3:9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0</v>
      </c>
      <c r="H9" s="3">
        <v>0</v>
      </c>
      <c r="I9" s="3">
        <v>0</v>
      </c>
    </row>
    <row r="10" spans="3:9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0</v>
      </c>
      <c r="H10" s="3">
        <v>0</v>
      </c>
      <c r="I10" s="3">
        <v>2</v>
      </c>
    </row>
    <row r="11" spans="3:9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0</v>
      </c>
      <c r="H11" s="3">
        <v>1</v>
      </c>
      <c r="I11" s="3">
        <v>3</v>
      </c>
    </row>
    <row r="12" spans="3:9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0</v>
      </c>
      <c r="H12" s="3">
        <v>2</v>
      </c>
      <c r="I12" s="3">
        <v>1</v>
      </c>
    </row>
    <row r="13" spans="3:9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0</v>
      </c>
      <c r="H13" s="3">
        <v>3</v>
      </c>
      <c r="I13" s="3">
        <v>2</v>
      </c>
    </row>
    <row r="14" spans="3:9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0</v>
      </c>
      <c r="H14" s="3">
        <v>1</v>
      </c>
      <c r="I14" s="3">
        <v>2</v>
      </c>
    </row>
    <row r="15" spans="3:9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0</v>
      </c>
      <c r="H15" s="3">
        <v>6</v>
      </c>
      <c r="I15" s="3">
        <v>2</v>
      </c>
    </row>
    <row r="16" spans="3:9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0</v>
      </c>
      <c r="H16" s="3">
        <v>7</v>
      </c>
      <c r="I16" s="3">
        <v>5</v>
      </c>
    </row>
    <row r="17" spans="3:9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0</v>
      </c>
      <c r="H17" s="3">
        <v>9</v>
      </c>
      <c r="I17" s="3">
        <v>7</v>
      </c>
    </row>
    <row r="18" spans="3:9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0</v>
      </c>
      <c r="H18" s="3">
        <v>16</v>
      </c>
      <c r="I18" s="3">
        <v>9</v>
      </c>
    </row>
    <row r="19" spans="3:9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0</v>
      </c>
      <c r="H19" s="3">
        <v>29</v>
      </c>
      <c r="I19" s="3">
        <v>8</v>
      </c>
    </row>
    <row r="20" spans="3:9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0</v>
      </c>
      <c r="H20" s="3">
        <v>66</v>
      </c>
      <c r="I20" s="3">
        <v>6</v>
      </c>
    </row>
    <row r="21" spans="3:9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0</v>
      </c>
      <c r="H21" s="3">
        <v>0</v>
      </c>
      <c r="I21" s="3">
        <v>0</v>
      </c>
    </row>
    <row r="22" spans="3:9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0</v>
      </c>
      <c r="H22" s="3">
        <v>0</v>
      </c>
      <c r="I22" s="3">
        <v>-1</v>
      </c>
    </row>
    <row r="23" spans="3:9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0</v>
      </c>
      <c r="H23" s="3">
        <v>0</v>
      </c>
      <c r="I23" s="3">
        <v>0</v>
      </c>
    </row>
    <row r="24" spans="3:9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0</v>
      </c>
      <c r="H24" s="3">
        <v>0</v>
      </c>
      <c r="I24" s="3">
        <v>-1</v>
      </c>
    </row>
    <row r="25" spans="3:9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0</v>
      </c>
      <c r="H25" s="3">
        <v>0</v>
      </c>
      <c r="I25" s="3">
        <v>0</v>
      </c>
    </row>
    <row r="26" spans="3:9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0</v>
      </c>
      <c r="H26" s="3">
        <v>0</v>
      </c>
      <c r="I26" s="3">
        <v>0</v>
      </c>
    </row>
    <row r="27" spans="3:9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0</v>
      </c>
      <c r="H27" s="3">
        <v>0</v>
      </c>
      <c r="I27" s="3">
        <v>0</v>
      </c>
    </row>
    <row r="28" spans="3:9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0</v>
      </c>
      <c r="H28" s="3">
        <v>-1</v>
      </c>
      <c r="I28" s="3">
        <v>0</v>
      </c>
    </row>
    <row r="29" spans="3:9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0</v>
      </c>
      <c r="H29" s="3">
        <v>0</v>
      </c>
      <c r="I29" s="3">
        <v>-1</v>
      </c>
    </row>
    <row r="30" spans="3:9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0</v>
      </c>
      <c r="H30" s="3">
        <v>0</v>
      </c>
      <c r="I30" s="3">
        <v>0</v>
      </c>
    </row>
    <row r="31" spans="3:9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0</v>
      </c>
      <c r="H31" s="3">
        <v>0</v>
      </c>
      <c r="I31" s="3">
        <v>0</v>
      </c>
    </row>
    <row r="32" spans="3:9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0</v>
      </c>
      <c r="H32" s="3">
        <v>-2</v>
      </c>
      <c r="I32" s="3">
        <v>-1</v>
      </c>
    </row>
    <row r="33" spans="3:9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0</v>
      </c>
      <c r="H33" s="3">
        <v>-10</v>
      </c>
      <c r="I33" s="3">
        <v>-4</v>
      </c>
    </row>
    <row r="34" spans="3:9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0</v>
      </c>
      <c r="H34" s="3">
        <v>-4</v>
      </c>
      <c r="I34" s="3">
        <v>-5</v>
      </c>
    </row>
    <row r="35" spans="3:9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0</v>
      </c>
      <c r="H35" s="3">
        <v>-12</v>
      </c>
      <c r="I35" s="3">
        <v>-1</v>
      </c>
    </row>
    <row r="36" spans="3:9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0</v>
      </c>
      <c r="H36" s="3">
        <v>-22</v>
      </c>
      <c r="I36" s="3">
        <v>-8</v>
      </c>
    </row>
    <row r="37" spans="3:9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-1</v>
      </c>
      <c r="H37" s="3">
        <v>-45</v>
      </c>
      <c r="I37" s="3">
        <v>-10</v>
      </c>
    </row>
    <row r="38" spans="3:9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0</v>
      </c>
      <c r="H38" s="3">
        <v>0</v>
      </c>
      <c r="I38" s="3">
        <v>1</v>
      </c>
    </row>
    <row r="39" spans="3:9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0</v>
      </c>
      <c r="H39" s="3">
        <v>0</v>
      </c>
      <c r="I39" s="3">
        <v>0</v>
      </c>
    </row>
    <row r="40" spans="3:9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0</v>
      </c>
      <c r="H40" s="3">
        <v>0</v>
      </c>
      <c r="I40" s="3">
        <v>0</v>
      </c>
    </row>
    <row r="41" spans="3:9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0</v>
      </c>
      <c r="H41" s="3">
        <v>0</v>
      </c>
      <c r="I41" s="3">
        <v>1</v>
      </c>
    </row>
    <row r="42" spans="3:9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0</v>
      </c>
      <c r="H42" s="3">
        <v>0</v>
      </c>
      <c r="I42" s="3">
        <v>0</v>
      </c>
    </row>
    <row r="43" spans="3:9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0</v>
      </c>
      <c r="H43" s="3">
        <v>0</v>
      </c>
      <c r="I43" s="3">
        <v>0</v>
      </c>
    </row>
    <row r="44" spans="3:9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0</v>
      </c>
      <c r="H44" s="3">
        <v>0</v>
      </c>
      <c r="I44" s="3">
        <v>2</v>
      </c>
    </row>
    <row r="45" spans="3:9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0</v>
      </c>
      <c r="H45" s="3">
        <v>2</v>
      </c>
      <c r="I45" s="3">
        <v>2</v>
      </c>
    </row>
    <row r="46" spans="3:9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0</v>
      </c>
      <c r="H46" s="3">
        <v>0</v>
      </c>
      <c r="I46" s="3">
        <v>1</v>
      </c>
    </row>
    <row r="47" spans="3:9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1</v>
      </c>
      <c r="H47" s="3">
        <v>2</v>
      </c>
      <c r="I47" s="3">
        <v>4</v>
      </c>
    </row>
    <row r="48" spans="3:9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0</v>
      </c>
      <c r="H48" s="3">
        <v>1</v>
      </c>
      <c r="I48" s="3">
        <v>3</v>
      </c>
    </row>
    <row r="49" spans="3:9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1</v>
      </c>
      <c r="H49" s="3">
        <v>0</v>
      </c>
      <c r="I49" s="3">
        <v>3</v>
      </c>
    </row>
    <row r="50" spans="3:9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0</v>
      </c>
      <c r="H50" s="3">
        <v>5</v>
      </c>
      <c r="I50" s="3">
        <v>5</v>
      </c>
    </row>
    <row r="51" spans="3:9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1</v>
      </c>
      <c r="H51" s="3">
        <v>4</v>
      </c>
      <c r="I51" s="3">
        <v>6</v>
      </c>
    </row>
    <row r="52" spans="3:9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2</v>
      </c>
      <c r="H52" s="3">
        <v>22</v>
      </c>
      <c r="I52" s="3">
        <v>10</v>
      </c>
    </row>
    <row r="53" spans="3:9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2</v>
      </c>
      <c r="H53" s="3">
        <v>24</v>
      </c>
      <c r="I53" s="3">
        <v>7</v>
      </c>
    </row>
    <row r="54" spans="3:9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6</v>
      </c>
      <c r="H54" s="3">
        <v>122</v>
      </c>
      <c r="I54" s="3">
        <v>12</v>
      </c>
    </row>
    <row r="55" spans="3:9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0</v>
      </c>
      <c r="H55" s="3">
        <v>0</v>
      </c>
      <c r="I55" s="3">
        <v>0</v>
      </c>
    </row>
    <row r="56" spans="3:9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0</v>
      </c>
      <c r="H56" s="3">
        <v>0</v>
      </c>
      <c r="I56" s="3">
        <v>0</v>
      </c>
    </row>
    <row r="57" spans="3:9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0</v>
      </c>
      <c r="H57" s="3">
        <v>0</v>
      </c>
      <c r="I57" s="3">
        <v>-1</v>
      </c>
    </row>
    <row r="58" spans="3:9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0</v>
      </c>
      <c r="H58" s="3">
        <v>0</v>
      </c>
      <c r="I58" s="3">
        <v>0</v>
      </c>
    </row>
    <row r="59" spans="3:9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0</v>
      </c>
      <c r="H59" s="3">
        <v>0</v>
      </c>
      <c r="I59" s="3">
        <v>0</v>
      </c>
    </row>
    <row r="60" spans="3:9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0</v>
      </c>
      <c r="H60" s="3">
        <v>0</v>
      </c>
      <c r="I60" s="3">
        <v>0</v>
      </c>
    </row>
    <row r="61" spans="3:9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0</v>
      </c>
      <c r="H61" s="3">
        <v>0</v>
      </c>
      <c r="I61" s="3">
        <v>0</v>
      </c>
    </row>
    <row r="62" spans="3:9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0</v>
      </c>
      <c r="H62" s="3">
        <v>-1</v>
      </c>
      <c r="I62" s="3">
        <v>0</v>
      </c>
    </row>
    <row r="63" spans="3:9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0</v>
      </c>
      <c r="H63" s="3">
        <v>0</v>
      </c>
      <c r="I63" s="3">
        <v>0</v>
      </c>
    </row>
    <row r="64" spans="3:9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0</v>
      </c>
      <c r="H64" s="3">
        <v>-2</v>
      </c>
      <c r="I64" s="3">
        <v>-2</v>
      </c>
    </row>
    <row r="65" spans="3:9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-2</v>
      </c>
      <c r="H65" s="3">
        <v>-1</v>
      </c>
      <c r="I65" s="3">
        <v>-1</v>
      </c>
    </row>
    <row r="66" spans="3:9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0</v>
      </c>
      <c r="H66" s="3">
        <v>-4</v>
      </c>
      <c r="I66" s="3">
        <v>-4</v>
      </c>
    </row>
    <row r="67" spans="3:9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0</v>
      </c>
      <c r="H67" s="3">
        <v>-2</v>
      </c>
      <c r="I67" s="3">
        <v>-4</v>
      </c>
    </row>
    <row r="68" spans="3:9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0</v>
      </c>
      <c r="H68" s="3">
        <v>-10</v>
      </c>
      <c r="I68" s="3">
        <v>-4</v>
      </c>
    </row>
    <row r="69" spans="3:9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-1</v>
      </c>
      <c r="H69" s="3">
        <v>-13</v>
      </c>
      <c r="I69" s="3">
        <v>-6</v>
      </c>
    </row>
    <row r="70" spans="3:9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-2</v>
      </c>
      <c r="H70" s="3">
        <v>-24</v>
      </c>
      <c r="I70" s="3">
        <v>-4</v>
      </c>
    </row>
    <row r="71" spans="3:9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-2</v>
      </c>
      <c r="H71" s="3">
        <v>-70</v>
      </c>
      <c r="I71" s="3">
        <v>-14</v>
      </c>
    </row>
    <row r="72" spans="3:9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0</v>
      </c>
      <c r="H72" s="3">
        <v>0</v>
      </c>
      <c r="I72" s="3">
        <v>0</v>
      </c>
    </row>
    <row r="73" spans="3:9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0</v>
      </c>
      <c r="H73" s="3">
        <v>0</v>
      </c>
      <c r="I73" s="3">
        <v>0</v>
      </c>
    </row>
    <row r="74" spans="3:9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0</v>
      </c>
      <c r="H74" s="3">
        <v>0</v>
      </c>
      <c r="I74" s="3">
        <v>0</v>
      </c>
    </row>
    <row r="75" spans="3:9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0</v>
      </c>
      <c r="H75" s="3">
        <v>0</v>
      </c>
      <c r="I75" s="3">
        <v>0</v>
      </c>
    </row>
    <row r="76" spans="3:9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0</v>
      </c>
      <c r="H76" s="3">
        <v>1</v>
      </c>
      <c r="I76" s="3">
        <v>0</v>
      </c>
    </row>
    <row r="77" spans="3:9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0</v>
      </c>
      <c r="H77" s="3">
        <v>0</v>
      </c>
      <c r="I77" s="3">
        <v>0</v>
      </c>
    </row>
    <row r="78" spans="3:9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0</v>
      </c>
      <c r="H78" s="3">
        <v>0</v>
      </c>
      <c r="I78" s="3">
        <v>3</v>
      </c>
    </row>
    <row r="79" spans="3:9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0</v>
      </c>
      <c r="H79" s="3">
        <v>0</v>
      </c>
      <c r="I79" s="3">
        <v>0</v>
      </c>
    </row>
    <row r="80" spans="3:9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0</v>
      </c>
      <c r="H80" s="3">
        <v>0</v>
      </c>
      <c r="I80" s="3">
        <v>3</v>
      </c>
    </row>
    <row r="81" spans="3:9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0</v>
      </c>
      <c r="H81" s="3">
        <v>1</v>
      </c>
      <c r="I81" s="3">
        <v>2</v>
      </c>
    </row>
    <row r="82" spans="3:9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0</v>
      </c>
      <c r="H82" s="3">
        <v>2</v>
      </c>
      <c r="I82" s="3">
        <v>3</v>
      </c>
    </row>
    <row r="83" spans="3:9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0</v>
      </c>
      <c r="H83" s="3">
        <v>2</v>
      </c>
      <c r="I83" s="3">
        <v>5</v>
      </c>
    </row>
    <row r="84" spans="3:9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0</v>
      </c>
      <c r="H84" s="3">
        <v>2</v>
      </c>
      <c r="I84" s="3">
        <v>7</v>
      </c>
    </row>
    <row r="85" spans="3:9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0</v>
      </c>
      <c r="H85" s="3">
        <v>9</v>
      </c>
      <c r="I85" s="3">
        <v>8</v>
      </c>
    </row>
    <row r="86" spans="3:9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0</v>
      </c>
      <c r="H86" s="3">
        <v>11</v>
      </c>
      <c r="I86" s="3">
        <v>7</v>
      </c>
    </row>
    <row r="87" spans="3:9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0</v>
      </c>
      <c r="H87" s="3">
        <v>19</v>
      </c>
      <c r="I87" s="3">
        <v>6</v>
      </c>
    </row>
    <row r="88" spans="3:9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0</v>
      </c>
      <c r="H88" s="3">
        <v>73</v>
      </c>
      <c r="I88" s="3">
        <v>18</v>
      </c>
    </row>
    <row r="89" spans="3:9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0</v>
      </c>
      <c r="H89" s="3">
        <v>0</v>
      </c>
      <c r="I89" s="3">
        <v>-3</v>
      </c>
    </row>
    <row r="90" spans="3:9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0</v>
      </c>
      <c r="H90" s="3">
        <v>0</v>
      </c>
      <c r="I90" s="3">
        <v>0</v>
      </c>
    </row>
    <row r="91" spans="3:9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0</v>
      </c>
      <c r="H91" s="3">
        <v>0</v>
      </c>
      <c r="I91" s="3">
        <v>0</v>
      </c>
    </row>
    <row r="92" spans="3:9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0</v>
      </c>
      <c r="H92" s="3">
        <v>0</v>
      </c>
      <c r="I92" s="3">
        <v>0</v>
      </c>
    </row>
    <row r="93" spans="3:9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0</v>
      </c>
      <c r="H93" s="3">
        <v>0</v>
      </c>
      <c r="I93" s="3">
        <v>0</v>
      </c>
    </row>
    <row r="94" spans="3:9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0</v>
      </c>
      <c r="H94" s="3">
        <v>0</v>
      </c>
      <c r="I94" s="3">
        <v>0</v>
      </c>
    </row>
    <row r="95" spans="3:9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0</v>
      </c>
      <c r="H95" s="3">
        <v>0</v>
      </c>
      <c r="I95" s="3">
        <v>0</v>
      </c>
    </row>
    <row r="96" spans="3:9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0</v>
      </c>
      <c r="H96" s="3">
        <v>0</v>
      </c>
      <c r="I96" s="3">
        <v>-2</v>
      </c>
    </row>
    <row r="97" spans="3:9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0</v>
      </c>
      <c r="H97" s="3">
        <v>-1</v>
      </c>
      <c r="I97" s="3">
        <v>0</v>
      </c>
    </row>
    <row r="98" spans="3:9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0</v>
      </c>
      <c r="H98" s="3">
        <v>-1</v>
      </c>
      <c r="I98" s="3">
        <v>-1</v>
      </c>
    </row>
    <row r="99" spans="3:9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0</v>
      </c>
      <c r="H99" s="3">
        <v>0</v>
      </c>
      <c r="I99" s="3">
        <v>0</v>
      </c>
    </row>
    <row r="100" spans="3:9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0</v>
      </c>
      <c r="H100" s="3">
        <v>-1</v>
      </c>
      <c r="I100" s="3">
        <v>-1</v>
      </c>
    </row>
    <row r="101" spans="3:9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0</v>
      </c>
      <c r="H101" s="3">
        <v>-4</v>
      </c>
      <c r="I101" s="3">
        <v>-6</v>
      </c>
    </row>
    <row r="102" spans="3:9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-1</v>
      </c>
      <c r="H102" s="3">
        <v>-8</v>
      </c>
      <c r="I102" s="3">
        <v>-4</v>
      </c>
    </row>
    <row r="103" spans="3:9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0</v>
      </c>
      <c r="H103" s="3">
        <v>-9</v>
      </c>
      <c r="I103" s="3">
        <v>-6</v>
      </c>
    </row>
    <row r="104" spans="3:9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0</v>
      </c>
      <c r="H104" s="3">
        <v>-15</v>
      </c>
      <c r="I104" s="3">
        <v>-2</v>
      </c>
    </row>
    <row r="105" spans="3:9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-2</v>
      </c>
      <c r="H105" s="3">
        <v>-49</v>
      </c>
      <c r="I105" s="3">
        <v>-17</v>
      </c>
    </row>
    <row r="106" spans="3:9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0</v>
      </c>
      <c r="H106" s="3">
        <v>0</v>
      </c>
      <c r="I106" s="3">
        <v>1</v>
      </c>
    </row>
    <row r="107" spans="3:9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0</v>
      </c>
      <c r="H107" s="3">
        <v>0</v>
      </c>
      <c r="I107" s="3">
        <v>0</v>
      </c>
    </row>
    <row r="108" spans="3:9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0</v>
      </c>
      <c r="H108" s="3">
        <v>0</v>
      </c>
      <c r="I108" s="3">
        <v>0</v>
      </c>
    </row>
    <row r="109" spans="3:9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0</v>
      </c>
      <c r="H109" s="3">
        <v>0</v>
      </c>
      <c r="I109" s="3">
        <v>0</v>
      </c>
    </row>
    <row r="110" spans="3:9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0</v>
      </c>
      <c r="H110" s="3">
        <v>0</v>
      </c>
      <c r="I110" s="3">
        <v>0</v>
      </c>
    </row>
    <row r="111" spans="3:9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0</v>
      </c>
      <c r="H111" s="3">
        <v>0</v>
      </c>
      <c r="I111" s="3">
        <v>0</v>
      </c>
    </row>
    <row r="112" spans="3:9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0</v>
      </c>
      <c r="H112" s="3">
        <v>0</v>
      </c>
      <c r="I112" s="3">
        <v>1</v>
      </c>
    </row>
    <row r="113" spans="3:9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0</v>
      </c>
      <c r="H113" s="3">
        <v>0</v>
      </c>
      <c r="I113" s="3">
        <v>2</v>
      </c>
    </row>
    <row r="114" spans="3:9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0</v>
      </c>
      <c r="H114" s="3">
        <v>1</v>
      </c>
      <c r="I114" s="3">
        <v>2</v>
      </c>
    </row>
    <row r="115" spans="3:9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0</v>
      </c>
      <c r="H115" s="3">
        <v>0</v>
      </c>
      <c r="I115" s="3">
        <v>3</v>
      </c>
    </row>
    <row r="116" spans="3:9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1</v>
      </c>
      <c r="H116" s="3">
        <v>1</v>
      </c>
      <c r="I116" s="3">
        <v>4</v>
      </c>
    </row>
    <row r="117" spans="3:9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0</v>
      </c>
      <c r="H117" s="3">
        <v>2</v>
      </c>
      <c r="I117" s="3">
        <v>2</v>
      </c>
    </row>
    <row r="118" spans="3:9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0</v>
      </c>
      <c r="H118" s="3">
        <v>6</v>
      </c>
      <c r="I118" s="3">
        <v>3</v>
      </c>
    </row>
    <row r="119" spans="3:9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0</v>
      </c>
      <c r="H119" s="3">
        <v>10</v>
      </c>
      <c r="I119" s="3">
        <v>4</v>
      </c>
    </row>
    <row r="120" spans="3:9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0</v>
      </c>
      <c r="H120" s="3">
        <v>7</v>
      </c>
      <c r="I120" s="3">
        <v>7</v>
      </c>
    </row>
    <row r="121" spans="3:9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1</v>
      </c>
      <c r="H121" s="3">
        <v>24</v>
      </c>
      <c r="I121" s="3">
        <v>2</v>
      </c>
    </row>
    <row r="122" spans="3:9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3</v>
      </c>
      <c r="H122" s="3">
        <v>97</v>
      </c>
      <c r="I122" s="3">
        <v>11</v>
      </c>
    </row>
    <row r="123" spans="3:9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0</v>
      </c>
      <c r="H123" s="3">
        <v>0</v>
      </c>
      <c r="I123" s="3">
        <v>-1</v>
      </c>
    </row>
    <row r="124" spans="3:9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0</v>
      </c>
      <c r="H124" s="3">
        <v>0</v>
      </c>
      <c r="I124" s="3">
        <v>0</v>
      </c>
    </row>
    <row r="125" spans="3:9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0</v>
      </c>
      <c r="H125" s="3">
        <v>0</v>
      </c>
      <c r="I125" s="3">
        <v>0</v>
      </c>
    </row>
    <row r="126" spans="3:9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0</v>
      </c>
      <c r="H126" s="3">
        <v>0</v>
      </c>
      <c r="I126" s="3">
        <v>0</v>
      </c>
    </row>
    <row r="127" spans="3:9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0</v>
      </c>
      <c r="H127" s="3">
        <v>0</v>
      </c>
      <c r="I127" s="3">
        <v>0</v>
      </c>
    </row>
    <row r="128" spans="3:9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0</v>
      </c>
      <c r="H128" s="3">
        <v>0</v>
      </c>
      <c r="I128" s="3">
        <v>0</v>
      </c>
    </row>
    <row r="129" spans="3:9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0</v>
      </c>
      <c r="H129" s="3">
        <v>-1</v>
      </c>
      <c r="I129" s="3">
        <v>0</v>
      </c>
    </row>
    <row r="130" spans="3:9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0</v>
      </c>
      <c r="H130" s="3">
        <v>0</v>
      </c>
      <c r="I130" s="3">
        <v>-1</v>
      </c>
    </row>
    <row r="131" spans="3:9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0</v>
      </c>
      <c r="H131" s="3">
        <v>-1</v>
      </c>
      <c r="I131" s="3">
        <v>0</v>
      </c>
    </row>
    <row r="132" spans="3:9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0</v>
      </c>
      <c r="H132" s="3">
        <v>0</v>
      </c>
      <c r="I132" s="3">
        <v>-1</v>
      </c>
    </row>
    <row r="133" spans="3:9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0</v>
      </c>
      <c r="H133" s="3">
        <v>0</v>
      </c>
      <c r="I133" s="3">
        <v>0</v>
      </c>
    </row>
    <row r="134" spans="3:9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0</v>
      </c>
      <c r="H134" s="3">
        <v>-2</v>
      </c>
      <c r="I134" s="3">
        <v>-3</v>
      </c>
    </row>
    <row r="135" spans="3:9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0</v>
      </c>
      <c r="H135" s="3">
        <v>-2</v>
      </c>
      <c r="I135" s="3">
        <v>-4</v>
      </c>
    </row>
    <row r="136" spans="3:9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0</v>
      </c>
      <c r="H136" s="3">
        <v>-9</v>
      </c>
      <c r="I136" s="3">
        <v>-5</v>
      </c>
    </row>
    <row r="137" spans="3:9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-1</v>
      </c>
      <c r="H137" s="3">
        <v>-9</v>
      </c>
      <c r="I137" s="3">
        <v>-4</v>
      </c>
    </row>
    <row r="138" spans="3:9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0</v>
      </c>
      <c r="H138" s="3">
        <v>-28</v>
      </c>
      <c r="I138" s="3">
        <v>-6</v>
      </c>
    </row>
    <row r="139" spans="3:9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-2</v>
      </c>
      <c r="H139" s="3">
        <v>-74</v>
      </c>
      <c r="I139" s="3">
        <v>-10</v>
      </c>
    </row>
    <row r="140" spans="3:9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0</v>
      </c>
      <c r="H140" s="3">
        <v>0</v>
      </c>
      <c r="I140" s="3">
        <v>0</v>
      </c>
    </row>
    <row r="141" spans="3:9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0</v>
      </c>
      <c r="H141" s="3">
        <v>0</v>
      </c>
      <c r="I141" s="3">
        <v>0</v>
      </c>
    </row>
    <row r="142" spans="3:9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0</v>
      </c>
      <c r="H142" s="3">
        <v>0</v>
      </c>
      <c r="I142" s="3">
        <v>1</v>
      </c>
    </row>
    <row r="143" spans="3:9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0</v>
      </c>
      <c r="H143" s="3">
        <v>0</v>
      </c>
      <c r="I143" s="3">
        <v>0</v>
      </c>
    </row>
    <row r="144" spans="3:9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0</v>
      </c>
      <c r="H144" s="3">
        <v>0</v>
      </c>
      <c r="I144" s="3">
        <v>0</v>
      </c>
    </row>
    <row r="145" spans="3:9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0</v>
      </c>
      <c r="H145" s="3">
        <v>0</v>
      </c>
      <c r="I145" s="3">
        <v>0</v>
      </c>
    </row>
    <row r="146" spans="3:9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0</v>
      </c>
      <c r="H146" s="3">
        <v>1</v>
      </c>
      <c r="I146" s="3">
        <v>1</v>
      </c>
    </row>
    <row r="147" spans="3:9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0</v>
      </c>
      <c r="H147" s="3">
        <v>0</v>
      </c>
      <c r="I147" s="3">
        <v>0</v>
      </c>
    </row>
    <row r="148" spans="3:9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0</v>
      </c>
      <c r="H148" s="3">
        <v>0</v>
      </c>
      <c r="I148" s="3">
        <v>1</v>
      </c>
    </row>
    <row r="149" spans="3:9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0</v>
      </c>
      <c r="H149" s="3">
        <v>1</v>
      </c>
      <c r="I149" s="3">
        <v>2</v>
      </c>
    </row>
    <row r="150" spans="3:9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1</v>
      </c>
      <c r="H150" s="3">
        <v>1</v>
      </c>
      <c r="I150" s="3">
        <v>2</v>
      </c>
    </row>
    <row r="151" spans="3:9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0</v>
      </c>
      <c r="H151" s="3">
        <v>0</v>
      </c>
      <c r="I151" s="3">
        <v>1</v>
      </c>
    </row>
    <row r="152" spans="3:9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1</v>
      </c>
      <c r="H152" s="3">
        <v>5</v>
      </c>
      <c r="I152" s="3">
        <v>3</v>
      </c>
    </row>
    <row r="153" spans="3:9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1</v>
      </c>
      <c r="H153" s="3">
        <v>10</v>
      </c>
      <c r="I153" s="3">
        <v>3</v>
      </c>
    </row>
    <row r="154" spans="3:9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0</v>
      </c>
      <c r="H154" s="3">
        <v>8</v>
      </c>
      <c r="I154" s="3">
        <v>5</v>
      </c>
    </row>
    <row r="155" spans="3:9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1</v>
      </c>
      <c r="H155" s="3">
        <v>32</v>
      </c>
      <c r="I155" s="3">
        <v>4</v>
      </c>
    </row>
    <row r="156" spans="3:9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7</v>
      </c>
      <c r="H156" s="3">
        <v>114</v>
      </c>
      <c r="I156" s="3">
        <v>17</v>
      </c>
    </row>
    <row r="157" spans="3:9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0</v>
      </c>
      <c r="H157" s="3">
        <v>0</v>
      </c>
      <c r="I157" s="3">
        <v>-3</v>
      </c>
    </row>
    <row r="158" spans="3:9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-1</v>
      </c>
      <c r="H158" s="3">
        <v>-1</v>
      </c>
      <c r="I158" s="3">
        <v>0</v>
      </c>
    </row>
    <row r="159" spans="3:9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0</v>
      </c>
      <c r="H159" s="3">
        <v>0</v>
      </c>
      <c r="I159" s="3">
        <v>-1</v>
      </c>
    </row>
    <row r="160" spans="3:9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0</v>
      </c>
      <c r="H160" s="3">
        <v>0</v>
      </c>
      <c r="I160" s="3">
        <v>0</v>
      </c>
    </row>
    <row r="161" spans="3:9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0</v>
      </c>
      <c r="H161" s="3">
        <v>-1</v>
      </c>
      <c r="I161" s="3">
        <v>0</v>
      </c>
    </row>
    <row r="162" spans="3:9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0</v>
      </c>
      <c r="H162" s="3">
        <v>0</v>
      </c>
      <c r="I162" s="3">
        <v>0</v>
      </c>
    </row>
    <row r="163" spans="3:9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0</v>
      </c>
      <c r="H163" s="3">
        <v>0</v>
      </c>
      <c r="I163" s="3">
        <v>-3</v>
      </c>
    </row>
    <row r="164" spans="3:9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0</v>
      </c>
      <c r="H164" s="3">
        <v>-1</v>
      </c>
      <c r="I164" s="3">
        <v>-2</v>
      </c>
    </row>
    <row r="165" spans="3:9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0</v>
      </c>
      <c r="H165" s="3">
        <v>0</v>
      </c>
      <c r="I165" s="3">
        <v>-1</v>
      </c>
    </row>
    <row r="166" spans="3:9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0</v>
      </c>
      <c r="H166" s="3">
        <v>-1</v>
      </c>
      <c r="I166" s="3">
        <v>0</v>
      </c>
    </row>
    <row r="167" spans="3:9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-1</v>
      </c>
      <c r="H167" s="3">
        <v>-3</v>
      </c>
      <c r="I167" s="3">
        <v>0</v>
      </c>
    </row>
    <row r="168" spans="3:9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0</v>
      </c>
      <c r="H168" s="3">
        <v>-7</v>
      </c>
      <c r="I168" s="3">
        <v>-3</v>
      </c>
    </row>
    <row r="169" spans="3:9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0</v>
      </c>
      <c r="H169" s="3">
        <v>-4</v>
      </c>
      <c r="I169" s="3">
        <v>-3</v>
      </c>
    </row>
    <row r="170" spans="3:9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-2</v>
      </c>
      <c r="H170" s="3">
        <v>-4</v>
      </c>
      <c r="I170" s="3">
        <v>-5</v>
      </c>
    </row>
    <row r="171" spans="3:9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0</v>
      </c>
      <c r="H171" s="3">
        <v>-17</v>
      </c>
      <c r="I171" s="3">
        <v>-2</v>
      </c>
    </row>
    <row r="172" spans="3:9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0</v>
      </c>
      <c r="H172" s="3">
        <v>-19</v>
      </c>
      <c r="I172" s="3">
        <v>-10</v>
      </c>
    </row>
    <row r="173" spans="3:9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-4</v>
      </c>
      <c r="H173" s="3">
        <v>-79</v>
      </c>
      <c r="I173" s="3">
        <v>-6</v>
      </c>
    </row>
    <row r="174" spans="3:9" x14ac:dyDescent="0.35">
      <c r="C174" s="3" t="s">
        <v>130</v>
      </c>
      <c r="D174" s="3" t="s">
        <v>6</v>
      </c>
      <c r="E174" s="4" t="s">
        <v>7</v>
      </c>
      <c r="F174" s="3">
        <v>1671407</v>
      </c>
      <c r="G174" s="3">
        <v>0</v>
      </c>
      <c r="H174" s="3">
        <v>0</v>
      </c>
      <c r="I174" s="3">
        <v>3</v>
      </c>
    </row>
    <row r="175" spans="3:9" x14ac:dyDescent="0.35">
      <c r="C175" s="3" t="s">
        <v>130</v>
      </c>
      <c r="D175" s="3" t="s">
        <v>6</v>
      </c>
      <c r="E175" s="4" t="s">
        <v>8</v>
      </c>
      <c r="F175" s="3">
        <v>1672583</v>
      </c>
      <c r="G175" s="3">
        <v>0</v>
      </c>
      <c r="H175" s="3">
        <v>0</v>
      </c>
      <c r="I175" s="3">
        <v>0</v>
      </c>
    </row>
    <row r="176" spans="3:9" x14ac:dyDescent="0.35">
      <c r="C176" s="3" t="s">
        <v>130</v>
      </c>
      <c r="D176" s="3" t="s">
        <v>6</v>
      </c>
      <c r="E176" s="4" t="s">
        <v>9</v>
      </c>
      <c r="F176" s="3">
        <v>1497833</v>
      </c>
      <c r="G176" s="3">
        <v>0</v>
      </c>
      <c r="H176" s="3">
        <v>0</v>
      </c>
      <c r="I176" s="3">
        <v>2</v>
      </c>
    </row>
    <row r="177" spans="3:9" x14ac:dyDescent="0.35">
      <c r="C177" s="3" t="s">
        <v>130</v>
      </c>
      <c r="D177" s="3" t="s">
        <v>6</v>
      </c>
      <c r="E177" s="4" t="s">
        <v>10</v>
      </c>
      <c r="F177" s="3">
        <v>1547611</v>
      </c>
      <c r="G177" s="3">
        <v>0</v>
      </c>
      <c r="H177" s="3">
        <v>0</v>
      </c>
      <c r="I177" s="3">
        <v>1</v>
      </c>
    </row>
    <row r="178" spans="3:9" x14ac:dyDescent="0.35">
      <c r="C178" s="3" t="s">
        <v>130</v>
      </c>
      <c r="D178" s="3" t="s">
        <v>6</v>
      </c>
      <c r="E178" s="4" t="s">
        <v>11</v>
      </c>
      <c r="F178" s="3">
        <v>1735865</v>
      </c>
      <c r="G178" s="3">
        <v>0</v>
      </c>
      <c r="H178" s="3">
        <v>1</v>
      </c>
      <c r="I178" s="3">
        <v>0</v>
      </c>
    </row>
    <row r="179" spans="3:9" x14ac:dyDescent="0.35">
      <c r="C179" s="3" t="s">
        <v>130</v>
      </c>
      <c r="D179" s="3" t="s">
        <v>6</v>
      </c>
      <c r="E179" s="4" t="s">
        <v>12</v>
      </c>
      <c r="F179" s="3">
        <v>1887371</v>
      </c>
      <c r="G179" s="3">
        <v>0</v>
      </c>
      <c r="H179" s="3">
        <v>0</v>
      </c>
      <c r="I179" s="3">
        <v>0</v>
      </c>
    </row>
    <row r="180" spans="3:9" x14ac:dyDescent="0.35">
      <c r="C180" s="3" t="s">
        <v>130</v>
      </c>
      <c r="D180" s="3" t="s">
        <v>6</v>
      </c>
      <c r="E180" s="4" t="s">
        <v>13</v>
      </c>
      <c r="F180" s="3">
        <v>1874726</v>
      </c>
      <c r="G180" s="3">
        <v>0</v>
      </c>
      <c r="H180" s="3">
        <v>1</v>
      </c>
      <c r="I180" s="3">
        <v>9</v>
      </c>
    </row>
    <row r="181" spans="3:9" x14ac:dyDescent="0.35">
      <c r="C181" s="3" t="s">
        <v>130</v>
      </c>
      <c r="D181" s="3" t="s">
        <v>6</v>
      </c>
      <c r="E181" s="4" t="s">
        <v>14</v>
      </c>
      <c r="F181" s="3">
        <v>1783165</v>
      </c>
      <c r="G181" s="3">
        <v>0</v>
      </c>
      <c r="H181" s="3">
        <v>3</v>
      </c>
      <c r="I181" s="3">
        <v>7</v>
      </c>
    </row>
    <row r="182" spans="3:9" x14ac:dyDescent="0.35">
      <c r="C182" s="3" t="s">
        <v>130</v>
      </c>
      <c r="D182" s="3" t="s">
        <v>6</v>
      </c>
      <c r="E182" s="4" t="s">
        <v>15</v>
      </c>
      <c r="F182" s="3">
        <v>1778839</v>
      </c>
      <c r="G182" s="3">
        <v>0</v>
      </c>
      <c r="H182" s="3">
        <v>3</v>
      </c>
      <c r="I182" s="3">
        <v>8</v>
      </c>
    </row>
    <row r="183" spans="3:9" x14ac:dyDescent="0.35">
      <c r="C183" s="3" t="s">
        <v>130</v>
      </c>
      <c r="D183" s="3" t="s">
        <v>6</v>
      </c>
      <c r="E183" s="4" t="s">
        <v>16</v>
      </c>
      <c r="F183" s="3">
        <v>1963255</v>
      </c>
      <c r="G183" s="3">
        <v>1</v>
      </c>
      <c r="H183" s="3">
        <v>7</v>
      </c>
      <c r="I183" s="3">
        <v>13</v>
      </c>
    </row>
    <row r="184" spans="3:9" x14ac:dyDescent="0.35">
      <c r="C184" s="3" t="s">
        <v>130</v>
      </c>
      <c r="D184" s="3" t="s">
        <v>6</v>
      </c>
      <c r="E184" s="4" t="s">
        <v>17</v>
      </c>
      <c r="F184" s="3">
        <v>1961512</v>
      </c>
      <c r="G184" s="3">
        <v>2</v>
      </c>
      <c r="H184" s="3">
        <v>6</v>
      </c>
      <c r="I184" s="3">
        <v>14</v>
      </c>
    </row>
    <row r="185" spans="3:9" x14ac:dyDescent="0.35">
      <c r="C185" s="3" t="s">
        <v>130</v>
      </c>
      <c r="D185" s="3" t="s">
        <v>6</v>
      </c>
      <c r="E185" s="4" t="s">
        <v>18</v>
      </c>
      <c r="F185" s="3">
        <v>1707241</v>
      </c>
      <c r="G185" s="3">
        <v>1</v>
      </c>
      <c r="H185" s="3">
        <v>10</v>
      </c>
      <c r="I185" s="3">
        <v>13</v>
      </c>
    </row>
    <row r="186" spans="3:9" x14ac:dyDescent="0.35">
      <c r="C186" s="3" t="s">
        <v>130</v>
      </c>
      <c r="D186" s="3" t="s">
        <v>6</v>
      </c>
      <c r="E186" s="4" t="s">
        <v>19</v>
      </c>
      <c r="F186" s="3">
        <v>1494368</v>
      </c>
      <c r="G186" s="3">
        <v>1</v>
      </c>
      <c r="H186" s="3">
        <v>25</v>
      </c>
      <c r="I186" s="3">
        <v>23</v>
      </c>
    </row>
    <row r="187" spans="3:9" x14ac:dyDescent="0.35">
      <c r="C187" s="3" t="s">
        <v>130</v>
      </c>
      <c r="D187" s="3" t="s">
        <v>6</v>
      </c>
      <c r="E187" s="4" t="s">
        <v>20</v>
      </c>
      <c r="F187" s="3">
        <v>1561477</v>
      </c>
      <c r="G187" s="3">
        <v>2</v>
      </c>
      <c r="H187" s="3">
        <v>42</v>
      </c>
      <c r="I187" s="3">
        <v>28</v>
      </c>
    </row>
    <row r="188" spans="3:9" x14ac:dyDescent="0.35">
      <c r="C188" s="3" t="s">
        <v>130</v>
      </c>
      <c r="D188" s="3" t="s">
        <v>6</v>
      </c>
      <c r="E188" s="4" t="s">
        <v>21</v>
      </c>
      <c r="F188" s="3">
        <v>1243844</v>
      </c>
      <c r="G188" s="3">
        <v>2</v>
      </c>
      <c r="H188" s="3">
        <v>64</v>
      </c>
      <c r="I188" s="3">
        <v>38</v>
      </c>
    </row>
    <row r="189" spans="3:9" x14ac:dyDescent="0.35">
      <c r="C189" s="3" t="s">
        <v>130</v>
      </c>
      <c r="D189" s="3" t="s">
        <v>6</v>
      </c>
      <c r="E189" s="4" t="s">
        <v>22</v>
      </c>
      <c r="F189" s="3">
        <v>968214</v>
      </c>
      <c r="G189" s="3">
        <v>4</v>
      </c>
      <c r="H189" s="3">
        <v>128</v>
      </c>
      <c r="I189" s="3">
        <v>27</v>
      </c>
    </row>
    <row r="190" spans="3:9" x14ac:dyDescent="0.35">
      <c r="C190" s="3" t="s">
        <v>130</v>
      </c>
      <c r="D190" s="3" t="s">
        <v>6</v>
      </c>
      <c r="E190" s="4" t="s">
        <v>23</v>
      </c>
      <c r="F190" s="3">
        <v>1617836</v>
      </c>
      <c r="G190" s="3">
        <v>16</v>
      </c>
      <c r="H190" s="3">
        <v>472</v>
      </c>
      <c r="I190" s="3">
        <v>64</v>
      </c>
    </row>
    <row r="191" spans="3:9" x14ac:dyDescent="0.35">
      <c r="C191" s="3" t="s">
        <v>130</v>
      </c>
      <c r="D191" s="3" t="s">
        <v>24</v>
      </c>
      <c r="E191" s="4" t="s">
        <v>7</v>
      </c>
      <c r="F191" s="3">
        <v>-1757639</v>
      </c>
      <c r="G191" s="3">
        <v>0</v>
      </c>
      <c r="H191" s="3">
        <v>0</v>
      </c>
      <c r="I191" s="3">
        <v>-7</v>
      </c>
    </row>
    <row r="192" spans="3:9" x14ac:dyDescent="0.35">
      <c r="C192" s="3" t="s">
        <v>130</v>
      </c>
      <c r="D192" s="3" t="s">
        <v>24</v>
      </c>
      <c r="E192" s="4" t="s">
        <v>8</v>
      </c>
      <c r="F192" s="3">
        <v>-1755683</v>
      </c>
      <c r="G192" s="3">
        <v>-1</v>
      </c>
      <c r="H192" s="3">
        <v>-1</v>
      </c>
      <c r="I192" s="3">
        <v>-1</v>
      </c>
    </row>
    <row r="193" spans="3:9" x14ac:dyDescent="0.35">
      <c r="C193" s="3" t="s">
        <v>130</v>
      </c>
      <c r="D193" s="3" t="s">
        <v>24</v>
      </c>
      <c r="E193" s="4" t="s">
        <v>9</v>
      </c>
      <c r="F193" s="3">
        <v>-1572421</v>
      </c>
      <c r="G193" s="3">
        <v>0</v>
      </c>
      <c r="H193" s="3">
        <v>0</v>
      </c>
      <c r="I193" s="3">
        <v>-2</v>
      </c>
    </row>
    <row r="194" spans="3:9" x14ac:dyDescent="0.35">
      <c r="C194" s="3" t="s">
        <v>130</v>
      </c>
      <c r="D194" s="3" t="s">
        <v>24</v>
      </c>
      <c r="E194" s="4" t="s">
        <v>10</v>
      </c>
      <c r="F194" s="3">
        <v>-1631799</v>
      </c>
      <c r="G194" s="3">
        <v>0</v>
      </c>
      <c r="H194" s="3">
        <v>0</v>
      </c>
      <c r="I194" s="3">
        <v>-1</v>
      </c>
    </row>
    <row r="195" spans="3:9" x14ac:dyDescent="0.35">
      <c r="C195" s="3" t="s">
        <v>130</v>
      </c>
      <c r="D195" s="3" t="s">
        <v>24</v>
      </c>
      <c r="E195" s="4" t="s">
        <v>11</v>
      </c>
      <c r="F195" s="3">
        <v>-1824091</v>
      </c>
      <c r="G195" s="3">
        <v>0</v>
      </c>
      <c r="H195" s="3">
        <v>-1</v>
      </c>
      <c r="I195" s="3">
        <v>0</v>
      </c>
    </row>
    <row r="196" spans="3:9" x14ac:dyDescent="0.35">
      <c r="C196" s="3" t="s">
        <v>130</v>
      </c>
      <c r="D196" s="3" t="s">
        <v>24</v>
      </c>
      <c r="E196" s="4" t="s">
        <v>12</v>
      </c>
      <c r="F196" s="3">
        <v>-1924216</v>
      </c>
      <c r="G196" s="3">
        <v>0</v>
      </c>
      <c r="H196" s="3">
        <v>0</v>
      </c>
      <c r="I196" s="3">
        <v>0</v>
      </c>
    </row>
    <row r="197" spans="3:9" x14ac:dyDescent="0.35">
      <c r="C197" s="3" t="s">
        <v>130</v>
      </c>
      <c r="D197" s="3" t="s">
        <v>24</v>
      </c>
      <c r="E197" s="4" t="s">
        <v>13</v>
      </c>
      <c r="F197" s="3">
        <v>-1874897</v>
      </c>
      <c r="G197" s="3">
        <v>0</v>
      </c>
      <c r="H197" s="3">
        <v>-1</v>
      </c>
      <c r="I197" s="3">
        <v>-3</v>
      </c>
    </row>
    <row r="198" spans="3:9" x14ac:dyDescent="0.35">
      <c r="C198" s="3" t="s">
        <v>130</v>
      </c>
      <c r="D198" s="3" t="s">
        <v>24</v>
      </c>
      <c r="E198" s="4" t="s">
        <v>14</v>
      </c>
      <c r="F198" s="3">
        <v>-1773846</v>
      </c>
      <c r="G198" s="3">
        <v>0</v>
      </c>
      <c r="H198" s="3">
        <v>-3</v>
      </c>
      <c r="I198" s="3">
        <v>-5</v>
      </c>
    </row>
    <row r="199" spans="3:9" x14ac:dyDescent="0.35">
      <c r="C199" s="3" t="s">
        <v>130</v>
      </c>
      <c r="D199" s="3" t="s">
        <v>24</v>
      </c>
      <c r="E199" s="4" t="s">
        <v>15</v>
      </c>
      <c r="F199" s="3">
        <v>-1756427</v>
      </c>
      <c r="G199" s="3">
        <v>0</v>
      </c>
      <c r="H199" s="3">
        <v>-2</v>
      </c>
      <c r="I199" s="3">
        <v>-2</v>
      </c>
    </row>
    <row r="200" spans="3:9" x14ac:dyDescent="0.35">
      <c r="C200" s="3" t="s">
        <v>130</v>
      </c>
      <c r="D200" s="3" t="s">
        <v>24</v>
      </c>
      <c r="E200" s="4" t="s">
        <v>16</v>
      </c>
      <c r="F200" s="3">
        <v>-1919824</v>
      </c>
      <c r="G200" s="3">
        <v>0</v>
      </c>
      <c r="H200" s="3">
        <v>-4</v>
      </c>
      <c r="I200" s="3">
        <v>-4</v>
      </c>
    </row>
    <row r="201" spans="3:9" x14ac:dyDescent="0.35">
      <c r="C201" s="3" t="s">
        <v>130</v>
      </c>
      <c r="D201" s="3" t="s">
        <v>24</v>
      </c>
      <c r="E201" s="4" t="s">
        <v>17</v>
      </c>
      <c r="F201" s="3">
        <v>-1911583</v>
      </c>
      <c r="G201" s="3">
        <v>-3</v>
      </c>
      <c r="H201" s="3">
        <v>-4</v>
      </c>
      <c r="I201" s="3">
        <v>-1</v>
      </c>
    </row>
    <row r="202" spans="3:9" x14ac:dyDescent="0.35">
      <c r="C202" s="3" t="s">
        <v>130</v>
      </c>
      <c r="D202" s="3" t="s">
        <v>24</v>
      </c>
      <c r="E202" s="4" t="s">
        <v>18</v>
      </c>
      <c r="F202" s="3">
        <v>-1670419</v>
      </c>
      <c r="G202" s="3">
        <v>0</v>
      </c>
      <c r="H202" s="3">
        <v>-16</v>
      </c>
      <c r="I202" s="3">
        <v>-12</v>
      </c>
    </row>
    <row r="203" spans="3:9" x14ac:dyDescent="0.35">
      <c r="C203" s="3" t="s">
        <v>130</v>
      </c>
      <c r="D203" s="3" t="s">
        <v>24</v>
      </c>
      <c r="E203" s="4" t="s">
        <v>19</v>
      </c>
      <c r="F203" s="3">
        <v>-1436605</v>
      </c>
      <c r="G203" s="3">
        <v>0</v>
      </c>
      <c r="H203" s="3">
        <v>-22</v>
      </c>
      <c r="I203" s="3">
        <v>-21</v>
      </c>
    </row>
    <row r="204" spans="3:9" x14ac:dyDescent="0.35">
      <c r="C204" s="3" t="s">
        <v>130</v>
      </c>
      <c r="D204" s="3" t="s">
        <v>24</v>
      </c>
      <c r="E204" s="4" t="s">
        <v>20</v>
      </c>
      <c r="F204" s="3">
        <v>-1470578</v>
      </c>
      <c r="G204" s="3">
        <v>-3</v>
      </c>
      <c r="H204" s="3">
        <v>-35</v>
      </c>
      <c r="I204" s="3">
        <v>-23</v>
      </c>
    </row>
    <row r="205" spans="3:9" x14ac:dyDescent="0.35">
      <c r="C205" s="3" t="s">
        <v>130</v>
      </c>
      <c r="D205" s="3" t="s">
        <v>24</v>
      </c>
      <c r="E205" s="4" t="s">
        <v>21</v>
      </c>
      <c r="F205" s="3">
        <v>-1137445</v>
      </c>
      <c r="G205" s="3">
        <v>-2</v>
      </c>
      <c r="H205" s="3">
        <v>-60</v>
      </c>
      <c r="I205" s="3">
        <v>-19</v>
      </c>
    </row>
    <row r="206" spans="3:9" x14ac:dyDescent="0.35">
      <c r="C206" s="3" t="s">
        <v>130</v>
      </c>
      <c r="D206" s="3" t="s">
        <v>24</v>
      </c>
      <c r="E206" s="4" t="s">
        <v>22</v>
      </c>
      <c r="F206" s="3">
        <v>-827832</v>
      </c>
      <c r="G206" s="3">
        <v>-2</v>
      </c>
      <c r="H206" s="3">
        <v>-108</v>
      </c>
      <c r="I206" s="3">
        <v>-30</v>
      </c>
    </row>
    <row r="207" spans="3:9" x14ac:dyDescent="0.35">
      <c r="C207" s="3" t="s">
        <v>130</v>
      </c>
      <c r="D207" s="3" t="s">
        <v>24</v>
      </c>
      <c r="E207" s="4" t="s">
        <v>23</v>
      </c>
      <c r="F207" s="3">
        <v>-1055615</v>
      </c>
      <c r="G207" s="3">
        <v>-11</v>
      </c>
      <c r="H207" s="3">
        <v>-317</v>
      </c>
      <c r="I207" s="3">
        <v>-57</v>
      </c>
    </row>
  </sheetData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C3:G173"/>
  <sheetViews>
    <sheetView workbookViewId="0"/>
  </sheetViews>
  <sheetFormatPr defaultRowHeight="14.5" x14ac:dyDescent="0.35"/>
  <cols>
    <col min="5" max="5" width="9.1796875" style="5"/>
  </cols>
  <sheetData>
    <row r="3" spans="3:7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4</v>
      </c>
    </row>
    <row r="4" spans="3:7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20</v>
      </c>
    </row>
    <row r="5" spans="3:7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83</v>
      </c>
    </row>
    <row r="6" spans="3:7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131</v>
      </c>
    </row>
    <row r="7" spans="3:7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170</v>
      </c>
    </row>
    <row r="8" spans="3:7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258</v>
      </c>
    </row>
    <row r="9" spans="3:7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344</v>
      </c>
    </row>
    <row r="10" spans="3:7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610</v>
      </c>
    </row>
    <row r="11" spans="3:7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906</v>
      </c>
    </row>
    <row r="12" spans="3:7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1441</v>
      </c>
    </row>
    <row r="13" spans="3:7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1889</v>
      </c>
    </row>
    <row r="14" spans="3:7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2374</v>
      </c>
    </row>
    <row r="15" spans="3:7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2730</v>
      </c>
    </row>
    <row r="16" spans="3:7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3172</v>
      </c>
    </row>
    <row r="17" spans="3:7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3602</v>
      </c>
    </row>
    <row r="18" spans="3:7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3108</v>
      </c>
    </row>
    <row r="19" spans="3:7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2741</v>
      </c>
    </row>
    <row r="20" spans="3:7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3174</v>
      </c>
    </row>
    <row r="21" spans="3:7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-22</v>
      </c>
    </row>
    <row r="22" spans="3:7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-73</v>
      </c>
    </row>
    <row r="23" spans="3:7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-164</v>
      </c>
    </row>
    <row r="24" spans="3:7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-211</v>
      </c>
    </row>
    <row r="25" spans="3:7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-252</v>
      </c>
    </row>
    <row r="26" spans="3:7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-279</v>
      </c>
    </row>
    <row r="27" spans="3:7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-475</v>
      </c>
    </row>
    <row r="28" spans="3:7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-761</v>
      </c>
    </row>
    <row r="29" spans="3:7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-1482</v>
      </c>
    </row>
    <row r="30" spans="3:7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-2377</v>
      </c>
    </row>
    <row r="31" spans="3:7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-3314</v>
      </c>
    </row>
    <row r="32" spans="3:7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-4011</v>
      </c>
    </row>
    <row r="33" spans="3:7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-4707</v>
      </c>
    </row>
    <row r="34" spans="3:7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-5597</v>
      </c>
    </row>
    <row r="35" spans="3:7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-4775</v>
      </c>
    </row>
    <row r="36" spans="3:7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-4014</v>
      </c>
    </row>
    <row r="37" spans="3:7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-3918</v>
      </c>
    </row>
    <row r="38" spans="3:7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18</v>
      </c>
    </row>
    <row r="39" spans="3:7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84</v>
      </c>
    </row>
    <row r="40" spans="3:7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144</v>
      </c>
    </row>
    <row r="41" spans="3:7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186</v>
      </c>
    </row>
    <row r="42" spans="3:7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275</v>
      </c>
    </row>
    <row r="43" spans="3:7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370</v>
      </c>
    </row>
    <row r="44" spans="3:7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674</v>
      </c>
    </row>
    <row r="45" spans="3:7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982</v>
      </c>
    </row>
    <row r="46" spans="3:7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1490</v>
      </c>
    </row>
    <row r="47" spans="3:7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1974</v>
      </c>
    </row>
    <row r="48" spans="3:7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2544</v>
      </c>
    </row>
    <row r="49" spans="3:7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2967</v>
      </c>
    </row>
    <row r="50" spans="3:7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3308</v>
      </c>
    </row>
    <row r="51" spans="3:7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3866</v>
      </c>
    </row>
    <row r="52" spans="3:7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3381</v>
      </c>
    </row>
    <row r="53" spans="3:7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2945</v>
      </c>
    </row>
    <row r="54" spans="3:7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3448</v>
      </c>
    </row>
    <row r="55" spans="3:7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-19</v>
      </c>
    </row>
    <row r="56" spans="3:7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-80</v>
      </c>
    </row>
    <row r="57" spans="3:7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-160</v>
      </c>
    </row>
    <row r="58" spans="3:7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-246</v>
      </c>
    </row>
    <row r="59" spans="3:7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-274</v>
      </c>
    </row>
    <row r="60" spans="3:7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-312</v>
      </c>
    </row>
    <row r="61" spans="3:7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-473</v>
      </c>
    </row>
    <row r="62" spans="3:7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-815</v>
      </c>
    </row>
    <row r="63" spans="3:7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-1496</v>
      </c>
    </row>
    <row r="64" spans="3:7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-2499</v>
      </c>
    </row>
    <row r="65" spans="3:7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-3455</v>
      </c>
    </row>
    <row r="66" spans="3:7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-4256</v>
      </c>
    </row>
    <row r="67" spans="3:7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-4901</v>
      </c>
    </row>
    <row r="68" spans="3:7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-5921</v>
      </c>
    </row>
    <row r="69" spans="3:7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-5104</v>
      </c>
    </row>
    <row r="70" spans="3:7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-4327</v>
      </c>
    </row>
    <row r="71" spans="3:7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-4383</v>
      </c>
    </row>
    <row r="72" spans="3:7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13</v>
      </c>
    </row>
    <row r="73" spans="3:7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99</v>
      </c>
    </row>
    <row r="74" spans="3:7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144</v>
      </c>
    </row>
    <row r="75" spans="3:7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205</v>
      </c>
    </row>
    <row r="76" spans="3:7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279</v>
      </c>
    </row>
    <row r="77" spans="3:7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408</v>
      </c>
    </row>
    <row r="78" spans="3:7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728</v>
      </c>
    </row>
    <row r="79" spans="3:7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1061</v>
      </c>
    </row>
    <row r="80" spans="3:7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1516</v>
      </c>
    </row>
    <row r="81" spans="3:7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2113</v>
      </c>
    </row>
    <row r="82" spans="3:7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2705</v>
      </c>
    </row>
    <row r="83" spans="3:7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3132</v>
      </c>
    </row>
    <row r="84" spans="3:7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3422</v>
      </c>
    </row>
    <row r="85" spans="3:7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4005</v>
      </c>
    </row>
    <row r="86" spans="3:7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3577</v>
      </c>
    </row>
    <row r="87" spans="3:7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3053</v>
      </c>
    </row>
    <row r="88" spans="3:7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3645</v>
      </c>
    </row>
    <row r="89" spans="3:7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-20</v>
      </c>
    </row>
    <row r="90" spans="3:7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-87</v>
      </c>
    </row>
    <row r="91" spans="3:7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-159</v>
      </c>
    </row>
    <row r="92" spans="3:7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-264</v>
      </c>
    </row>
    <row r="93" spans="3:7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-282</v>
      </c>
    </row>
    <row r="94" spans="3:7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-346</v>
      </c>
    </row>
    <row r="95" spans="3:7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-512</v>
      </c>
    </row>
    <row r="96" spans="3:7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-900</v>
      </c>
    </row>
    <row r="97" spans="3:7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-1521</v>
      </c>
    </row>
    <row r="98" spans="3:7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-2605</v>
      </c>
    </row>
    <row r="99" spans="3:7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-3596</v>
      </c>
    </row>
    <row r="100" spans="3:7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-4490</v>
      </c>
    </row>
    <row r="101" spans="3:7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-5019</v>
      </c>
    </row>
    <row r="102" spans="3:7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-6178</v>
      </c>
    </row>
    <row r="103" spans="3:7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-5322</v>
      </c>
    </row>
    <row r="104" spans="3:7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-4537</v>
      </c>
    </row>
    <row r="105" spans="3:7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-4737</v>
      </c>
    </row>
    <row r="106" spans="3:7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14</v>
      </c>
    </row>
    <row r="107" spans="3:7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96</v>
      </c>
    </row>
    <row r="108" spans="3:7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149</v>
      </c>
    </row>
    <row r="109" spans="3:7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231</v>
      </c>
    </row>
    <row r="110" spans="3:7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285</v>
      </c>
    </row>
    <row r="111" spans="3:7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438</v>
      </c>
    </row>
    <row r="112" spans="3:7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748</v>
      </c>
    </row>
    <row r="113" spans="3:7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1143</v>
      </c>
    </row>
    <row r="114" spans="3:7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1547</v>
      </c>
    </row>
    <row r="115" spans="3:7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2222</v>
      </c>
    </row>
    <row r="116" spans="3:7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2832</v>
      </c>
    </row>
    <row r="117" spans="3:7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3271</v>
      </c>
    </row>
    <row r="118" spans="3:7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3603</v>
      </c>
    </row>
    <row r="119" spans="3:7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4114</v>
      </c>
    </row>
    <row r="120" spans="3:7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3929</v>
      </c>
    </row>
    <row r="121" spans="3:7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3102</v>
      </c>
    </row>
    <row r="122" spans="3:7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3895</v>
      </c>
    </row>
    <row r="123" spans="3:7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-20</v>
      </c>
    </row>
    <row r="124" spans="3:7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-89</v>
      </c>
    </row>
    <row r="125" spans="3:7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-168</v>
      </c>
    </row>
    <row r="126" spans="3:7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-285</v>
      </c>
    </row>
    <row r="127" spans="3:7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-292</v>
      </c>
    </row>
    <row r="128" spans="3:7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-364</v>
      </c>
    </row>
    <row r="129" spans="3:7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-528</v>
      </c>
    </row>
    <row r="130" spans="3:7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-917</v>
      </c>
    </row>
    <row r="131" spans="3:7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-1543</v>
      </c>
    </row>
    <row r="132" spans="3:7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-2679</v>
      </c>
    </row>
    <row r="133" spans="3:7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-3721</v>
      </c>
    </row>
    <row r="134" spans="3:7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-4684</v>
      </c>
    </row>
    <row r="135" spans="3:7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-5266</v>
      </c>
    </row>
    <row r="136" spans="3:7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-6234</v>
      </c>
    </row>
    <row r="137" spans="3:7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-5838</v>
      </c>
    </row>
    <row r="138" spans="3:7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-4582</v>
      </c>
    </row>
    <row r="139" spans="3:7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-5160</v>
      </c>
    </row>
    <row r="140" spans="3:7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17</v>
      </c>
    </row>
    <row r="141" spans="3:7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77</v>
      </c>
    </row>
    <row r="142" spans="3:7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174</v>
      </c>
    </row>
    <row r="143" spans="3:7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235</v>
      </c>
    </row>
    <row r="144" spans="3:7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316</v>
      </c>
    </row>
    <row r="145" spans="3:7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491</v>
      </c>
    </row>
    <row r="146" spans="3:7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771</v>
      </c>
    </row>
    <row r="147" spans="3:7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1239</v>
      </c>
    </row>
    <row r="148" spans="3:7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1598</v>
      </c>
    </row>
    <row r="149" spans="3:7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2305</v>
      </c>
    </row>
    <row r="150" spans="3:7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2884</v>
      </c>
    </row>
    <row r="151" spans="3:7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3477</v>
      </c>
    </row>
    <row r="152" spans="3:7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3735</v>
      </c>
    </row>
    <row r="153" spans="3:7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4033</v>
      </c>
    </row>
    <row r="154" spans="3:7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4244</v>
      </c>
    </row>
    <row r="155" spans="3:7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3229</v>
      </c>
    </row>
    <row r="156" spans="3:7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4046</v>
      </c>
    </row>
    <row r="157" spans="3:7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-17</v>
      </c>
    </row>
    <row r="158" spans="3:7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-88</v>
      </c>
    </row>
    <row r="159" spans="3:7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-181</v>
      </c>
    </row>
    <row r="160" spans="3:7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-291</v>
      </c>
    </row>
    <row r="161" spans="3:7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-310</v>
      </c>
    </row>
    <row r="162" spans="3:7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-398</v>
      </c>
    </row>
    <row r="163" spans="3:7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-547</v>
      </c>
    </row>
    <row r="164" spans="3:7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-915</v>
      </c>
    </row>
    <row r="165" spans="3:7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-1583</v>
      </c>
    </row>
    <row r="166" spans="3:7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-2728</v>
      </c>
    </row>
    <row r="167" spans="3:7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-3815</v>
      </c>
    </row>
    <row r="168" spans="3:7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-4899</v>
      </c>
    </row>
    <row r="169" spans="3:7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-5408</v>
      </c>
    </row>
    <row r="170" spans="3:7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-6021</v>
      </c>
    </row>
    <row r="171" spans="3:7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-6298</v>
      </c>
    </row>
    <row r="172" spans="3:7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-4673</v>
      </c>
    </row>
    <row r="173" spans="3:7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-5533</v>
      </c>
    </row>
  </sheetData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"/>
  <sheetViews>
    <sheetView workbookViewId="0"/>
  </sheetViews>
  <sheetFormatPr defaultRowHeight="14.5" x14ac:dyDescent="0.35"/>
  <sheetData>
    <row r="1" spans="1:1" x14ac:dyDescent="0.35">
      <c r="A1" s="6" t="s">
        <v>29</v>
      </c>
    </row>
  </sheetData>
  <hyperlinks>
    <hyperlink ref="A1" location="Index!A1" display="Index" xr:uid="{00000000-0004-0000-2B00-000000000000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C3:I207"/>
  <sheetViews>
    <sheetView workbookViewId="0"/>
  </sheetViews>
  <sheetFormatPr defaultRowHeight="14.5" x14ac:dyDescent="0.35"/>
  <cols>
    <col min="5" max="5" width="9.81640625" style="5" bestFit="1" customWidth="1"/>
    <col min="7" max="7" width="28.54296875" bestFit="1" customWidth="1"/>
    <col min="8" max="8" width="30.26953125" bestFit="1" customWidth="1"/>
    <col min="9" max="9" width="30.7265625" bestFit="1" customWidth="1"/>
  </cols>
  <sheetData>
    <row r="3" spans="3:9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30</v>
      </c>
      <c r="H3" s="1" t="s">
        <v>31</v>
      </c>
      <c r="I3" s="1" t="s">
        <v>32</v>
      </c>
    </row>
    <row r="4" spans="3:9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0</v>
      </c>
      <c r="H4" s="3">
        <v>0</v>
      </c>
      <c r="I4" s="3">
        <v>0</v>
      </c>
    </row>
    <row r="5" spans="3:9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0</v>
      </c>
      <c r="H5" s="3">
        <v>0</v>
      </c>
      <c r="I5" s="3">
        <v>2</v>
      </c>
    </row>
    <row r="6" spans="3:9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0</v>
      </c>
      <c r="H6" s="3">
        <v>0</v>
      </c>
      <c r="I6" s="3">
        <v>1</v>
      </c>
    </row>
    <row r="7" spans="3:9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0</v>
      </c>
      <c r="H7" s="3">
        <v>0</v>
      </c>
      <c r="I7" s="3">
        <v>2</v>
      </c>
    </row>
    <row r="8" spans="3:9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0</v>
      </c>
      <c r="H8" s="3">
        <v>1</v>
      </c>
      <c r="I8" s="3">
        <v>6</v>
      </c>
    </row>
    <row r="9" spans="3:9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0</v>
      </c>
      <c r="H9" s="3">
        <v>0</v>
      </c>
      <c r="I9" s="3">
        <v>4</v>
      </c>
    </row>
    <row r="10" spans="3:9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0</v>
      </c>
      <c r="H10" s="3">
        <v>0</v>
      </c>
      <c r="I10" s="3">
        <v>12</v>
      </c>
    </row>
    <row r="11" spans="3:9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0</v>
      </c>
      <c r="H11" s="3">
        <v>4</v>
      </c>
      <c r="I11" s="3">
        <v>21</v>
      </c>
    </row>
    <row r="12" spans="3:9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0</v>
      </c>
      <c r="H12" s="3">
        <v>2</v>
      </c>
      <c r="I12" s="3">
        <v>19</v>
      </c>
    </row>
    <row r="13" spans="3:9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0</v>
      </c>
      <c r="H13" s="3">
        <v>2</v>
      </c>
      <c r="I13" s="3">
        <v>13</v>
      </c>
    </row>
    <row r="14" spans="3:9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0</v>
      </c>
      <c r="H14" s="3">
        <v>7</v>
      </c>
      <c r="I14" s="3">
        <v>9</v>
      </c>
    </row>
    <row r="15" spans="3:9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0</v>
      </c>
      <c r="H15" s="3">
        <v>14</v>
      </c>
      <c r="I15" s="3">
        <v>10</v>
      </c>
    </row>
    <row r="16" spans="3:9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0</v>
      </c>
      <c r="H16" s="3">
        <v>9</v>
      </c>
      <c r="I16" s="3">
        <v>15</v>
      </c>
    </row>
    <row r="17" spans="3:9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0</v>
      </c>
      <c r="H17" s="3">
        <v>18</v>
      </c>
      <c r="I17" s="3">
        <v>10</v>
      </c>
    </row>
    <row r="18" spans="3:9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0</v>
      </c>
      <c r="H18" s="3">
        <v>14</v>
      </c>
      <c r="I18" s="3">
        <v>2</v>
      </c>
    </row>
    <row r="19" spans="3:9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0</v>
      </c>
      <c r="H19" s="3">
        <v>18</v>
      </c>
      <c r="I19" s="3">
        <v>5</v>
      </c>
    </row>
    <row r="20" spans="3:9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0</v>
      </c>
      <c r="H20" s="3">
        <v>35</v>
      </c>
      <c r="I20" s="3">
        <v>2</v>
      </c>
    </row>
    <row r="21" spans="3:9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0</v>
      </c>
      <c r="H21" s="3">
        <v>0</v>
      </c>
      <c r="I21" s="3">
        <v>-2</v>
      </c>
    </row>
    <row r="22" spans="3:9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0</v>
      </c>
      <c r="H22" s="3">
        <v>0</v>
      </c>
      <c r="I22" s="3">
        <v>-3</v>
      </c>
    </row>
    <row r="23" spans="3:9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0</v>
      </c>
      <c r="H23" s="3">
        <v>0</v>
      </c>
      <c r="I23" s="3">
        <v>-1</v>
      </c>
    </row>
    <row r="24" spans="3:9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0</v>
      </c>
      <c r="H24" s="3">
        <v>0</v>
      </c>
      <c r="I24" s="3">
        <v>-1</v>
      </c>
    </row>
    <row r="25" spans="3:9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0</v>
      </c>
      <c r="H25" s="3">
        <v>0</v>
      </c>
      <c r="I25" s="3">
        <v>0</v>
      </c>
    </row>
    <row r="26" spans="3:9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0</v>
      </c>
      <c r="H26" s="3">
        <v>-1</v>
      </c>
      <c r="I26" s="3">
        <v>-2</v>
      </c>
    </row>
    <row r="27" spans="3:9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0</v>
      </c>
      <c r="H27" s="3">
        <v>-1</v>
      </c>
      <c r="I27" s="3">
        <v>-3</v>
      </c>
    </row>
    <row r="28" spans="3:9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-1</v>
      </c>
      <c r="H28" s="3">
        <v>-2</v>
      </c>
      <c r="I28" s="3">
        <v>-11</v>
      </c>
    </row>
    <row r="29" spans="3:9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0</v>
      </c>
      <c r="H29" s="3">
        <v>-3</v>
      </c>
      <c r="I29" s="3">
        <v>-8</v>
      </c>
    </row>
    <row r="30" spans="3:9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0</v>
      </c>
      <c r="H30" s="3">
        <v>-7</v>
      </c>
      <c r="I30" s="3">
        <v>-13</v>
      </c>
    </row>
    <row r="31" spans="3:9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0</v>
      </c>
      <c r="H31" s="3">
        <v>-3</v>
      </c>
      <c r="I31" s="3">
        <v>-10</v>
      </c>
    </row>
    <row r="32" spans="3:9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0</v>
      </c>
      <c r="H32" s="3">
        <v>-12</v>
      </c>
      <c r="I32" s="3">
        <v>-7</v>
      </c>
    </row>
    <row r="33" spans="3:9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-1</v>
      </c>
      <c r="H33" s="3">
        <v>-18</v>
      </c>
      <c r="I33" s="3">
        <v>-14</v>
      </c>
    </row>
    <row r="34" spans="3:9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0</v>
      </c>
      <c r="H34" s="3">
        <v>-16</v>
      </c>
      <c r="I34" s="3">
        <v>-13</v>
      </c>
    </row>
    <row r="35" spans="3:9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0</v>
      </c>
      <c r="H35" s="3">
        <v>-20</v>
      </c>
      <c r="I35" s="3">
        <v>-10</v>
      </c>
    </row>
    <row r="36" spans="3:9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0</v>
      </c>
      <c r="H36" s="3">
        <v>-24</v>
      </c>
      <c r="I36" s="3">
        <v>-17</v>
      </c>
    </row>
    <row r="37" spans="3:9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-1</v>
      </c>
      <c r="H37" s="3">
        <v>-33</v>
      </c>
      <c r="I37" s="3">
        <v>-7</v>
      </c>
    </row>
    <row r="38" spans="3:9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0</v>
      </c>
      <c r="H38" s="3">
        <v>0</v>
      </c>
      <c r="I38" s="3">
        <v>1</v>
      </c>
    </row>
    <row r="39" spans="3:9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0</v>
      </c>
      <c r="H39" s="3">
        <v>0</v>
      </c>
      <c r="I39" s="3">
        <v>0</v>
      </c>
    </row>
    <row r="40" spans="3:9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0</v>
      </c>
      <c r="H40" s="3">
        <v>1</v>
      </c>
      <c r="I40" s="3">
        <v>5</v>
      </c>
    </row>
    <row r="41" spans="3:9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0</v>
      </c>
      <c r="H41" s="3">
        <v>0</v>
      </c>
      <c r="I41" s="3">
        <v>3</v>
      </c>
    </row>
    <row r="42" spans="3:9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0</v>
      </c>
      <c r="H42" s="3">
        <v>0</v>
      </c>
      <c r="I42" s="3">
        <v>3</v>
      </c>
    </row>
    <row r="43" spans="3:9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0</v>
      </c>
      <c r="H43" s="3">
        <v>1</v>
      </c>
      <c r="I43" s="3">
        <v>12</v>
      </c>
    </row>
    <row r="44" spans="3:9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0</v>
      </c>
      <c r="H44" s="3">
        <v>3</v>
      </c>
      <c r="I44" s="3">
        <v>15</v>
      </c>
    </row>
    <row r="45" spans="3:9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1</v>
      </c>
      <c r="H45" s="3">
        <v>2</v>
      </c>
      <c r="I45" s="3">
        <v>26</v>
      </c>
    </row>
    <row r="46" spans="3:9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1</v>
      </c>
      <c r="H46" s="3">
        <v>3</v>
      </c>
      <c r="I46" s="3">
        <v>22</v>
      </c>
    </row>
    <row r="47" spans="3:9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0</v>
      </c>
      <c r="H47" s="3">
        <v>6</v>
      </c>
      <c r="I47" s="3">
        <v>19</v>
      </c>
    </row>
    <row r="48" spans="3:9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2</v>
      </c>
      <c r="H48" s="3">
        <v>13</v>
      </c>
      <c r="I48" s="3">
        <v>11</v>
      </c>
    </row>
    <row r="49" spans="3:9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1</v>
      </c>
      <c r="H49" s="3">
        <v>5</v>
      </c>
      <c r="I49" s="3">
        <v>23</v>
      </c>
    </row>
    <row r="50" spans="3:9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2</v>
      </c>
      <c r="H50" s="3">
        <v>12</v>
      </c>
      <c r="I50" s="3">
        <v>21</v>
      </c>
    </row>
    <row r="51" spans="3:9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1</v>
      </c>
      <c r="H51" s="3">
        <v>15</v>
      </c>
      <c r="I51" s="3">
        <v>15</v>
      </c>
    </row>
    <row r="52" spans="3:9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0</v>
      </c>
      <c r="H52" s="3">
        <v>21</v>
      </c>
      <c r="I52" s="3">
        <v>10</v>
      </c>
    </row>
    <row r="53" spans="3:9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0</v>
      </c>
      <c r="H53" s="3">
        <v>18</v>
      </c>
      <c r="I53" s="3">
        <v>11</v>
      </c>
    </row>
    <row r="54" spans="3:9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6</v>
      </c>
      <c r="H54" s="3">
        <v>65</v>
      </c>
      <c r="I54" s="3">
        <v>9</v>
      </c>
    </row>
    <row r="55" spans="3:9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0</v>
      </c>
      <c r="H55" s="3">
        <v>0</v>
      </c>
      <c r="I55" s="3">
        <v>0</v>
      </c>
    </row>
    <row r="56" spans="3:9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0</v>
      </c>
      <c r="H56" s="3">
        <v>0</v>
      </c>
      <c r="I56" s="3">
        <v>-2</v>
      </c>
    </row>
    <row r="57" spans="3:9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0</v>
      </c>
      <c r="H57" s="3">
        <v>0</v>
      </c>
      <c r="I57" s="3">
        <v>-2</v>
      </c>
    </row>
    <row r="58" spans="3:9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0</v>
      </c>
      <c r="H58" s="3">
        <v>0</v>
      </c>
      <c r="I58" s="3">
        <v>-3</v>
      </c>
    </row>
    <row r="59" spans="3:9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0</v>
      </c>
      <c r="H59" s="3">
        <v>0</v>
      </c>
      <c r="I59" s="3">
        <v>0</v>
      </c>
    </row>
    <row r="60" spans="3:9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0</v>
      </c>
      <c r="H60" s="3">
        <v>0</v>
      </c>
      <c r="I60" s="3">
        <v>0</v>
      </c>
    </row>
    <row r="61" spans="3:9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0</v>
      </c>
      <c r="H61" s="3">
        <v>0</v>
      </c>
      <c r="I61" s="3">
        <v>-8</v>
      </c>
    </row>
    <row r="62" spans="3:9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-2</v>
      </c>
      <c r="H62" s="3">
        <v>-3</v>
      </c>
      <c r="I62" s="3">
        <v>-12</v>
      </c>
    </row>
    <row r="63" spans="3:9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-1</v>
      </c>
      <c r="H63" s="3">
        <v>-4</v>
      </c>
      <c r="I63" s="3">
        <v>-15</v>
      </c>
    </row>
    <row r="64" spans="3:9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-1</v>
      </c>
      <c r="H64" s="3">
        <v>-3</v>
      </c>
      <c r="I64" s="3">
        <v>-19</v>
      </c>
    </row>
    <row r="65" spans="3:9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-1</v>
      </c>
      <c r="H65" s="3">
        <v>-10</v>
      </c>
      <c r="I65" s="3">
        <v>-17</v>
      </c>
    </row>
    <row r="66" spans="3:9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-1</v>
      </c>
      <c r="H66" s="3">
        <v>-8</v>
      </c>
      <c r="I66" s="3">
        <v>-12</v>
      </c>
    </row>
    <row r="67" spans="3:9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-3</v>
      </c>
      <c r="H67" s="3">
        <v>-14</v>
      </c>
      <c r="I67" s="3">
        <v>-13</v>
      </c>
    </row>
    <row r="68" spans="3:9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0</v>
      </c>
      <c r="H68" s="3">
        <v>-16</v>
      </c>
      <c r="I68" s="3">
        <v>-12</v>
      </c>
    </row>
    <row r="69" spans="3:9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-2</v>
      </c>
      <c r="H69" s="3">
        <v>-28</v>
      </c>
      <c r="I69" s="3">
        <v>-14</v>
      </c>
    </row>
    <row r="70" spans="3:9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-2</v>
      </c>
      <c r="H70" s="3">
        <v>-28</v>
      </c>
      <c r="I70" s="3">
        <v>-6</v>
      </c>
    </row>
    <row r="71" spans="3:9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-4</v>
      </c>
      <c r="H71" s="3">
        <v>-57</v>
      </c>
      <c r="I71" s="3">
        <v>-16</v>
      </c>
    </row>
    <row r="72" spans="3:9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0</v>
      </c>
      <c r="H72" s="3">
        <v>0</v>
      </c>
      <c r="I72" s="3">
        <v>0</v>
      </c>
    </row>
    <row r="73" spans="3:9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0</v>
      </c>
      <c r="H73" s="3">
        <v>0</v>
      </c>
      <c r="I73" s="3">
        <v>3</v>
      </c>
    </row>
    <row r="74" spans="3:9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0</v>
      </c>
      <c r="H74" s="3">
        <v>0</v>
      </c>
      <c r="I74" s="3">
        <v>1</v>
      </c>
    </row>
    <row r="75" spans="3:9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0</v>
      </c>
      <c r="H75" s="3">
        <v>1</v>
      </c>
      <c r="I75" s="3">
        <v>1</v>
      </c>
    </row>
    <row r="76" spans="3:9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0</v>
      </c>
      <c r="H76" s="3">
        <v>1</v>
      </c>
      <c r="I76" s="3">
        <v>1</v>
      </c>
    </row>
    <row r="77" spans="3:9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0</v>
      </c>
      <c r="H77" s="3">
        <v>1</v>
      </c>
      <c r="I77" s="3">
        <v>12</v>
      </c>
    </row>
    <row r="78" spans="3:9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1</v>
      </c>
      <c r="H78" s="3">
        <v>1</v>
      </c>
      <c r="I78" s="3">
        <v>16</v>
      </c>
    </row>
    <row r="79" spans="3:9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1</v>
      </c>
      <c r="H79" s="3">
        <v>0</v>
      </c>
      <c r="I79" s="3">
        <v>17</v>
      </c>
    </row>
    <row r="80" spans="3:9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1</v>
      </c>
      <c r="H80" s="3">
        <v>2</v>
      </c>
      <c r="I80" s="3">
        <v>23</v>
      </c>
    </row>
    <row r="81" spans="3:9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0</v>
      </c>
      <c r="H81" s="3">
        <v>6</v>
      </c>
      <c r="I81" s="3">
        <v>16</v>
      </c>
    </row>
    <row r="82" spans="3:9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0</v>
      </c>
      <c r="H82" s="3">
        <v>6</v>
      </c>
      <c r="I82" s="3">
        <v>15</v>
      </c>
    </row>
    <row r="83" spans="3:9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0</v>
      </c>
      <c r="H83" s="3">
        <v>5</v>
      </c>
      <c r="I83" s="3">
        <v>12</v>
      </c>
    </row>
    <row r="84" spans="3:9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1</v>
      </c>
      <c r="H84" s="3">
        <v>14</v>
      </c>
      <c r="I84" s="3">
        <v>14</v>
      </c>
    </row>
    <row r="85" spans="3:9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1</v>
      </c>
      <c r="H85" s="3">
        <v>16</v>
      </c>
      <c r="I85" s="3">
        <v>9</v>
      </c>
    </row>
    <row r="86" spans="3:9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1</v>
      </c>
      <c r="H86" s="3">
        <v>18</v>
      </c>
      <c r="I86" s="3">
        <v>8</v>
      </c>
    </row>
    <row r="87" spans="3:9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0</v>
      </c>
      <c r="H87" s="3">
        <v>17</v>
      </c>
      <c r="I87" s="3">
        <v>8</v>
      </c>
    </row>
    <row r="88" spans="3:9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0</v>
      </c>
      <c r="H88" s="3">
        <v>46</v>
      </c>
      <c r="I88" s="3">
        <v>6</v>
      </c>
    </row>
    <row r="89" spans="3:9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0</v>
      </c>
      <c r="H89" s="3">
        <v>0</v>
      </c>
      <c r="I89" s="3">
        <v>-2</v>
      </c>
    </row>
    <row r="90" spans="3:9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0</v>
      </c>
      <c r="H90" s="3">
        <v>0</v>
      </c>
      <c r="I90" s="3">
        <v>0</v>
      </c>
    </row>
    <row r="91" spans="3:9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0</v>
      </c>
      <c r="H91" s="3">
        <v>0</v>
      </c>
      <c r="I91" s="3">
        <v>-2</v>
      </c>
    </row>
    <row r="92" spans="3:9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0</v>
      </c>
      <c r="H92" s="3">
        <v>-1</v>
      </c>
      <c r="I92" s="3">
        <v>-2</v>
      </c>
    </row>
    <row r="93" spans="3:9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0</v>
      </c>
      <c r="H93" s="3">
        <v>-1</v>
      </c>
      <c r="I93" s="3">
        <v>-2</v>
      </c>
    </row>
    <row r="94" spans="3:9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0</v>
      </c>
      <c r="H94" s="3">
        <v>-1</v>
      </c>
      <c r="I94" s="3">
        <v>-2</v>
      </c>
    </row>
    <row r="95" spans="3:9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0</v>
      </c>
      <c r="H95" s="3">
        <v>0</v>
      </c>
      <c r="I95" s="3">
        <v>-3</v>
      </c>
    </row>
    <row r="96" spans="3:9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0</v>
      </c>
      <c r="H96" s="3">
        <v>-2</v>
      </c>
      <c r="I96" s="3">
        <v>-8</v>
      </c>
    </row>
    <row r="97" spans="3:9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0</v>
      </c>
      <c r="H97" s="3">
        <v>-3</v>
      </c>
      <c r="I97" s="3">
        <v>-7</v>
      </c>
    </row>
    <row r="98" spans="3:9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0</v>
      </c>
      <c r="H98" s="3">
        <v>-9</v>
      </c>
      <c r="I98" s="3">
        <v>-14</v>
      </c>
    </row>
    <row r="99" spans="3:9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-1</v>
      </c>
      <c r="H99" s="3">
        <v>-7</v>
      </c>
      <c r="I99" s="3">
        <v>-12</v>
      </c>
    </row>
    <row r="100" spans="3:9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-2</v>
      </c>
      <c r="H100" s="3">
        <v>-11</v>
      </c>
      <c r="I100" s="3">
        <v>-9</v>
      </c>
    </row>
    <row r="101" spans="3:9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0</v>
      </c>
      <c r="H101" s="3">
        <v>-10</v>
      </c>
      <c r="I101" s="3">
        <v>-14</v>
      </c>
    </row>
    <row r="102" spans="3:9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-2</v>
      </c>
      <c r="H102" s="3">
        <v>-17</v>
      </c>
      <c r="I102" s="3">
        <v>-10</v>
      </c>
    </row>
    <row r="103" spans="3:9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-1</v>
      </c>
      <c r="H103" s="3">
        <v>-23</v>
      </c>
      <c r="I103" s="3">
        <v>-11</v>
      </c>
    </row>
    <row r="104" spans="3:9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-1</v>
      </c>
      <c r="H104" s="3">
        <v>-18</v>
      </c>
      <c r="I104" s="3">
        <v>-3</v>
      </c>
    </row>
    <row r="105" spans="3:9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-1</v>
      </c>
      <c r="H105" s="3">
        <v>-35</v>
      </c>
      <c r="I105" s="3">
        <v>-11</v>
      </c>
    </row>
    <row r="106" spans="3:9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0</v>
      </c>
      <c r="H106" s="3">
        <v>0</v>
      </c>
      <c r="I106" s="3">
        <v>3</v>
      </c>
    </row>
    <row r="107" spans="3:9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0</v>
      </c>
      <c r="H107" s="3">
        <v>0</v>
      </c>
      <c r="I107" s="3">
        <v>0</v>
      </c>
    </row>
    <row r="108" spans="3:9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0</v>
      </c>
      <c r="H108" s="3">
        <v>0</v>
      </c>
      <c r="I108" s="3">
        <v>0</v>
      </c>
    </row>
    <row r="109" spans="3:9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0</v>
      </c>
      <c r="H109" s="3">
        <v>0</v>
      </c>
      <c r="I109" s="3">
        <v>0</v>
      </c>
    </row>
    <row r="110" spans="3:9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0</v>
      </c>
      <c r="H110" s="3">
        <v>0</v>
      </c>
      <c r="I110" s="3">
        <v>3</v>
      </c>
    </row>
    <row r="111" spans="3:9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0</v>
      </c>
      <c r="H111" s="3">
        <v>1</v>
      </c>
      <c r="I111" s="3">
        <v>15</v>
      </c>
    </row>
    <row r="112" spans="3:9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2</v>
      </c>
      <c r="H112" s="3">
        <v>2</v>
      </c>
      <c r="I112" s="3">
        <v>13</v>
      </c>
    </row>
    <row r="113" spans="3:9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0</v>
      </c>
      <c r="H113" s="3">
        <v>1</v>
      </c>
      <c r="I113" s="3">
        <v>13</v>
      </c>
    </row>
    <row r="114" spans="3:9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0</v>
      </c>
      <c r="H114" s="3">
        <v>6</v>
      </c>
      <c r="I114" s="3">
        <v>16</v>
      </c>
    </row>
    <row r="115" spans="3:9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2</v>
      </c>
      <c r="H115" s="3">
        <v>5</v>
      </c>
      <c r="I115" s="3">
        <v>18</v>
      </c>
    </row>
    <row r="116" spans="3:9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0</v>
      </c>
      <c r="H116" s="3">
        <v>6</v>
      </c>
      <c r="I116" s="3">
        <v>22</v>
      </c>
    </row>
    <row r="117" spans="3:9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0</v>
      </c>
      <c r="H117" s="3">
        <v>12</v>
      </c>
      <c r="I117" s="3">
        <v>14</v>
      </c>
    </row>
    <row r="118" spans="3:9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1</v>
      </c>
      <c r="H118" s="3">
        <v>9</v>
      </c>
      <c r="I118" s="3">
        <v>14</v>
      </c>
    </row>
    <row r="119" spans="3:9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1</v>
      </c>
      <c r="H119" s="3">
        <v>22</v>
      </c>
      <c r="I119" s="3">
        <v>11</v>
      </c>
    </row>
    <row r="120" spans="3:9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2</v>
      </c>
      <c r="H120" s="3">
        <v>22</v>
      </c>
      <c r="I120" s="3">
        <v>7</v>
      </c>
    </row>
    <row r="121" spans="3:9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1</v>
      </c>
      <c r="H121" s="3">
        <v>25</v>
      </c>
      <c r="I121" s="3">
        <v>4</v>
      </c>
    </row>
    <row r="122" spans="3:9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2</v>
      </c>
      <c r="H122" s="3">
        <v>53</v>
      </c>
      <c r="I122" s="3">
        <v>6</v>
      </c>
    </row>
    <row r="123" spans="3:9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0</v>
      </c>
      <c r="H123" s="3">
        <v>0</v>
      </c>
      <c r="I123" s="3">
        <v>-2</v>
      </c>
    </row>
    <row r="124" spans="3:9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0</v>
      </c>
      <c r="H124" s="3">
        <v>0</v>
      </c>
      <c r="I124" s="3">
        <v>-3</v>
      </c>
    </row>
    <row r="125" spans="3:9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0</v>
      </c>
      <c r="H125" s="3">
        <v>0</v>
      </c>
      <c r="I125" s="3">
        <v>-2</v>
      </c>
    </row>
    <row r="126" spans="3:9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0</v>
      </c>
      <c r="H126" s="3">
        <v>-1</v>
      </c>
      <c r="I126" s="3">
        <v>-3</v>
      </c>
    </row>
    <row r="127" spans="3:9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0</v>
      </c>
      <c r="H127" s="3">
        <v>0</v>
      </c>
      <c r="I127" s="3">
        <v>0</v>
      </c>
    </row>
    <row r="128" spans="3:9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0</v>
      </c>
      <c r="H128" s="3">
        <v>0</v>
      </c>
      <c r="I128" s="3">
        <v>-1</v>
      </c>
    </row>
    <row r="129" spans="3:9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0</v>
      </c>
      <c r="H129" s="3">
        <v>0</v>
      </c>
      <c r="I129" s="3">
        <v>-6</v>
      </c>
    </row>
    <row r="130" spans="3:9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0</v>
      </c>
      <c r="H130" s="3">
        <v>-1</v>
      </c>
      <c r="I130" s="3">
        <v>-6</v>
      </c>
    </row>
    <row r="131" spans="3:9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0</v>
      </c>
      <c r="H131" s="3">
        <v>-2</v>
      </c>
      <c r="I131" s="3">
        <v>-12</v>
      </c>
    </row>
    <row r="132" spans="3:9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0</v>
      </c>
      <c r="H132" s="3">
        <v>-6</v>
      </c>
      <c r="I132" s="3">
        <v>-13</v>
      </c>
    </row>
    <row r="133" spans="3:9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0</v>
      </c>
      <c r="H133" s="3">
        <v>-6</v>
      </c>
      <c r="I133" s="3">
        <v>-5</v>
      </c>
    </row>
    <row r="134" spans="3:9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-1</v>
      </c>
      <c r="H134" s="3">
        <v>-10</v>
      </c>
      <c r="I134" s="3">
        <v>-12</v>
      </c>
    </row>
    <row r="135" spans="3:9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-1</v>
      </c>
      <c r="H135" s="3">
        <v>-14</v>
      </c>
      <c r="I135" s="3">
        <v>-9</v>
      </c>
    </row>
    <row r="136" spans="3:9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0</v>
      </c>
      <c r="H136" s="3">
        <v>-27</v>
      </c>
      <c r="I136" s="3">
        <v>-15</v>
      </c>
    </row>
    <row r="137" spans="3:9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0</v>
      </c>
      <c r="H137" s="3">
        <v>-21</v>
      </c>
      <c r="I137" s="3">
        <v>-5</v>
      </c>
    </row>
    <row r="138" spans="3:9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0</v>
      </c>
      <c r="H138" s="3">
        <v>-28</v>
      </c>
      <c r="I138" s="3">
        <v>-8</v>
      </c>
    </row>
    <row r="139" spans="3:9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0</v>
      </c>
      <c r="H139" s="3">
        <v>-46</v>
      </c>
      <c r="I139" s="3">
        <v>-9</v>
      </c>
    </row>
    <row r="140" spans="3:9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0</v>
      </c>
      <c r="H140" s="3">
        <v>0</v>
      </c>
      <c r="I140" s="3">
        <v>0</v>
      </c>
    </row>
    <row r="141" spans="3:9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0</v>
      </c>
      <c r="H141" s="3">
        <v>0</v>
      </c>
      <c r="I141" s="3">
        <v>5</v>
      </c>
    </row>
    <row r="142" spans="3:9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0</v>
      </c>
      <c r="H142" s="3">
        <v>1</v>
      </c>
      <c r="I142" s="3">
        <v>2</v>
      </c>
    </row>
    <row r="143" spans="3:9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0</v>
      </c>
      <c r="H143" s="3">
        <v>2</v>
      </c>
      <c r="I143" s="3">
        <v>2</v>
      </c>
    </row>
    <row r="144" spans="3:9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0</v>
      </c>
      <c r="H144" s="3">
        <v>0</v>
      </c>
      <c r="I144" s="3">
        <v>4</v>
      </c>
    </row>
    <row r="145" spans="3:9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0</v>
      </c>
      <c r="H145" s="3">
        <v>2</v>
      </c>
      <c r="I145" s="3">
        <v>4</v>
      </c>
    </row>
    <row r="146" spans="3:9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0</v>
      </c>
      <c r="H146" s="3">
        <v>2</v>
      </c>
      <c r="I146" s="3">
        <v>14</v>
      </c>
    </row>
    <row r="147" spans="3:9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1</v>
      </c>
      <c r="H147" s="3">
        <v>1</v>
      </c>
      <c r="I147" s="3">
        <v>19</v>
      </c>
    </row>
    <row r="148" spans="3:9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1</v>
      </c>
      <c r="H148" s="3">
        <v>3</v>
      </c>
      <c r="I148" s="3">
        <v>22</v>
      </c>
    </row>
    <row r="149" spans="3:9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6</v>
      </c>
      <c r="H149" s="3">
        <v>3</v>
      </c>
      <c r="I149" s="3">
        <v>19</v>
      </c>
    </row>
    <row r="150" spans="3:9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1</v>
      </c>
      <c r="H150" s="3">
        <v>10</v>
      </c>
      <c r="I150" s="3">
        <v>11</v>
      </c>
    </row>
    <row r="151" spans="3:9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0</v>
      </c>
      <c r="H151" s="3">
        <v>4</v>
      </c>
      <c r="I151" s="3">
        <v>19</v>
      </c>
    </row>
    <row r="152" spans="3:9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4</v>
      </c>
      <c r="H152" s="3">
        <v>12</v>
      </c>
      <c r="I152" s="3">
        <v>18</v>
      </c>
    </row>
    <row r="153" spans="3:9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2</v>
      </c>
      <c r="H153" s="3">
        <v>20</v>
      </c>
      <c r="I153" s="3">
        <v>11</v>
      </c>
    </row>
    <row r="154" spans="3:9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2</v>
      </c>
      <c r="H154" s="3">
        <v>18</v>
      </c>
      <c r="I154" s="3">
        <v>10</v>
      </c>
    </row>
    <row r="155" spans="3:9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4</v>
      </c>
      <c r="H155" s="3">
        <v>24</v>
      </c>
      <c r="I155" s="3">
        <v>8</v>
      </c>
    </row>
    <row r="156" spans="3:9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3</v>
      </c>
      <c r="H156" s="3">
        <v>59</v>
      </c>
      <c r="I156" s="3">
        <v>5</v>
      </c>
    </row>
    <row r="157" spans="3:9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0</v>
      </c>
      <c r="H157" s="3">
        <v>0</v>
      </c>
      <c r="I157" s="3">
        <v>-1</v>
      </c>
    </row>
    <row r="158" spans="3:9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0</v>
      </c>
      <c r="H158" s="3">
        <v>0</v>
      </c>
      <c r="I158" s="3">
        <v>-1</v>
      </c>
    </row>
    <row r="159" spans="3:9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0</v>
      </c>
      <c r="H159" s="3">
        <v>0</v>
      </c>
      <c r="I159" s="3">
        <v>-1</v>
      </c>
    </row>
    <row r="160" spans="3:9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0</v>
      </c>
      <c r="H160" s="3">
        <v>0</v>
      </c>
      <c r="I160" s="3">
        <v>-3</v>
      </c>
    </row>
    <row r="161" spans="3:9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0</v>
      </c>
      <c r="H161" s="3">
        <v>0</v>
      </c>
      <c r="I161" s="3">
        <v>-3</v>
      </c>
    </row>
    <row r="162" spans="3:9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0</v>
      </c>
      <c r="H162" s="3">
        <v>0</v>
      </c>
      <c r="I162" s="3">
        <v>-3</v>
      </c>
    </row>
    <row r="163" spans="3:9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-1</v>
      </c>
      <c r="H163" s="3">
        <v>0</v>
      </c>
      <c r="I163" s="3">
        <v>-5</v>
      </c>
    </row>
    <row r="164" spans="3:9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0</v>
      </c>
      <c r="H164" s="3">
        <v>0</v>
      </c>
      <c r="I164" s="3">
        <v>-9</v>
      </c>
    </row>
    <row r="165" spans="3:9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-2</v>
      </c>
      <c r="H165" s="3">
        <v>-3</v>
      </c>
      <c r="I165" s="3">
        <v>-10</v>
      </c>
    </row>
    <row r="166" spans="3:9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-1</v>
      </c>
      <c r="H166" s="3">
        <v>-2</v>
      </c>
      <c r="I166" s="3">
        <v>-10</v>
      </c>
    </row>
    <row r="167" spans="3:9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-2</v>
      </c>
      <c r="H167" s="3">
        <v>-11</v>
      </c>
      <c r="I167" s="3">
        <v>-12</v>
      </c>
    </row>
    <row r="168" spans="3:9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-2</v>
      </c>
      <c r="H168" s="3">
        <v>-13</v>
      </c>
      <c r="I168" s="3">
        <v>-19</v>
      </c>
    </row>
    <row r="169" spans="3:9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-1</v>
      </c>
      <c r="H169" s="3">
        <v>-20</v>
      </c>
      <c r="I169" s="3">
        <v>-8</v>
      </c>
    </row>
    <row r="170" spans="3:9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-3</v>
      </c>
      <c r="H170" s="3">
        <v>-23</v>
      </c>
      <c r="I170" s="3">
        <v>-14</v>
      </c>
    </row>
    <row r="171" spans="3:9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-1</v>
      </c>
      <c r="H171" s="3">
        <v>-22</v>
      </c>
      <c r="I171" s="3">
        <v>-17</v>
      </c>
    </row>
    <row r="172" spans="3:9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-6</v>
      </c>
      <c r="H172" s="3">
        <v>-25</v>
      </c>
      <c r="I172" s="3">
        <v>-8</v>
      </c>
    </row>
    <row r="173" spans="3:9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-6</v>
      </c>
      <c r="H173" s="3">
        <v>-56</v>
      </c>
      <c r="I173" s="3">
        <v>-5</v>
      </c>
    </row>
    <row r="174" spans="3:9" x14ac:dyDescent="0.35">
      <c r="C174" s="3" t="s">
        <v>130</v>
      </c>
      <c r="D174" s="3" t="s">
        <v>6</v>
      </c>
      <c r="E174" s="4" t="s">
        <v>7</v>
      </c>
      <c r="F174" s="3">
        <v>1671407</v>
      </c>
      <c r="G174" s="3">
        <v>0</v>
      </c>
      <c r="H174" s="3">
        <v>0</v>
      </c>
      <c r="I174" s="3">
        <v>4</v>
      </c>
    </row>
    <row r="175" spans="3:9" x14ac:dyDescent="0.35">
      <c r="C175" s="3" t="s">
        <v>130</v>
      </c>
      <c r="D175" s="3" t="s">
        <v>6</v>
      </c>
      <c r="E175" s="4" t="s">
        <v>8</v>
      </c>
      <c r="F175" s="3">
        <v>1672583</v>
      </c>
      <c r="G175" s="3">
        <v>0</v>
      </c>
      <c r="H175" s="3">
        <v>0</v>
      </c>
      <c r="I175" s="3">
        <v>10</v>
      </c>
    </row>
    <row r="176" spans="3:9" x14ac:dyDescent="0.35">
      <c r="C176" s="3" t="s">
        <v>130</v>
      </c>
      <c r="D176" s="3" t="s">
        <v>6</v>
      </c>
      <c r="E176" s="4" t="s">
        <v>9</v>
      </c>
      <c r="F176" s="3">
        <v>1497833</v>
      </c>
      <c r="G176" s="3">
        <v>0</v>
      </c>
      <c r="H176" s="3">
        <v>2</v>
      </c>
      <c r="I176" s="3">
        <v>9</v>
      </c>
    </row>
    <row r="177" spans="3:9" x14ac:dyDescent="0.35">
      <c r="C177" s="3" t="s">
        <v>130</v>
      </c>
      <c r="D177" s="3" t="s">
        <v>6</v>
      </c>
      <c r="E177" s="4" t="s">
        <v>10</v>
      </c>
      <c r="F177" s="3">
        <v>1547611</v>
      </c>
      <c r="G177" s="3">
        <v>0</v>
      </c>
      <c r="H177" s="3">
        <v>3</v>
      </c>
      <c r="I177" s="3">
        <v>8</v>
      </c>
    </row>
    <row r="178" spans="3:9" x14ac:dyDescent="0.35">
      <c r="C178" s="3" t="s">
        <v>130</v>
      </c>
      <c r="D178" s="3" t="s">
        <v>6</v>
      </c>
      <c r="E178" s="4" t="s">
        <v>11</v>
      </c>
      <c r="F178" s="3">
        <v>1735865</v>
      </c>
      <c r="G178" s="3">
        <v>0</v>
      </c>
      <c r="H178" s="3">
        <v>2</v>
      </c>
      <c r="I178" s="3">
        <v>17</v>
      </c>
    </row>
    <row r="179" spans="3:9" x14ac:dyDescent="0.35">
      <c r="C179" s="3" t="s">
        <v>130</v>
      </c>
      <c r="D179" s="3" t="s">
        <v>6</v>
      </c>
      <c r="E179" s="4" t="s">
        <v>12</v>
      </c>
      <c r="F179" s="3">
        <v>1887371</v>
      </c>
      <c r="G179" s="3">
        <v>0</v>
      </c>
      <c r="H179" s="3">
        <v>5</v>
      </c>
      <c r="I179" s="3">
        <v>47</v>
      </c>
    </row>
    <row r="180" spans="3:9" x14ac:dyDescent="0.35">
      <c r="C180" s="3" t="s">
        <v>130</v>
      </c>
      <c r="D180" s="3" t="s">
        <v>6</v>
      </c>
      <c r="E180" s="4" t="s">
        <v>13</v>
      </c>
      <c r="F180" s="3">
        <v>1874726</v>
      </c>
      <c r="G180" s="3">
        <v>3</v>
      </c>
      <c r="H180" s="3">
        <v>8</v>
      </c>
      <c r="I180" s="3">
        <v>70</v>
      </c>
    </row>
    <row r="181" spans="3:9" x14ac:dyDescent="0.35">
      <c r="C181" s="3" t="s">
        <v>130</v>
      </c>
      <c r="D181" s="3" t="s">
        <v>6</v>
      </c>
      <c r="E181" s="4" t="s">
        <v>14</v>
      </c>
      <c r="F181" s="3">
        <v>1783165</v>
      </c>
      <c r="G181" s="3">
        <v>3</v>
      </c>
      <c r="H181" s="3">
        <v>8</v>
      </c>
      <c r="I181" s="3">
        <v>96</v>
      </c>
    </row>
    <row r="182" spans="3:9" x14ac:dyDescent="0.35">
      <c r="C182" s="3" t="s">
        <v>130</v>
      </c>
      <c r="D182" s="3" t="s">
        <v>6</v>
      </c>
      <c r="E182" s="4" t="s">
        <v>15</v>
      </c>
      <c r="F182" s="3">
        <v>1778839</v>
      </c>
      <c r="G182" s="3">
        <v>3</v>
      </c>
      <c r="H182" s="3">
        <v>16</v>
      </c>
      <c r="I182" s="3">
        <v>102</v>
      </c>
    </row>
    <row r="183" spans="3:9" x14ac:dyDescent="0.35">
      <c r="C183" s="3" t="s">
        <v>130</v>
      </c>
      <c r="D183" s="3" t="s">
        <v>6</v>
      </c>
      <c r="E183" s="4" t="s">
        <v>16</v>
      </c>
      <c r="F183" s="3">
        <v>1963255</v>
      </c>
      <c r="G183" s="3">
        <v>8</v>
      </c>
      <c r="H183" s="3">
        <v>22</v>
      </c>
      <c r="I183" s="3">
        <v>85</v>
      </c>
    </row>
    <row r="184" spans="3:9" x14ac:dyDescent="0.35">
      <c r="C184" s="3" t="s">
        <v>130</v>
      </c>
      <c r="D184" s="3" t="s">
        <v>6</v>
      </c>
      <c r="E184" s="4" t="s">
        <v>17</v>
      </c>
      <c r="F184" s="3">
        <v>1961512</v>
      </c>
      <c r="G184" s="3">
        <v>3</v>
      </c>
      <c r="H184" s="3">
        <v>42</v>
      </c>
      <c r="I184" s="3">
        <v>68</v>
      </c>
    </row>
    <row r="185" spans="3:9" x14ac:dyDescent="0.35">
      <c r="C185" s="3" t="s">
        <v>130</v>
      </c>
      <c r="D185" s="3" t="s">
        <v>6</v>
      </c>
      <c r="E185" s="4" t="s">
        <v>18</v>
      </c>
      <c r="F185" s="3">
        <v>1707241</v>
      </c>
      <c r="G185" s="3">
        <v>1</v>
      </c>
      <c r="H185" s="3">
        <v>40</v>
      </c>
      <c r="I185" s="3">
        <v>78</v>
      </c>
    </row>
    <row r="186" spans="3:9" x14ac:dyDescent="0.35">
      <c r="C186" s="3" t="s">
        <v>130</v>
      </c>
      <c r="D186" s="3" t="s">
        <v>6</v>
      </c>
      <c r="E186" s="4" t="s">
        <v>19</v>
      </c>
      <c r="F186" s="3">
        <v>1494368</v>
      </c>
      <c r="G186" s="3">
        <v>8</v>
      </c>
      <c r="H186" s="3">
        <v>56</v>
      </c>
      <c r="I186" s="3">
        <v>82</v>
      </c>
    </row>
    <row r="187" spans="3:9" x14ac:dyDescent="0.35">
      <c r="C187" s="3" t="s">
        <v>130</v>
      </c>
      <c r="D187" s="3" t="s">
        <v>6</v>
      </c>
      <c r="E187" s="4" t="s">
        <v>20</v>
      </c>
      <c r="F187" s="3">
        <v>1561477</v>
      </c>
      <c r="G187" s="3">
        <v>5</v>
      </c>
      <c r="H187" s="3">
        <v>91</v>
      </c>
      <c r="I187" s="3">
        <v>56</v>
      </c>
    </row>
    <row r="188" spans="3:9" x14ac:dyDescent="0.35">
      <c r="C188" s="3" t="s">
        <v>130</v>
      </c>
      <c r="D188" s="3" t="s">
        <v>6</v>
      </c>
      <c r="E188" s="4" t="s">
        <v>21</v>
      </c>
      <c r="F188" s="3">
        <v>1243844</v>
      </c>
      <c r="G188" s="3">
        <v>5</v>
      </c>
      <c r="H188" s="3">
        <v>93</v>
      </c>
      <c r="I188" s="3">
        <v>37</v>
      </c>
    </row>
    <row r="189" spans="3:9" x14ac:dyDescent="0.35">
      <c r="C189" s="3" t="s">
        <v>130</v>
      </c>
      <c r="D189" s="3" t="s">
        <v>6</v>
      </c>
      <c r="E189" s="4" t="s">
        <v>22</v>
      </c>
      <c r="F189" s="3">
        <v>968214</v>
      </c>
      <c r="G189" s="3">
        <v>5</v>
      </c>
      <c r="H189" s="3">
        <v>102</v>
      </c>
      <c r="I189" s="3">
        <v>36</v>
      </c>
    </row>
    <row r="190" spans="3:9" x14ac:dyDescent="0.35">
      <c r="C190" s="3" t="s">
        <v>130</v>
      </c>
      <c r="D190" s="3" t="s">
        <v>6</v>
      </c>
      <c r="E190" s="4" t="s">
        <v>23</v>
      </c>
      <c r="F190" s="3">
        <v>1617836</v>
      </c>
      <c r="G190" s="3">
        <v>11</v>
      </c>
      <c r="H190" s="3">
        <v>258</v>
      </c>
      <c r="I190" s="3">
        <v>28</v>
      </c>
    </row>
    <row r="191" spans="3:9" x14ac:dyDescent="0.35">
      <c r="C191" s="3" t="s">
        <v>130</v>
      </c>
      <c r="D191" s="3" t="s">
        <v>24</v>
      </c>
      <c r="E191" s="4" t="s">
        <v>7</v>
      </c>
      <c r="F191" s="3">
        <v>-1757639</v>
      </c>
      <c r="G191" s="3">
        <v>0</v>
      </c>
      <c r="H191" s="3">
        <v>0</v>
      </c>
      <c r="I191" s="3">
        <v>-7</v>
      </c>
    </row>
    <row r="192" spans="3:9" x14ac:dyDescent="0.35">
      <c r="C192" s="3" t="s">
        <v>130</v>
      </c>
      <c r="D192" s="3" t="s">
        <v>24</v>
      </c>
      <c r="E192" s="4" t="s">
        <v>8</v>
      </c>
      <c r="F192" s="3">
        <v>-1755683</v>
      </c>
      <c r="G192" s="3">
        <v>0</v>
      </c>
      <c r="H192" s="3">
        <v>0</v>
      </c>
      <c r="I192" s="3">
        <v>-9</v>
      </c>
    </row>
    <row r="193" spans="3:9" x14ac:dyDescent="0.35">
      <c r="C193" s="3" t="s">
        <v>130</v>
      </c>
      <c r="D193" s="3" t="s">
        <v>24</v>
      </c>
      <c r="E193" s="4" t="s">
        <v>9</v>
      </c>
      <c r="F193" s="3">
        <v>-1572421</v>
      </c>
      <c r="G193" s="3">
        <v>0</v>
      </c>
      <c r="H193" s="3">
        <v>0</v>
      </c>
      <c r="I193" s="3">
        <v>-8</v>
      </c>
    </row>
    <row r="194" spans="3:9" x14ac:dyDescent="0.35">
      <c r="C194" s="3" t="s">
        <v>130</v>
      </c>
      <c r="D194" s="3" t="s">
        <v>24</v>
      </c>
      <c r="E194" s="4" t="s">
        <v>10</v>
      </c>
      <c r="F194" s="3">
        <v>-1631799</v>
      </c>
      <c r="G194" s="3">
        <v>0</v>
      </c>
      <c r="H194" s="3">
        <v>-2</v>
      </c>
      <c r="I194" s="3">
        <v>-12</v>
      </c>
    </row>
    <row r="195" spans="3:9" x14ac:dyDescent="0.35">
      <c r="C195" s="3" t="s">
        <v>130</v>
      </c>
      <c r="D195" s="3" t="s">
        <v>24</v>
      </c>
      <c r="E195" s="4" t="s">
        <v>11</v>
      </c>
      <c r="F195" s="3">
        <v>-1824091</v>
      </c>
      <c r="G195" s="3">
        <v>0</v>
      </c>
      <c r="H195" s="3">
        <v>-1</v>
      </c>
      <c r="I195" s="3">
        <v>-5</v>
      </c>
    </row>
    <row r="196" spans="3:9" x14ac:dyDescent="0.35">
      <c r="C196" s="3" t="s">
        <v>130</v>
      </c>
      <c r="D196" s="3" t="s">
        <v>24</v>
      </c>
      <c r="E196" s="4" t="s">
        <v>12</v>
      </c>
      <c r="F196" s="3">
        <v>-1924216</v>
      </c>
      <c r="G196" s="3">
        <v>0</v>
      </c>
      <c r="H196" s="3">
        <v>-2</v>
      </c>
      <c r="I196" s="3">
        <v>-8</v>
      </c>
    </row>
    <row r="197" spans="3:9" x14ac:dyDescent="0.35">
      <c r="C197" s="3" t="s">
        <v>130</v>
      </c>
      <c r="D197" s="3" t="s">
        <v>24</v>
      </c>
      <c r="E197" s="4" t="s">
        <v>13</v>
      </c>
      <c r="F197" s="3">
        <v>-1874897</v>
      </c>
      <c r="G197" s="3">
        <v>-1</v>
      </c>
      <c r="H197" s="3">
        <v>-1</v>
      </c>
      <c r="I197" s="3">
        <v>-25</v>
      </c>
    </row>
    <row r="198" spans="3:9" x14ac:dyDescent="0.35">
      <c r="C198" s="3" t="s">
        <v>130</v>
      </c>
      <c r="D198" s="3" t="s">
        <v>24</v>
      </c>
      <c r="E198" s="4" t="s">
        <v>14</v>
      </c>
      <c r="F198" s="3">
        <v>-1773846</v>
      </c>
      <c r="G198" s="3">
        <v>-3</v>
      </c>
      <c r="H198" s="3">
        <v>-8</v>
      </c>
      <c r="I198" s="3">
        <v>-46</v>
      </c>
    </row>
    <row r="199" spans="3:9" x14ac:dyDescent="0.35">
      <c r="C199" s="3" t="s">
        <v>130</v>
      </c>
      <c r="D199" s="3" t="s">
        <v>24</v>
      </c>
      <c r="E199" s="4" t="s">
        <v>15</v>
      </c>
      <c r="F199" s="3">
        <v>-1756427</v>
      </c>
      <c r="G199" s="3">
        <v>-3</v>
      </c>
      <c r="H199" s="3">
        <v>-15</v>
      </c>
      <c r="I199" s="3">
        <v>-52</v>
      </c>
    </row>
    <row r="200" spans="3:9" x14ac:dyDescent="0.35">
      <c r="C200" s="3" t="s">
        <v>130</v>
      </c>
      <c r="D200" s="3" t="s">
        <v>24</v>
      </c>
      <c r="E200" s="4" t="s">
        <v>16</v>
      </c>
      <c r="F200" s="3">
        <v>-1919824</v>
      </c>
      <c r="G200" s="3">
        <v>-2</v>
      </c>
      <c r="H200" s="3">
        <v>-27</v>
      </c>
      <c r="I200" s="3">
        <v>-69</v>
      </c>
    </row>
    <row r="201" spans="3:9" x14ac:dyDescent="0.35">
      <c r="C201" s="3" t="s">
        <v>130</v>
      </c>
      <c r="D201" s="3" t="s">
        <v>24</v>
      </c>
      <c r="E201" s="4" t="s">
        <v>17</v>
      </c>
      <c r="F201" s="3">
        <v>-1911583</v>
      </c>
      <c r="G201" s="3">
        <v>-4</v>
      </c>
      <c r="H201" s="3">
        <v>-37</v>
      </c>
      <c r="I201" s="3">
        <v>-56</v>
      </c>
    </row>
    <row r="202" spans="3:9" x14ac:dyDescent="0.35">
      <c r="C202" s="3" t="s">
        <v>130</v>
      </c>
      <c r="D202" s="3" t="s">
        <v>24</v>
      </c>
      <c r="E202" s="4" t="s">
        <v>18</v>
      </c>
      <c r="F202" s="3">
        <v>-1670419</v>
      </c>
      <c r="G202" s="3">
        <v>-6</v>
      </c>
      <c r="H202" s="3">
        <v>-54</v>
      </c>
      <c r="I202" s="3">
        <v>-59</v>
      </c>
    </row>
    <row r="203" spans="3:9" x14ac:dyDescent="0.35">
      <c r="C203" s="3" t="s">
        <v>130</v>
      </c>
      <c r="D203" s="3" t="s">
        <v>24</v>
      </c>
      <c r="E203" s="4" t="s">
        <v>19</v>
      </c>
      <c r="F203" s="3">
        <v>-1436605</v>
      </c>
      <c r="G203" s="3">
        <v>-6</v>
      </c>
      <c r="H203" s="3">
        <v>-76</v>
      </c>
      <c r="I203" s="3">
        <v>-58</v>
      </c>
    </row>
    <row r="204" spans="3:9" x14ac:dyDescent="0.35">
      <c r="C204" s="3" t="s">
        <v>130</v>
      </c>
      <c r="D204" s="3" t="s">
        <v>24</v>
      </c>
      <c r="E204" s="4" t="s">
        <v>20</v>
      </c>
      <c r="F204" s="3">
        <v>-1470578</v>
      </c>
      <c r="G204" s="3">
        <v>-5</v>
      </c>
      <c r="H204" s="3">
        <v>-99</v>
      </c>
      <c r="I204" s="3">
        <v>-64</v>
      </c>
    </row>
    <row r="205" spans="3:9" x14ac:dyDescent="0.35">
      <c r="C205" s="3" t="s">
        <v>130</v>
      </c>
      <c r="D205" s="3" t="s">
        <v>24</v>
      </c>
      <c r="E205" s="4" t="s">
        <v>21</v>
      </c>
      <c r="F205" s="3">
        <v>-1137445</v>
      </c>
      <c r="G205" s="3">
        <v>-4</v>
      </c>
      <c r="H205" s="3">
        <v>-114</v>
      </c>
      <c r="I205" s="3">
        <v>-57</v>
      </c>
    </row>
    <row r="206" spans="3:9" x14ac:dyDescent="0.35">
      <c r="C206" s="3" t="s">
        <v>130</v>
      </c>
      <c r="D206" s="3" t="s">
        <v>24</v>
      </c>
      <c r="E206" s="4" t="s">
        <v>22</v>
      </c>
      <c r="F206" s="3">
        <v>-827832</v>
      </c>
      <c r="G206" s="3">
        <v>-9</v>
      </c>
      <c r="H206" s="3">
        <v>-123</v>
      </c>
      <c r="I206" s="3">
        <v>-42</v>
      </c>
    </row>
    <row r="207" spans="3:9" x14ac:dyDescent="0.35">
      <c r="C207" s="3" t="s">
        <v>130</v>
      </c>
      <c r="D207" s="3" t="s">
        <v>24</v>
      </c>
      <c r="E207" s="4" t="s">
        <v>23</v>
      </c>
      <c r="F207" s="3">
        <v>-1055615</v>
      </c>
      <c r="G207" s="3">
        <v>-12</v>
      </c>
      <c r="H207" s="3">
        <v>-227</v>
      </c>
      <c r="I207" s="3">
        <v>-48</v>
      </c>
    </row>
  </sheetData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C3:G173"/>
  <sheetViews>
    <sheetView workbookViewId="0"/>
  </sheetViews>
  <sheetFormatPr defaultRowHeight="14.5" x14ac:dyDescent="0.35"/>
  <cols>
    <col min="5" max="5" width="9.1796875" style="5"/>
  </cols>
  <sheetData>
    <row r="3" spans="3:7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4</v>
      </c>
    </row>
    <row r="4" spans="3:7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6</v>
      </c>
    </row>
    <row r="5" spans="3:7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12</v>
      </c>
    </row>
    <row r="6" spans="3:7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15</v>
      </c>
    </row>
    <row r="7" spans="3:7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21</v>
      </c>
    </row>
    <row r="8" spans="3:7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22</v>
      </c>
    </row>
    <row r="9" spans="3:7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51</v>
      </c>
    </row>
    <row r="10" spans="3:7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94</v>
      </c>
    </row>
    <row r="11" spans="3:7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90</v>
      </c>
    </row>
    <row r="12" spans="3:7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155</v>
      </c>
    </row>
    <row r="13" spans="3:7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206</v>
      </c>
    </row>
    <row r="14" spans="3:7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241</v>
      </c>
    </row>
    <row r="15" spans="3:7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246</v>
      </c>
    </row>
    <row r="16" spans="3:7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305</v>
      </c>
    </row>
    <row r="17" spans="3:7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269</v>
      </c>
    </row>
    <row r="18" spans="3:7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185</v>
      </c>
    </row>
    <row r="19" spans="3:7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136</v>
      </c>
    </row>
    <row r="20" spans="3:7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98</v>
      </c>
    </row>
    <row r="21" spans="3:7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-10</v>
      </c>
    </row>
    <row r="22" spans="3:7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-11</v>
      </c>
    </row>
    <row r="23" spans="3:7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-16</v>
      </c>
    </row>
    <row r="24" spans="3:7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-25</v>
      </c>
    </row>
    <row r="25" spans="3:7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-35</v>
      </c>
    </row>
    <row r="26" spans="3:7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-61</v>
      </c>
    </row>
    <row r="27" spans="3:7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-93</v>
      </c>
    </row>
    <row r="28" spans="3:7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-139</v>
      </c>
    </row>
    <row r="29" spans="3:7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-218</v>
      </c>
    </row>
    <row r="30" spans="3:7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-313</v>
      </c>
    </row>
    <row r="31" spans="3:7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-328</v>
      </c>
    </row>
    <row r="32" spans="3:7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-357</v>
      </c>
    </row>
    <row r="33" spans="3:7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-320</v>
      </c>
    </row>
    <row r="34" spans="3:7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-318</v>
      </c>
    </row>
    <row r="35" spans="3:7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-214</v>
      </c>
    </row>
    <row r="36" spans="3:7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-125</v>
      </c>
    </row>
    <row r="37" spans="3:7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-103</v>
      </c>
    </row>
    <row r="38" spans="3:7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7</v>
      </c>
    </row>
    <row r="39" spans="3:7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15</v>
      </c>
    </row>
    <row r="40" spans="3:7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13</v>
      </c>
    </row>
    <row r="41" spans="3:7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20</v>
      </c>
    </row>
    <row r="42" spans="3:7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35</v>
      </c>
    </row>
    <row r="43" spans="3:7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52</v>
      </c>
    </row>
    <row r="44" spans="3:7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97</v>
      </c>
    </row>
    <row r="45" spans="3:7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118</v>
      </c>
    </row>
    <row r="46" spans="3:7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155</v>
      </c>
    </row>
    <row r="47" spans="3:7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234</v>
      </c>
    </row>
    <row r="48" spans="3:7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270</v>
      </c>
    </row>
    <row r="49" spans="3:7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264</v>
      </c>
    </row>
    <row r="50" spans="3:7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321</v>
      </c>
    </row>
    <row r="51" spans="3:7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319</v>
      </c>
    </row>
    <row r="52" spans="3:7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205</v>
      </c>
    </row>
    <row r="53" spans="3:7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144</v>
      </c>
    </row>
    <row r="54" spans="3:7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105</v>
      </c>
    </row>
    <row r="55" spans="3:7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-8</v>
      </c>
    </row>
    <row r="56" spans="3:7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-14</v>
      </c>
    </row>
    <row r="57" spans="3:7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-16</v>
      </c>
    </row>
    <row r="58" spans="3:7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-22</v>
      </c>
    </row>
    <row r="59" spans="3:7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-43</v>
      </c>
    </row>
    <row r="60" spans="3:7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-71</v>
      </c>
    </row>
    <row r="61" spans="3:7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-104</v>
      </c>
    </row>
    <row r="62" spans="3:7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-149</v>
      </c>
    </row>
    <row r="63" spans="3:7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-222</v>
      </c>
    </row>
    <row r="64" spans="3:7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-336</v>
      </c>
    </row>
    <row r="65" spans="3:7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-334</v>
      </c>
    </row>
    <row r="66" spans="3:7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-397</v>
      </c>
    </row>
    <row r="67" spans="3:7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-339</v>
      </c>
    </row>
    <row r="68" spans="3:7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-341</v>
      </c>
    </row>
    <row r="69" spans="3:7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-248</v>
      </c>
    </row>
    <row r="70" spans="3:7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-151</v>
      </c>
    </row>
    <row r="71" spans="3:7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-116</v>
      </c>
    </row>
    <row r="72" spans="3:7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8</v>
      </c>
    </row>
    <row r="73" spans="3:7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15</v>
      </c>
    </row>
    <row r="74" spans="3:7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12</v>
      </c>
    </row>
    <row r="75" spans="3:7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24</v>
      </c>
    </row>
    <row r="76" spans="3:7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41</v>
      </c>
    </row>
    <row r="77" spans="3:7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59</v>
      </c>
    </row>
    <row r="78" spans="3:7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98</v>
      </c>
    </row>
    <row r="79" spans="3:7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121</v>
      </c>
    </row>
    <row r="80" spans="3:7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174</v>
      </c>
    </row>
    <row r="81" spans="3:7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230</v>
      </c>
    </row>
    <row r="82" spans="3:7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281</v>
      </c>
    </row>
    <row r="83" spans="3:7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280</v>
      </c>
    </row>
    <row r="84" spans="3:7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347</v>
      </c>
    </row>
    <row r="85" spans="3:7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334</v>
      </c>
    </row>
    <row r="86" spans="3:7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240</v>
      </c>
    </row>
    <row r="87" spans="3:7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157</v>
      </c>
    </row>
    <row r="88" spans="3:7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113</v>
      </c>
    </row>
    <row r="89" spans="3:7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-7</v>
      </c>
    </row>
    <row r="90" spans="3:7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-16</v>
      </c>
    </row>
    <row r="91" spans="3:7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-16</v>
      </c>
    </row>
    <row r="92" spans="3:7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-24</v>
      </c>
    </row>
    <row r="93" spans="3:7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-42</v>
      </c>
    </row>
    <row r="94" spans="3:7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-76</v>
      </c>
    </row>
    <row r="95" spans="3:7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-112</v>
      </c>
    </row>
    <row r="96" spans="3:7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-182</v>
      </c>
    </row>
    <row r="97" spans="3:7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-233</v>
      </c>
    </row>
    <row r="98" spans="3:7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-318</v>
      </c>
    </row>
    <row r="99" spans="3:7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-378</v>
      </c>
    </row>
    <row r="100" spans="3:7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-423</v>
      </c>
    </row>
    <row r="101" spans="3:7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-416</v>
      </c>
    </row>
    <row r="102" spans="3:7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-361</v>
      </c>
    </row>
    <row r="103" spans="3:7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-280</v>
      </c>
    </row>
    <row r="104" spans="3:7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-149</v>
      </c>
    </row>
    <row r="105" spans="3:7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-140</v>
      </c>
    </row>
    <row r="106" spans="3:7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6</v>
      </c>
    </row>
    <row r="107" spans="3:7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18</v>
      </c>
    </row>
    <row r="108" spans="3:7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13</v>
      </c>
    </row>
    <row r="109" spans="3:7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24</v>
      </c>
    </row>
    <row r="110" spans="3:7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36</v>
      </c>
    </row>
    <row r="111" spans="3:7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62</v>
      </c>
    </row>
    <row r="112" spans="3:7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119</v>
      </c>
    </row>
    <row r="113" spans="3:7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147</v>
      </c>
    </row>
    <row r="114" spans="3:7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173</v>
      </c>
    </row>
    <row r="115" spans="3:7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248</v>
      </c>
    </row>
    <row r="116" spans="3:7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305</v>
      </c>
    </row>
    <row r="117" spans="3:7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313</v>
      </c>
    </row>
    <row r="118" spans="3:7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350</v>
      </c>
    </row>
    <row r="119" spans="3:7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373</v>
      </c>
    </row>
    <row r="120" spans="3:7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285</v>
      </c>
    </row>
    <row r="121" spans="3:7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159</v>
      </c>
    </row>
    <row r="122" spans="3:7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131</v>
      </c>
    </row>
    <row r="123" spans="3:7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-9</v>
      </c>
    </row>
    <row r="124" spans="3:7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-17</v>
      </c>
    </row>
    <row r="125" spans="3:7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-14</v>
      </c>
    </row>
    <row r="126" spans="3:7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-25</v>
      </c>
    </row>
    <row r="127" spans="3:7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-40</v>
      </c>
    </row>
    <row r="128" spans="3:7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-75</v>
      </c>
    </row>
    <row r="129" spans="3:7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-146</v>
      </c>
    </row>
    <row r="130" spans="3:7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-190</v>
      </c>
    </row>
    <row r="131" spans="3:7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-269</v>
      </c>
    </row>
    <row r="132" spans="3:7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-335</v>
      </c>
    </row>
    <row r="133" spans="3:7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-409</v>
      </c>
    </row>
    <row r="134" spans="3:7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-433</v>
      </c>
    </row>
    <row r="135" spans="3:7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-441</v>
      </c>
    </row>
    <row r="136" spans="3:7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-394</v>
      </c>
    </row>
    <row r="137" spans="3:7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-317</v>
      </c>
    </row>
    <row r="138" spans="3:7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-152</v>
      </c>
    </row>
    <row r="139" spans="3:7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-140</v>
      </c>
    </row>
    <row r="140" spans="3:7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7</v>
      </c>
    </row>
    <row r="141" spans="3:7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17</v>
      </c>
    </row>
    <row r="142" spans="3:7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14</v>
      </c>
    </row>
    <row r="143" spans="3:7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29</v>
      </c>
    </row>
    <row r="144" spans="3:7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49</v>
      </c>
    </row>
    <row r="145" spans="3:7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66</v>
      </c>
    </row>
    <row r="146" spans="3:7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121</v>
      </c>
    </row>
    <row r="147" spans="3:7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187</v>
      </c>
    </row>
    <row r="148" spans="3:7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173</v>
      </c>
    </row>
    <row r="149" spans="3:7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273</v>
      </c>
    </row>
    <row r="150" spans="3:7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332</v>
      </c>
    </row>
    <row r="151" spans="3:7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350</v>
      </c>
    </row>
    <row r="152" spans="3:7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364</v>
      </c>
    </row>
    <row r="153" spans="3:7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380</v>
      </c>
    </row>
    <row r="154" spans="3:7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332</v>
      </c>
    </row>
    <row r="155" spans="3:7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188</v>
      </c>
    </row>
    <row r="156" spans="3:7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155</v>
      </c>
    </row>
    <row r="157" spans="3:7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-7</v>
      </c>
    </row>
    <row r="158" spans="3:7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-18</v>
      </c>
    </row>
    <row r="159" spans="3:7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-13</v>
      </c>
    </row>
    <row r="160" spans="3:7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-33</v>
      </c>
    </row>
    <row r="161" spans="3:7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-47</v>
      </c>
    </row>
    <row r="162" spans="3:7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-92</v>
      </c>
    </row>
    <row r="163" spans="3:7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-144</v>
      </c>
    </row>
    <row r="164" spans="3:7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-193</v>
      </c>
    </row>
    <row r="165" spans="3:7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-278</v>
      </c>
    </row>
    <row r="166" spans="3:7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-371</v>
      </c>
    </row>
    <row r="167" spans="3:7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-438</v>
      </c>
    </row>
    <row r="168" spans="3:7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-431</v>
      </c>
    </row>
    <row r="169" spans="3:7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-464</v>
      </c>
    </row>
    <row r="170" spans="3:7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-389</v>
      </c>
    </row>
    <row r="171" spans="3:7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-371</v>
      </c>
    </row>
    <row r="172" spans="3:7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-207</v>
      </c>
    </row>
    <row r="173" spans="3:7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-142</v>
      </c>
    </row>
  </sheetData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"/>
  <sheetViews>
    <sheetView workbookViewId="0"/>
  </sheetViews>
  <sheetFormatPr defaultRowHeight="14.5" x14ac:dyDescent="0.35"/>
  <sheetData>
    <row r="1" spans="1:1" x14ac:dyDescent="0.35">
      <c r="A1" s="6" t="s">
        <v>29</v>
      </c>
    </row>
  </sheetData>
  <hyperlinks>
    <hyperlink ref="A1" location="Index!A1" display="Index" xr:uid="{00000000-0004-0000-2F00-000000000000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C3:I207"/>
  <sheetViews>
    <sheetView workbookViewId="0"/>
  </sheetViews>
  <sheetFormatPr defaultRowHeight="14.5" x14ac:dyDescent="0.35"/>
  <cols>
    <col min="5" max="5" width="9.81640625" style="5" bestFit="1" customWidth="1"/>
    <col min="7" max="7" width="28.54296875" bestFit="1" customWidth="1"/>
    <col min="8" max="8" width="30.26953125" bestFit="1" customWidth="1"/>
    <col min="9" max="9" width="30.7265625" bestFit="1" customWidth="1"/>
  </cols>
  <sheetData>
    <row r="3" spans="3:9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30</v>
      </c>
      <c r="H3" s="1" t="s">
        <v>31</v>
      </c>
      <c r="I3" s="1" t="s">
        <v>32</v>
      </c>
    </row>
    <row r="4" spans="3:9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0</v>
      </c>
      <c r="H4" s="3">
        <v>0</v>
      </c>
      <c r="I4" s="3">
        <v>0</v>
      </c>
    </row>
    <row r="5" spans="3:9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0</v>
      </c>
      <c r="H5" s="3">
        <v>0</v>
      </c>
      <c r="I5" s="3">
        <v>0</v>
      </c>
    </row>
    <row r="6" spans="3:9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0</v>
      </c>
      <c r="H6" s="3">
        <v>0</v>
      </c>
      <c r="I6" s="3">
        <v>0</v>
      </c>
    </row>
    <row r="7" spans="3:9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0</v>
      </c>
      <c r="H7" s="3">
        <v>0</v>
      </c>
      <c r="I7" s="3">
        <v>1</v>
      </c>
    </row>
    <row r="8" spans="3:9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0</v>
      </c>
      <c r="H8" s="3">
        <v>0</v>
      </c>
      <c r="I8" s="3">
        <v>0</v>
      </c>
    </row>
    <row r="9" spans="3:9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0</v>
      </c>
      <c r="H9" s="3">
        <v>0</v>
      </c>
      <c r="I9" s="3">
        <v>3</v>
      </c>
    </row>
    <row r="10" spans="3:9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0</v>
      </c>
      <c r="H10" s="3">
        <v>0</v>
      </c>
      <c r="I10" s="3">
        <v>2</v>
      </c>
    </row>
    <row r="11" spans="3:9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0</v>
      </c>
      <c r="H11" s="3">
        <v>0</v>
      </c>
      <c r="I11" s="3">
        <v>2</v>
      </c>
    </row>
    <row r="12" spans="3:9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0</v>
      </c>
      <c r="H12" s="3">
        <v>0</v>
      </c>
      <c r="I12" s="3">
        <v>2</v>
      </c>
    </row>
    <row r="13" spans="3:9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0</v>
      </c>
      <c r="H13" s="3">
        <v>3</v>
      </c>
      <c r="I13" s="3">
        <v>0</v>
      </c>
    </row>
    <row r="14" spans="3:9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0</v>
      </c>
      <c r="H14" s="3">
        <v>0</v>
      </c>
      <c r="I14" s="3">
        <v>0</v>
      </c>
    </row>
    <row r="15" spans="3:9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0</v>
      </c>
      <c r="H15" s="3">
        <v>2</v>
      </c>
      <c r="I15" s="3">
        <v>2</v>
      </c>
    </row>
    <row r="16" spans="3:9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0</v>
      </c>
      <c r="H16" s="3">
        <v>1</v>
      </c>
      <c r="I16" s="3">
        <v>3</v>
      </c>
    </row>
    <row r="17" spans="3:9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0</v>
      </c>
      <c r="H17" s="3">
        <v>2</v>
      </c>
      <c r="I17" s="3">
        <v>0</v>
      </c>
    </row>
    <row r="18" spans="3:9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0</v>
      </c>
      <c r="H18" s="3">
        <v>0</v>
      </c>
      <c r="I18" s="3">
        <v>0</v>
      </c>
    </row>
    <row r="19" spans="3:9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0</v>
      </c>
      <c r="H19" s="3">
        <v>2</v>
      </c>
      <c r="I19" s="3">
        <v>0</v>
      </c>
    </row>
    <row r="20" spans="3:9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0</v>
      </c>
      <c r="H20" s="3">
        <v>2</v>
      </c>
      <c r="I20" s="3">
        <v>0</v>
      </c>
    </row>
    <row r="21" spans="3:9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0</v>
      </c>
      <c r="H21" s="3">
        <v>0</v>
      </c>
      <c r="I21" s="3">
        <v>-3</v>
      </c>
    </row>
    <row r="22" spans="3:9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0</v>
      </c>
      <c r="H22" s="3">
        <v>0</v>
      </c>
      <c r="I22" s="3">
        <v>0</v>
      </c>
    </row>
    <row r="23" spans="3:9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0</v>
      </c>
      <c r="H23" s="3">
        <v>0</v>
      </c>
      <c r="I23" s="3">
        <v>0</v>
      </c>
    </row>
    <row r="24" spans="3:9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0</v>
      </c>
      <c r="H24" s="3">
        <v>0</v>
      </c>
      <c r="I24" s="3">
        <v>0</v>
      </c>
    </row>
    <row r="25" spans="3:9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0</v>
      </c>
      <c r="H25" s="3">
        <v>0</v>
      </c>
      <c r="I25" s="3">
        <v>0</v>
      </c>
    </row>
    <row r="26" spans="3:9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0</v>
      </c>
      <c r="H26" s="3">
        <v>0</v>
      </c>
      <c r="I26" s="3">
        <v>0</v>
      </c>
    </row>
    <row r="27" spans="3:9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0</v>
      </c>
      <c r="H27" s="3">
        <v>0</v>
      </c>
      <c r="I27" s="3">
        <v>0</v>
      </c>
    </row>
    <row r="28" spans="3:9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0</v>
      </c>
      <c r="H28" s="3">
        <v>0</v>
      </c>
      <c r="I28" s="3">
        <v>-1</v>
      </c>
    </row>
    <row r="29" spans="3:9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0</v>
      </c>
      <c r="H29" s="3">
        <v>-2</v>
      </c>
      <c r="I29" s="3">
        <v>-1</v>
      </c>
    </row>
    <row r="30" spans="3:9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0</v>
      </c>
      <c r="H30" s="3">
        <v>0</v>
      </c>
      <c r="I30" s="3">
        <v>-2</v>
      </c>
    </row>
    <row r="31" spans="3:9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0</v>
      </c>
      <c r="H31" s="3">
        <v>0</v>
      </c>
      <c r="I31" s="3">
        <v>0</v>
      </c>
    </row>
    <row r="32" spans="3:9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0</v>
      </c>
      <c r="H32" s="3">
        <v>-3</v>
      </c>
      <c r="I32" s="3">
        <v>-2</v>
      </c>
    </row>
    <row r="33" spans="3:9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0</v>
      </c>
      <c r="H33" s="3">
        <v>-2</v>
      </c>
      <c r="I33" s="3">
        <v>-3</v>
      </c>
    </row>
    <row r="34" spans="3:9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0</v>
      </c>
      <c r="H34" s="3">
        <v>-2</v>
      </c>
      <c r="I34" s="3">
        <v>0</v>
      </c>
    </row>
    <row r="35" spans="3:9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0</v>
      </c>
      <c r="H35" s="3">
        <v>-1</v>
      </c>
      <c r="I35" s="3">
        <v>-1</v>
      </c>
    </row>
    <row r="36" spans="3:9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0</v>
      </c>
      <c r="H36" s="3">
        <v>-3</v>
      </c>
      <c r="I36" s="3">
        <v>0</v>
      </c>
    </row>
    <row r="37" spans="3:9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0</v>
      </c>
      <c r="H37" s="3">
        <v>-2</v>
      </c>
      <c r="I37" s="3">
        <v>0</v>
      </c>
    </row>
    <row r="38" spans="3:9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0</v>
      </c>
      <c r="H38" s="3">
        <v>0</v>
      </c>
      <c r="I38" s="3">
        <v>0</v>
      </c>
    </row>
    <row r="39" spans="3:9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0</v>
      </c>
      <c r="H39" s="3">
        <v>0</v>
      </c>
      <c r="I39" s="3">
        <v>0</v>
      </c>
    </row>
    <row r="40" spans="3:9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0</v>
      </c>
      <c r="H40" s="3">
        <v>0</v>
      </c>
      <c r="I40" s="3">
        <v>1</v>
      </c>
    </row>
    <row r="41" spans="3:9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0</v>
      </c>
      <c r="H41" s="3">
        <v>1</v>
      </c>
      <c r="I41" s="3">
        <v>0</v>
      </c>
    </row>
    <row r="42" spans="3:9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0</v>
      </c>
      <c r="H42" s="3">
        <v>2</v>
      </c>
      <c r="I42" s="3">
        <v>0</v>
      </c>
    </row>
    <row r="43" spans="3:9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0</v>
      </c>
      <c r="H43" s="3">
        <v>2</v>
      </c>
      <c r="I43" s="3">
        <v>1</v>
      </c>
    </row>
    <row r="44" spans="3:9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0</v>
      </c>
      <c r="H44" s="3">
        <v>0</v>
      </c>
      <c r="I44" s="3">
        <v>1</v>
      </c>
    </row>
    <row r="45" spans="3:9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1</v>
      </c>
      <c r="H45" s="3">
        <v>0</v>
      </c>
      <c r="I45" s="3">
        <v>5</v>
      </c>
    </row>
    <row r="46" spans="3:9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0</v>
      </c>
      <c r="H46" s="3">
        <v>0</v>
      </c>
      <c r="I46" s="3">
        <v>1</v>
      </c>
    </row>
    <row r="47" spans="3:9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0</v>
      </c>
      <c r="H47" s="3">
        <v>1</v>
      </c>
      <c r="I47" s="3">
        <v>1</v>
      </c>
    </row>
    <row r="48" spans="3:9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1</v>
      </c>
      <c r="H48" s="3">
        <v>0</v>
      </c>
      <c r="I48" s="3">
        <v>1</v>
      </c>
    </row>
    <row r="49" spans="3:9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0</v>
      </c>
      <c r="H49" s="3">
        <v>0</v>
      </c>
      <c r="I49" s="3">
        <v>4</v>
      </c>
    </row>
    <row r="50" spans="3:9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0</v>
      </c>
      <c r="H50" s="3">
        <v>0</v>
      </c>
      <c r="I50" s="3">
        <v>0</v>
      </c>
    </row>
    <row r="51" spans="3:9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0</v>
      </c>
      <c r="H51" s="3">
        <v>0</v>
      </c>
      <c r="I51" s="3">
        <v>1</v>
      </c>
    </row>
    <row r="52" spans="3:9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1</v>
      </c>
      <c r="H52" s="3">
        <v>2</v>
      </c>
      <c r="I52" s="3">
        <v>0</v>
      </c>
    </row>
    <row r="53" spans="3:9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0</v>
      </c>
      <c r="H53" s="3">
        <v>0</v>
      </c>
      <c r="I53" s="3">
        <v>0</v>
      </c>
    </row>
    <row r="54" spans="3:9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0</v>
      </c>
      <c r="H54" s="3">
        <v>1</v>
      </c>
      <c r="I54" s="3">
        <v>0</v>
      </c>
    </row>
    <row r="55" spans="3:9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0</v>
      </c>
      <c r="H55" s="3">
        <v>0</v>
      </c>
      <c r="I55" s="3">
        <v>-1</v>
      </c>
    </row>
    <row r="56" spans="3:9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0</v>
      </c>
      <c r="H56" s="3">
        <v>0</v>
      </c>
      <c r="I56" s="3">
        <v>0</v>
      </c>
    </row>
    <row r="57" spans="3:9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0</v>
      </c>
      <c r="H57" s="3">
        <v>0</v>
      </c>
      <c r="I57" s="3">
        <v>0</v>
      </c>
    </row>
    <row r="58" spans="3:9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0</v>
      </c>
      <c r="H58" s="3">
        <v>0</v>
      </c>
      <c r="I58" s="3">
        <v>-1</v>
      </c>
    </row>
    <row r="59" spans="3:9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0</v>
      </c>
      <c r="H59" s="3">
        <v>-1</v>
      </c>
      <c r="I59" s="3">
        <v>0</v>
      </c>
    </row>
    <row r="60" spans="3:9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0</v>
      </c>
      <c r="H60" s="3">
        <v>0</v>
      </c>
      <c r="I60" s="3">
        <v>-3</v>
      </c>
    </row>
    <row r="61" spans="3:9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0</v>
      </c>
      <c r="H61" s="3">
        <v>0</v>
      </c>
      <c r="I61" s="3">
        <v>0</v>
      </c>
    </row>
    <row r="62" spans="3:9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0</v>
      </c>
      <c r="H62" s="3">
        <v>0</v>
      </c>
      <c r="I62" s="3">
        <v>-1</v>
      </c>
    </row>
    <row r="63" spans="3:9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0</v>
      </c>
      <c r="H63" s="3">
        <v>0</v>
      </c>
      <c r="I63" s="3">
        <v>-1</v>
      </c>
    </row>
    <row r="64" spans="3:9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0</v>
      </c>
      <c r="H64" s="3">
        <v>-1</v>
      </c>
      <c r="I64" s="3">
        <v>-2</v>
      </c>
    </row>
    <row r="65" spans="3:9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0</v>
      </c>
      <c r="H65" s="3">
        <v>0</v>
      </c>
      <c r="I65" s="3">
        <v>-1</v>
      </c>
    </row>
    <row r="66" spans="3:9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-1</v>
      </c>
      <c r="H66" s="3">
        <v>-1</v>
      </c>
      <c r="I66" s="3">
        <v>-1</v>
      </c>
    </row>
    <row r="67" spans="3:9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0</v>
      </c>
      <c r="H67" s="3">
        <v>-1</v>
      </c>
      <c r="I67" s="3">
        <v>0</v>
      </c>
    </row>
    <row r="68" spans="3:9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0</v>
      </c>
      <c r="H68" s="3">
        <v>-1</v>
      </c>
      <c r="I68" s="3">
        <v>0</v>
      </c>
    </row>
    <row r="69" spans="3:9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0</v>
      </c>
      <c r="H69" s="3">
        <v>-1</v>
      </c>
      <c r="I69" s="3">
        <v>-2</v>
      </c>
    </row>
    <row r="70" spans="3:9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0</v>
      </c>
      <c r="H70" s="3">
        <v>-4</v>
      </c>
      <c r="I70" s="3">
        <v>0</v>
      </c>
    </row>
    <row r="71" spans="3:9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0</v>
      </c>
      <c r="H71" s="3">
        <v>-2</v>
      </c>
      <c r="I71" s="3">
        <v>0</v>
      </c>
    </row>
    <row r="72" spans="3:9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0</v>
      </c>
      <c r="H72" s="3">
        <v>0</v>
      </c>
      <c r="I72" s="3">
        <v>0</v>
      </c>
    </row>
    <row r="73" spans="3:9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0</v>
      </c>
      <c r="H73" s="3">
        <v>0</v>
      </c>
      <c r="I73" s="3">
        <v>0</v>
      </c>
    </row>
    <row r="74" spans="3:9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0</v>
      </c>
      <c r="H74" s="3">
        <v>0</v>
      </c>
      <c r="I74" s="3">
        <v>1</v>
      </c>
    </row>
    <row r="75" spans="3:9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0</v>
      </c>
      <c r="H75" s="3">
        <v>0</v>
      </c>
      <c r="I75" s="3">
        <v>0</v>
      </c>
    </row>
    <row r="76" spans="3:9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0</v>
      </c>
      <c r="H76" s="3">
        <v>0</v>
      </c>
      <c r="I76" s="3">
        <v>1</v>
      </c>
    </row>
    <row r="77" spans="3:9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0</v>
      </c>
      <c r="H77" s="3">
        <v>0</v>
      </c>
      <c r="I77" s="3">
        <v>1</v>
      </c>
    </row>
    <row r="78" spans="3:9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0</v>
      </c>
      <c r="H78" s="3">
        <v>0</v>
      </c>
      <c r="I78" s="3">
        <v>3</v>
      </c>
    </row>
    <row r="79" spans="3:9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0</v>
      </c>
      <c r="H79" s="3">
        <v>0</v>
      </c>
      <c r="I79" s="3">
        <v>1</v>
      </c>
    </row>
    <row r="80" spans="3:9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0</v>
      </c>
      <c r="H80" s="3">
        <v>0</v>
      </c>
      <c r="I80" s="3">
        <v>3</v>
      </c>
    </row>
    <row r="81" spans="3:9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0</v>
      </c>
      <c r="H81" s="3">
        <v>1</v>
      </c>
      <c r="I81" s="3">
        <v>0</v>
      </c>
    </row>
    <row r="82" spans="3:9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0</v>
      </c>
      <c r="H82" s="3">
        <v>2</v>
      </c>
      <c r="I82" s="3">
        <v>0</v>
      </c>
    </row>
    <row r="83" spans="3:9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0</v>
      </c>
      <c r="H83" s="3">
        <v>2</v>
      </c>
      <c r="I83" s="3">
        <v>1</v>
      </c>
    </row>
    <row r="84" spans="3:9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0</v>
      </c>
      <c r="H84" s="3">
        <v>1</v>
      </c>
      <c r="I84" s="3">
        <v>3</v>
      </c>
    </row>
    <row r="85" spans="3:9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0</v>
      </c>
      <c r="H85" s="3">
        <v>0</v>
      </c>
      <c r="I85" s="3">
        <v>1</v>
      </c>
    </row>
    <row r="86" spans="3:9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0</v>
      </c>
      <c r="H86" s="3">
        <v>2</v>
      </c>
      <c r="I86" s="3">
        <v>1</v>
      </c>
    </row>
    <row r="87" spans="3:9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0</v>
      </c>
      <c r="H87" s="3">
        <v>0</v>
      </c>
      <c r="I87" s="3">
        <v>0</v>
      </c>
    </row>
    <row r="88" spans="3:9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0</v>
      </c>
      <c r="H88" s="3">
        <v>0</v>
      </c>
      <c r="I88" s="3">
        <v>0</v>
      </c>
    </row>
    <row r="89" spans="3:9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0</v>
      </c>
      <c r="H89" s="3">
        <v>0</v>
      </c>
      <c r="I89" s="3">
        <v>-3</v>
      </c>
    </row>
    <row r="90" spans="3:9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0</v>
      </c>
      <c r="H90" s="3">
        <v>0</v>
      </c>
      <c r="I90" s="3">
        <v>0</v>
      </c>
    </row>
    <row r="91" spans="3:9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0</v>
      </c>
      <c r="H91" s="3">
        <v>0</v>
      </c>
      <c r="I91" s="3">
        <v>-1</v>
      </c>
    </row>
    <row r="92" spans="3:9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0</v>
      </c>
      <c r="H92" s="3">
        <v>0</v>
      </c>
      <c r="I92" s="3">
        <v>0</v>
      </c>
    </row>
    <row r="93" spans="3:9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0</v>
      </c>
      <c r="H93" s="3">
        <v>0</v>
      </c>
      <c r="I93" s="3">
        <v>-1</v>
      </c>
    </row>
    <row r="94" spans="3:9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0</v>
      </c>
      <c r="H94" s="3">
        <v>0</v>
      </c>
      <c r="I94" s="3">
        <v>0</v>
      </c>
    </row>
    <row r="95" spans="3:9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0</v>
      </c>
      <c r="H95" s="3">
        <v>0</v>
      </c>
      <c r="I95" s="3">
        <v>-1</v>
      </c>
    </row>
    <row r="96" spans="3:9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0</v>
      </c>
      <c r="H96" s="3">
        <v>0</v>
      </c>
      <c r="I96" s="3">
        <v>-2</v>
      </c>
    </row>
    <row r="97" spans="3:9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0</v>
      </c>
      <c r="H97" s="3">
        <v>0</v>
      </c>
      <c r="I97" s="3">
        <v>-1</v>
      </c>
    </row>
    <row r="98" spans="3:9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0</v>
      </c>
      <c r="H98" s="3">
        <v>-1</v>
      </c>
      <c r="I98" s="3">
        <v>0</v>
      </c>
    </row>
    <row r="99" spans="3:9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0</v>
      </c>
      <c r="H99" s="3">
        <v>0</v>
      </c>
      <c r="I99" s="3">
        <v>0</v>
      </c>
    </row>
    <row r="100" spans="3:9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0</v>
      </c>
      <c r="H100" s="3">
        <v>-1</v>
      </c>
      <c r="I100" s="3">
        <v>-1</v>
      </c>
    </row>
    <row r="101" spans="3:9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0</v>
      </c>
      <c r="H101" s="3">
        <v>0</v>
      </c>
      <c r="I101" s="3">
        <v>-1</v>
      </c>
    </row>
    <row r="102" spans="3:9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0</v>
      </c>
      <c r="H102" s="3">
        <v>-1</v>
      </c>
      <c r="I102" s="3">
        <v>0</v>
      </c>
    </row>
    <row r="103" spans="3:9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0</v>
      </c>
      <c r="H103" s="3">
        <v>0</v>
      </c>
      <c r="I103" s="3">
        <v>-1</v>
      </c>
    </row>
    <row r="104" spans="3:9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0</v>
      </c>
      <c r="H104" s="3">
        <v>-2</v>
      </c>
      <c r="I104" s="3">
        <v>0</v>
      </c>
    </row>
    <row r="105" spans="3:9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0</v>
      </c>
      <c r="H105" s="3">
        <v>-2</v>
      </c>
      <c r="I105" s="3">
        <v>0</v>
      </c>
    </row>
    <row r="106" spans="3:9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0</v>
      </c>
      <c r="H106" s="3">
        <v>0</v>
      </c>
      <c r="I106" s="3">
        <v>0</v>
      </c>
    </row>
    <row r="107" spans="3:9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0</v>
      </c>
      <c r="H107" s="3">
        <v>0</v>
      </c>
      <c r="I107" s="3">
        <v>1</v>
      </c>
    </row>
    <row r="108" spans="3:9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0</v>
      </c>
      <c r="H108" s="3">
        <v>0</v>
      </c>
      <c r="I108" s="3">
        <v>1</v>
      </c>
    </row>
    <row r="109" spans="3:9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0</v>
      </c>
      <c r="H109" s="3">
        <v>0</v>
      </c>
      <c r="I109" s="3">
        <v>0</v>
      </c>
    </row>
    <row r="110" spans="3:9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0</v>
      </c>
      <c r="H110" s="3">
        <v>0</v>
      </c>
      <c r="I110" s="3">
        <v>1</v>
      </c>
    </row>
    <row r="111" spans="3:9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0</v>
      </c>
      <c r="H111" s="3">
        <v>1</v>
      </c>
      <c r="I111" s="3">
        <v>0</v>
      </c>
    </row>
    <row r="112" spans="3:9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0</v>
      </c>
      <c r="H112" s="3">
        <v>0</v>
      </c>
      <c r="I112" s="3">
        <v>2</v>
      </c>
    </row>
    <row r="113" spans="3:9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0</v>
      </c>
      <c r="H113" s="3">
        <v>0</v>
      </c>
      <c r="I113" s="3">
        <v>1</v>
      </c>
    </row>
    <row r="114" spans="3:9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0</v>
      </c>
      <c r="H114" s="3">
        <v>1</v>
      </c>
      <c r="I114" s="3">
        <v>2</v>
      </c>
    </row>
    <row r="115" spans="3:9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0</v>
      </c>
      <c r="H115" s="3">
        <v>1</v>
      </c>
      <c r="I115" s="3">
        <v>1</v>
      </c>
    </row>
    <row r="116" spans="3:9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1</v>
      </c>
      <c r="H116" s="3">
        <v>0</v>
      </c>
      <c r="I116" s="3">
        <v>1</v>
      </c>
    </row>
    <row r="117" spans="3:9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0</v>
      </c>
      <c r="H117" s="3">
        <v>0</v>
      </c>
      <c r="I117" s="3">
        <v>1</v>
      </c>
    </row>
    <row r="118" spans="3:9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0</v>
      </c>
      <c r="H118" s="3">
        <v>3</v>
      </c>
      <c r="I118" s="3">
        <v>2</v>
      </c>
    </row>
    <row r="119" spans="3:9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0</v>
      </c>
      <c r="H119" s="3">
        <v>2</v>
      </c>
      <c r="I119" s="3">
        <v>1</v>
      </c>
    </row>
    <row r="120" spans="3:9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0</v>
      </c>
      <c r="H120" s="3">
        <v>1</v>
      </c>
      <c r="I120" s="3">
        <v>0</v>
      </c>
    </row>
    <row r="121" spans="3:9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0</v>
      </c>
      <c r="H121" s="3">
        <v>1</v>
      </c>
      <c r="I121" s="3">
        <v>0</v>
      </c>
    </row>
    <row r="122" spans="3:9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0</v>
      </c>
      <c r="H122" s="3">
        <v>0</v>
      </c>
      <c r="I122" s="3">
        <v>0</v>
      </c>
    </row>
    <row r="123" spans="3:9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0</v>
      </c>
      <c r="H123" s="3">
        <v>0</v>
      </c>
      <c r="I123" s="3">
        <v>0</v>
      </c>
    </row>
    <row r="124" spans="3:9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0</v>
      </c>
      <c r="H124" s="3">
        <v>0</v>
      </c>
      <c r="I124" s="3">
        <v>0</v>
      </c>
    </row>
    <row r="125" spans="3:9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0</v>
      </c>
      <c r="H125" s="3">
        <v>0</v>
      </c>
      <c r="I125" s="3">
        <v>0</v>
      </c>
    </row>
    <row r="126" spans="3:9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0</v>
      </c>
      <c r="H126" s="3">
        <v>0</v>
      </c>
      <c r="I126" s="3">
        <v>0</v>
      </c>
    </row>
    <row r="127" spans="3:9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0</v>
      </c>
      <c r="H127" s="3">
        <v>0</v>
      </c>
      <c r="I127" s="3">
        <v>-1</v>
      </c>
    </row>
    <row r="128" spans="3:9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0</v>
      </c>
      <c r="H128" s="3">
        <v>0</v>
      </c>
      <c r="I128" s="3">
        <v>0</v>
      </c>
    </row>
    <row r="129" spans="3:9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0</v>
      </c>
      <c r="H129" s="3">
        <v>0</v>
      </c>
      <c r="I129" s="3">
        <v>-1</v>
      </c>
    </row>
    <row r="130" spans="3:9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0</v>
      </c>
      <c r="H130" s="3">
        <v>0</v>
      </c>
      <c r="I130" s="3">
        <v>-1</v>
      </c>
    </row>
    <row r="131" spans="3:9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-1</v>
      </c>
      <c r="H131" s="3">
        <v>-1</v>
      </c>
      <c r="I131" s="3">
        <v>0</v>
      </c>
    </row>
    <row r="132" spans="3:9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0</v>
      </c>
      <c r="H132" s="3">
        <v>0</v>
      </c>
      <c r="I132" s="3">
        <v>-2</v>
      </c>
    </row>
    <row r="133" spans="3:9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0</v>
      </c>
      <c r="H133" s="3">
        <v>0</v>
      </c>
      <c r="I133" s="3">
        <v>0</v>
      </c>
    </row>
    <row r="134" spans="3:9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0</v>
      </c>
      <c r="H134" s="3">
        <v>0</v>
      </c>
      <c r="I134" s="3">
        <v>0</v>
      </c>
    </row>
    <row r="135" spans="3:9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0</v>
      </c>
      <c r="H135" s="3">
        <v>-2</v>
      </c>
      <c r="I135" s="3">
        <v>0</v>
      </c>
    </row>
    <row r="136" spans="3:9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0</v>
      </c>
      <c r="H136" s="3">
        <v>-2</v>
      </c>
      <c r="I136" s="3">
        <v>0</v>
      </c>
    </row>
    <row r="137" spans="3:9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0</v>
      </c>
      <c r="H137" s="3">
        <v>0</v>
      </c>
      <c r="I137" s="3">
        <v>0</v>
      </c>
    </row>
    <row r="138" spans="3:9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0</v>
      </c>
      <c r="H138" s="3">
        <v>0</v>
      </c>
      <c r="I138" s="3">
        <v>-1</v>
      </c>
    </row>
    <row r="139" spans="3:9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0</v>
      </c>
      <c r="H139" s="3">
        <v>0</v>
      </c>
      <c r="I139" s="3">
        <v>0</v>
      </c>
    </row>
    <row r="140" spans="3:9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0</v>
      </c>
      <c r="H140" s="3">
        <v>0</v>
      </c>
      <c r="I140" s="3">
        <v>1</v>
      </c>
    </row>
    <row r="141" spans="3:9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0</v>
      </c>
      <c r="H141" s="3">
        <v>0</v>
      </c>
      <c r="I141" s="3">
        <v>2</v>
      </c>
    </row>
    <row r="142" spans="3:9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0</v>
      </c>
      <c r="H142" s="3">
        <v>0</v>
      </c>
      <c r="I142" s="3">
        <v>0</v>
      </c>
    </row>
    <row r="143" spans="3:9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0</v>
      </c>
      <c r="H143" s="3">
        <v>0</v>
      </c>
      <c r="I143" s="3">
        <v>1</v>
      </c>
    </row>
    <row r="144" spans="3:9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0</v>
      </c>
      <c r="H144" s="3">
        <v>0</v>
      </c>
      <c r="I144" s="3">
        <v>2</v>
      </c>
    </row>
    <row r="145" spans="3:9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0</v>
      </c>
      <c r="H145" s="3">
        <v>0</v>
      </c>
      <c r="I145" s="3">
        <v>1</v>
      </c>
    </row>
    <row r="146" spans="3:9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0</v>
      </c>
      <c r="H146" s="3">
        <v>1</v>
      </c>
      <c r="I146" s="3">
        <v>1</v>
      </c>
    </row>
    <row r="147" spans="3:9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0</v>
      </c>
      <c r="H147" s="3">
        <v>2</v>
      </c>
      <c r="I147" s="3">
        <v>0</v>
      </c>
    </row>
    <row r="148" spans="3:9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0</v>
      </c>
      <c r="H148" s="3">
        <v>0</v>
      </c>
      <c r="I148" s="3">
        <v>0</v>
      </c>
    </row>
    <row r="149" spans="3:9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0</v>
      </c>
      <c r="H149" s="3">
        <v>0</v>
      </c>
      <c r="I149" s="3">
        <v>3</v>
      </c>
    </row>
    <row r="150" spans="3:9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1</v>
      </c>
      <c r="H150" s="3">
        <v>0</v>
      </c>
      <c r="I150" s="3">
        <v>0</v>
      </c>
    </row>
    <row r="151" spans="3:9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0</v>
      </c>
      <c r="H151" s="3">
        <v>1</v>
      </c>
      <c r="I151" s="3">
        <v>1</v>
      </c>
    </row>
    <row r="152" spans="3:9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0</v>
      </c>
      <c r="H152" s="3">
        <v>2</v>
      </c>
      <c r="I152" s="3">
        <v>2</v>
      </c>
    </row>
    <row r="153" spans="3:9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0</v>
      </c>
      <c r="H153" s="3">
        <v>1</v>
      </c>
      <c r="I153" s="3">
        <v>3</v>
      </c>
    </row>
    <row r="154" spans="3:9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0</v>
      </c>
      <c r="H154" s="3">
        <v>2</v>
      </c>
      <c r="I154" s="3">
        <v>1</v>
      </c>
    </row>
    <row r="155" spans="3:9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0</v>
      </c>
      <c r="H155" s="3">
        <v>2</v>
      </c>
      <c r="I155" s="3">
        <v>0</v>
      </c>
    </row>
    <row r="156" spans="3:9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0</v>
      </c>
      <c r="H156" s="3">
        <v>1</v>
      </c>
      <c r="I156" s="3">
        <v>1</v>
      </c>
    </row>
    <row r="157" spans="3:9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0</v>
      </c>
      <c r="H157" s="3">
        <v>0</v>
      </c>
      <c r="I157" s="3">
        <v>0</v>
      </c>
    </row>
    <row r="158" spans="3:9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0</v>
      </c>
      <c r="H158" s="3">
        <v>0</v>
      </c>
      <c r="I158" s="3">
        <v>0</v>
      </c>
    </row>
    <row r="159" spans="3:9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0</v>
      </c>
      <c r="H159" s="3">
        <v>0</v>
      </c>
      <c r="I159" s="3">
        <v>-1</v>
      </c>
    </row>
    <row r="160" spans="3:9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0</v>
      </c>
      <c r="H160" s="3">
        <v>0</v>
      </c>
      <c r="I160" s="3">
        <v>-2</v>
      </c>
    </row>
    <row r="161" spans="3:9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0</v>
      </c>
      <c r="H161" s="3">
        <v>0</v>
      </c>
      <c r="I161" s="3">
        <v>0</v>
      </c>
    </row>
    <row r="162" spans="3:9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0</v>
      </c>
      <c r="H162" s="3">
        <v>0</v>
      </c>
      <c r="I162" s="3">
        <v>-1</v>
      </c>
    </row>
    <row r="163" spans="3:9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0</v>
      </c>
      <c r="H163" s="3">
        <v>0</v>
      </c>
      <c r="I163" s="3">
        <v>-1</v>
      </c>
    </row>
    <row r="164" spans="3:9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-1</v>
      </c>
      <c r="H164" s="3">
        <v>0</v>
      </c>
      <c r="I164" s="3">
        <v>0</v>
      </c>
    </row>
    <row r="165" spans="3:9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0</v>
      </c>
      <c r="H165" s="3">
        <v>-1</v>
      </c>
      <c r="I165" s="3">
        <v>-5</v>
      </c>
    </row>
    <row r="166" spans="3:9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0</v>
      </c>
      <c r="H166" s="3">
        <v>-2</v>
      </c>
      <c r="I166" s="3">
        <v>-1</v>
      </c>
    </row>
    <row r="167" spans="3:9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0</v>
      </c>
      <c r="H167" s="3">
        <v>-1</v>
      </c>
      <c r="I167" s="3">
        <v>-1</v>
      </c>
    </row>
    <row r="168" spans="3:9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-1</v>
      </c>
      <c r="H168" s="3">
        <v>0</v>
      </c>
      <c r="I168" s="3">
        <v>-3</v>
      </c>
    </row>
    <row r="169" spans="3:9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0</v>
      </c>
      <c r="H169" s="3">
        <v>0</v>
      </c>
      <c r="I169" s="3">
        <v>0</v>
      </c>
    </row>
    <row r="170" spans="3:9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0</v>
      </c>
      <c r="H170" s="3">
        <v>-1</v>
      </c>
      <c r="I170" s="3">
        <v>-1</v>
      </c>
    </row>
    <row r="171" spans="3:9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0</v>
      </c>
      <c r="H171" s="3">
        <v>-1</v>
      </c>
      <c r="I171" s="3">
        <v>-1</v>
      </c>
    </row>
    <row r="172" spans="3:9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0</v>
      </c>
      <c r="H172" s="3">
        <v>-1</v>
      </c>
      <c r="I172" s="3">
        <v>0</v>
      </c>
    </row>
    <row r="173" spans="3:9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-1</v>
      </c>
      <c r="H173" s="3">
        <v>-1</v>
      </c>
      <c r="I173" s="3">
        <v>0</v>
      </c>
    </row>
    <row r="174" spans="3:9" x14ac:dyDescent="0.35">
      <c r="C174" s="3" t="s">
        <v>130</v>
      </c>
      <c r="D174" s="3" t="s">
        <v>6</v>
      </c>
      <c r="E174" s="4" t="s">
        <v>7</v>
      </c>
      <c r="F174" s="3">
        <v>1671407</v>
      </c>
      <c r="G174" s="3">
        <v>0</v>
      </c>
      <c r="H174" s="3">
        <v>0</v>
      </c>
      <c r="I174" s="3">
        <v>1</v>
      </c>
    </row>
    <row r="175" spans="3:9" x14ac:dyDescent="0.35">
      <c r="C175" s="3" t="s">
        <v>130</v>
      </c>
      <c r="D175" s="3" t="s">
        <v>6</v>
      </c>
      <c r="E175" s="4" t="s">
        <v>8</v>
      </c>
      <c r="F175" s="3">
        <v>1672583</v>
      </c>
      <c r="G175" s="3">
        <v>0</v>
      </c>
      <c r="H175" s="3">
        <v>0</v>
      </c>
      <c r="I175" s="3">
        <v>3</v>
      </c>
    </row>
    <row r="176" spans="3:9" x14ac:dyDescent="0.35">
      <c r="C176" s="3" t="s">
        <v>130</v>
      </c>
      <c r="D176" s="3" t="s">
        <v>6</v>
      </c>
      <c r="E176" s="4" t="s">
        <v>9</v>
      </c>
      <c r="F176" s="3">
        <v>1497833</v>
      </c>
      <c r="G176" s="3">
        <v>0</v>
      </c>
      <c r="H176" s="3">
        <v>0</v>
      </c>
      <c r="I176" s="3">
        <v>3</v>
      </c>
    </row>
    <row r="177" spans="3:9" x14ac:dyDescent="0.35">
      <c r="C177" s="3" t="s">
        <v>130</v>
      </c>
      <c r="D177" s="3" t="s">
        <v>6</v>
      </c>
      <c r="E177" s="4" t="s">
        <v>10</v>
      </c>
      <c r="F177" s="3">
        <v>1547611</v>
      </c>
      <c r="G177" s="3">
        <v>0</v>
      </c>
      <c r="H177" s="3">
        <v>1</v>
      </c>
      <c r="I177" s="3">
        <v>2</v>
      </c>
    </row>
    <row r="178" spans="3:9" x14ac:dyDescent="0.35">
      <c r="C178" s="3" t="s">
        <v>130</v>
      </c>
      <c r="D178" s="3" t="s">
        <v>6</v>
      </c>
      <c r="E178" s="4" t="s">
        <v>11</v>
      </c>
      <c r="F178" s="3">
        <v>1735865</v>
      </c>
      <c r="G178" s="3">
        <v>0</v>
      </c>
      <c r="H178" s="3">
        <v>2</v>
      </c>
      <c r="I178" s="3">
        <v>4</v>
      </c>
    </row>
    <row r="179" spans="3:9" x14ac:dyDescent="0.35">
      <c r="C179" s="3" t="s">
        <v>130</v>
      </c>
      <c r="D179" s="3" t="s">
        <v>6</v>
      </c>
      <c r="E179" s="4" t="s">
        <v>12</v>
      </c>
      <c r="F179" s="3">
        <v>1887371</v>
      </c>
      <c r="G179" s="3">
        <v>0</v>
      </c>
      <c r="H179" s="3">
        <v>3</v>
      </c>
      <c r="I179" s="3">
        <v>6</v>
      </c>
    </row>
    <row r="180" spans="3:9" x14ac:dyDescent="0.35">
      <c r="C180" s="3" t="s">
        <v>130</v>
      </c>
      <c r="D180" s="3" t="s">
        <v>6</v>
      </c>
      <c r="E180" s="4" t="s">
        <v>13</v>
      </c>
      <c r="F180" s="3">
        <v>1874726</v>
      </c>
      <c r="G180" s="3">
        <v>0</v>
      </c>
      <c r="H180" s="3">
        <v>1</v>
      </c>
      <c r="I180" s="3">
        <v>9</v>
      </c>
    </row>
    <row r="181" spans="3:9" x14ac:dyDescent="0.35">
      <c r="C181" s="3" t="s">
        <v>130</v>
      </c>
      <c r="D181" s="3" t="s">
        <v>6</v>
      </c>
      <c r="E181" s="4" t="s">
        <v>14</v>
      </c>
      <c r="F181" s="3">
        <v>1783165</v>
      </c>
      <c r="G181" s="3">
        <v>1</v>
      </c>
      <c r="H181" s="3">
        <v>2</v>
      </c>
      <c r="I181" s="3">
        <v>9</v>
      </c>
    </row>
    <row r="182" spans="3:9" x14ac:dyDescent="0.35">
      <c r="C182" s="3" t="s">
        <v>130</v>
      </c>
      <c r="D182" s="3" t="s">
        <v>6</v>
      </c>
      <c r="E182" s="4" t="s">
        <v>15</v>
      </c>
      <c r="F182" s="3">
        <v>1778839</v>
      </c>
      <c r="G182" s="3">
        <v>0</v>
      </c>
      <c r="H182" s="3">
        <v>1</v>
      </c>
      <c r="I182" s="3">
        <v>8</v>
      </c>
    </row>
    <row r="183" spans="3:9" x14ac:dyDescent="0.35">
      <c r="C183" s="3" t="s">
        <v>130</v>
      </c>
      <c r="D183" s="3" t="s">
        <v>6</v>
      </c>
      <c r="E183" s="4" t="s">
        <v>16</v>
      </c>
      <c r="F183" s="3">
        <v>1963255</v>
      </c>
      <c r="G183" s="3">
        <v>0</v>
      </c>
      <c r="H183" s="3">
        <v>6</v>
      </c>
      <c r="I183" s="3">
        <v>5</v>
      </c>
    </row>
    <row r="184" spans="3:9" x14ac:dyDescent="0.35">
      <c r="C184" s="3" t="s">
        <v>130</v>
      </c>
      <c r="D184" s="3" t="s">
        <v>6</v>
      </c>
      <c r="E184" s="4" t="s">
        <v>17</v>
      </c>
      <c r="F184" s="3">
        <v>1961512</v>
      </c>
      <c r="G184" s="3">
        <v>3</v>
      </c>
      <c r="H184" s="3">
        <v>2</v>
      </c>
      <c r="I184" s="3">
        <v>2</v>
      </c>
    </row>
    <row r="185" spans="3:9" x14ac:dyDescent="0.35">
      <c r="C185" s="3" t="s">
        <v>130</v>
      </c>
      <c r="D185" s="3" t="s">
        <v>6</v>
      </c>
      <c r="E185" s="4" t="s">
        <v>18</v>
      </c>
      <c r="F185" s="3">
        <v>1707241</v>
      </c>
      <c r="G185" s="3">
        <v>0</v>
      </c>
      <c r="H185" s="3">
        <v>5</v>
      </c>
      <c r="I185" s="3">
        <v>9</v>
      </c>
    </row>
    <row r="186" spans="3:9" x14ac:dyDescent="0.35">
      <c r="C186" s="3" t="s">
        <v>130</v>
      </c>
      <c r="D186" s="3" t="s">
        <v>6</v>
      </c>
      <c r="E186" s="4" t="s">
        <v>19</v>
      </c>
      <c r="F186" s="3">
        <v>1494368</v>
      </c>
      <c r="G186" s="3">
        <v>0</v>
      </c>
      <c r="H186" s="3">
        <v>7</v>
      </c>
      <c r="I186" s="3">
        <v>10</v>
      </c>
    </row>
    <row r="187" spans="3:9" x14ac:dyDescent="0.35">
      <c r="C187" s="3" t="s">
        <v>130</v>
      </c>
      <c r="D187" s="3" t="s">
        <v>6</v>
      </c>
      <c r="E187" s="4" t="s">
        <v>20</v>
      </c>
      <c r="F187" s="3">
        <v>1561477</v>
      </c>
      <c r="G187" s="3">
        <v>0</v>
      </c>
      <c r="H187" s="3">
        <v>5</v>
      </c>
      <c r="I187" s="3">
        <v>6</v>
      </c>
    </row>
    <row r="188" spans="3:9" x14ac:dyDescent="0.35">
      <c r="C188" s="3" t="s">
        <v>130</v>
      </c>
      <c r="D188" s="3" t="s">
        <v>6</v>
      </c>
      <c r="E188" s="4" t="s">
        <v>21</v>
      </c>
      <c r="F188" s="3">
        <v>1243844</v>
      </c>
      <c r="G188" s="3">
        <v>1</v>
      </c>
      <c r="H188" s="3">
        <v>7</v>
      </c>
      <c r="I188" s="3">
        <v>2</v>
      </c>
    </row>
    <row r="189" spans="3:9" x14ac:dyDescent="0.35">
      <c r="C189" s="3" t="s">
        <v>130</v>
      </c>
      <c r="D189" s="3" t="s">
        <v>6</v>
      </c>
      <c r="E189" s="4" t="s">
        <v>22</v>
      </c>
      <c r="F189" s="3">
        <v>968214</v>
      </c>
      <c r="G189" s="3">
        <v>0</v>
      </c>
      <c r="H189" s="3">
        <v>5</v>
      </c>
      <c r="I189" s="3">
        <v>0</v>
      </c>
    </row>
    <row r="190" spans="3:9" x14ac:dyDescent="0.35">
      <c r="C190" s="3" t="s">
        <v>130</v>
      </c>
      <c r="D190" s="3" t="s">
        <v>6</v>
      </c>
      <c r="E190" s="4" t="s">
        <v>23</v>
      </c>
      <c r="F190" s="3">
        <v>1617836</v>
      </c>
      <c r="G190" s="3">
        <v>0</v>
      </c>
      <c r="H190" s="3">
        <v>4</v>
      </c>
      <c r="I190" s="3">
        <v>1</v>
      </c>
    </row>
    <row r="191" spans="3:9" x14ac:dyDescent="0.35">
      <c r="C191" s="3" t="s">
        <v>130</v>
      </c>
      <c r="D191" s="3" t="s">
        <v>24</v>
      </c>
      <c r="E191" s="4" t="s">
        <v>7</v>
      </c>
      <c r="F191" s="3">
        <v>-1757639</v>
      </c>
      <c r="G191" s="3">
        <v>0</v>
      </c>
      <c r="H191" s="3">
        <v>0</v>
      </c>
      <c r="I191" s="3">
        <v>-7</v>
      </c>
    </row>
    <row r="192" spans="3:9" x14ac:dyDescent="0.35">
      <c r="C192" s="3" t="s">
        <v>130</v>
      </c>
      <c r="D192" s="3" t="s">
        <v>24</v>
      </c>
      <c r="E192" s="4" t="s">
        <v>8</v>
      </c>
      <c r="F192" s="3">
        <v>-1755683</v>
      </c>
      <c r="G192" s="3">
        <v>0</v>
      </c>
      <c r="H192" s="3">
        <v>0</v>
      </c>
      <c r="I192" s="3">
        <v>0</v>
      </c>
    </row>
    <row r="193" spans="3:9" x14ac:dyDescent="0.35">
      <c r="C193" s="3" t="s">
        <v>130</v>
      </c>
      <c r="D193" s="3" t="s">
        <v>24</v>
      </c>
      <c r="E193" s="4" t="s">
        <v>9</v>
      </c>
      <c r="F193" s="3">
        <v>-1572421</v>
      </c>
      <c r="G193" s="3">
        <v>0</v>
      </c>
      <c r="H193" s="3">
        <v>0</v>
      </c>
      <c r="I193" s="3">
        <v>-2</v>
      </c>
    </row>
    <row r="194" spans="3:9" x14ac:dyDescent="0.35">
      <c r="C194" s="3" t="s">
        <v>130</v>
      </c>
      <c r="D194" s="3" t="s">
        <v>24</v>
      </c>
      <c r="E194" s="4" t="s">
        <v>10</v>
      </c>
      <c r="F194" s="3">
        <v>-1631799</v>
      </c>
      <c r="G194" s="3">
        <v>0</v>
      </c>
      <c r="H194" s="3">
        <v>0</v>
      </c>
      <c r="I194" s="3">
        <v>-3</v>
      </c>
    </row>
    <row r="195" spans="3:9" x14ac:dyDescent="0.35">
      <c r="C195" s="3" t="s">
        <v>130</v>
      </c>
      <c r="D195" s="3" t="s">
        <v>24</v>
      </c>
      <c r="E195" s="4" t="s">
        <v>11</v>
      </c>
      <c r="F195" s="3">
        <v>-1824091</v>
      </c>
      <c r="G195" s="3">
        <v>0</v>
      </c>
      <c r="H195" s="3">
        <v>-1</v>
      </c>
      <c r="I195" s="3">
        <v>-2</v>
      </c>
    </row>
    <row r="196" spans="3:9" x14ac:dyDescent="0.35">
      <c r="C196" s="3" t="s">
        <v>130</v>
      </c>
      <c r="D196" s="3" t="s">
        <v>24</v>
      </c>
      <c r="E196" s="4" t="s">
        <v>12</v>
      </c>
      <c r="F196" s="3">
        <v>-1924216</v>
      </c>
      <c r="G196" s="3">
        <v>0</v>
      </c>
      <c r="H196" s="3">
        <v>0</v>
      </c>
      <c r="I196" s="3">
        <v>-4</v>
      </c>
    </row>
    <row r="197" spans="3:9" x14ac:dyDescent="0.35">
      <c r="C197" s="3" t="s">
        <v>130</v>
      </c>
      <c r="D197" s="3" t="s">
        <v>24</v>
      </c>
      <c r="E197" s="4" t="s">
        <v>13</v>
      </c>
      <c r="F197" s="3">
        <v>-1874897</v>
      </c>
      <c r="G197" s="3">
        <v>0</v>
      </c>
      <c r="H197" s="3">
        <v>0</v>
      </c>
      <c r="I197" s="3">
        <v>-3</v>
      </c>
    </row>
    <row r="198" spans="3:9" x14ac:dyDescent="0.35">
      <c r="C198" s="3" t="s">
        <v>130</v>
      </c>
      <c r="D198" s="3" t="s">
        <v>24</v>
      </c>
      <c r="E198" s="4" t="s">
        <v>14</v>
      </c>
      <c r="F198" s="3">
        <v>-1773846</v>
      </c>
      <c r="G198" s="3">
        <v>-1</v>
      </c>
      <c r="H198" s="3">
        <v>0</v>
      </c>
      <c r="I198" s="3">
        <v>-5</v>
      </c>
    </row>
    <row r="199" spans="3:9" x14ac:dyDescent="0.35">
      <c r="C199" s="3" t="s">
        <v>130</v>
      </c>
      <c r="D199" s="3" t="s">
        <v>24</v>
      </c>
      <c r="E199" s="4" t="s">
        <v>15</v>
      </c>
      <c r="F199" s="3">
        <v>-1756427</v>
      </c>
      <c r="G199" s="3">
        <v>-1</v>
      </c>
      <c r="H199" s="3">
        <v>-4</v>
      </c>
      <c r="I199" s="3">
        <v>-8</v>
      </c>
    </row>
    <row r="200" spans="3:9" x14ac:dyDescent="0.35">
      <c r="C200" s="3" t="s">
        <v>130</v>
      </c>
      <c r="D200" s="3" t="s">
        <v>24</v>
      </c>
      <c r="E200" s="4" t="s">
        <v>16</v>
      </c>
      <c r="F200" s="3">
        <v>-1919824</v>
      </c>
      <c r="G200" s="3">
        <v>0</v>
      </c>
      <c r="H200" s="3">
        <v>-4</v>
      </c>
      <c r="I200" s="3">
        <v>-7</v>
      </c>
    </row>
    <row r="201" spans="3:9" x14ac:dyDescent="0.35">
      <c r="C201" s="3" t="s">
        <v>130</v>
      </c>
      <c r="D201" s="3" t="s">
        <v>24</v>
      </c>
      <c r="E201" s="4" t="s">
        <v>17</v>
      </c>
      <c r="F201" s="3">
        <v>-1911583</v>
      </c>
      <c r="G201" s="3">
        <v>0</v>
      </c>
      <c r="H201" s="3">
        <v>-1</v>
      </c>
      <c r="I201" s="3">
        <v>-2</v>
      </c>
    </row>
    <row r="202" spans="3:9" x14ac:dyDescent="0.35">
      <c r="C202" s="3" t="s">
        <v>130</v>
      </c>
      <c r="D202" s="3" t="s">
        <v>24</v>
      </c>
      <c r="E202" s="4" t="s">
        <v>18</v>
      </c>
      <c r="F202" s="3">
        <v>-1670419</v>
      </c>
      <c r="G202" s="3">
        <v>-2</v>
      </c>
      <c r="H202" s="3">
        <v>-5</v>
      </c>
      <c r="I202" s="3">
        <v>-7</v>
      </c>
    </row>
    <row r="203" spans="3:9" x14ac:dyDescent="0.35">
      <c r="C203" s="3" t="s">
        <v>130</v>
      </c>
      <c r="D203" s="3" t="s">
        <v>24</v>
      </c>
      <c r="E203" s="4" t="s">
        <v>19</v>
      </c>
      <c r="F203" s="3">
        <v>-1436605</v>
      </c>
      <c r="G203" s="3">
        <v>0</v>
      </c>
      <c r="H203" s="3">
        <v>-5</v>
      </c>
      <c r="I203" s="3">
        <v>-4</v>
      </c>
    </row>
    <row r="204" spans="3:9" x14ac:dyDescent="0.35">
      <c r="C204" s="3" t="s">
        <v>130</v>
      </c>
      <c r="D204" s="3" t="s">
        <v>24</v>
      </c>
      <c r="E204" s="4" t="s">
        <v>20</v>
      </c>
      <c r="F204" s="3">
        <v>-1470578</v>
      </c>
      <c r="G204" s="3">
        <v>0</v>
      </c>
      <c r="H204" s="3">
        <v>-7</v>
      </c>
      <c r="I204" s="3">
        <v>-1</v>
      </c>
    </row>
    <row r="205" spans="3:9" x14ac:dyDescent="0.35">
      <c r="C205" s="3" t="s">
        <v>130</v>
      </c>
      <c r="D205" s="3" t="s">
        <v>24</v>
      </c>
      <c r="E205" s="4" t="s">
        <v>21</v>
      </c>
      <c r="F205" s="3">
        <v>-1137445</v>
      </c>
      <c r="G205" s="3">
        <v>0</v>
      </c>
      <c r="H205" s="3">
        <v>-3</v>
      </c>
      <c r="I205" s="3">
        <v>-5</v>
      </c>
    </row>
    <row r="206" spans="3:9" x14ac:dyDescent="0.35">
      <c r="C206" s="3" t="s">
        <v>130</v>
      </c>
      <c r="D206" s="3" t="s">
        <v>24</v>
      </c>
      <c r="E206" s="4" t="s">
        <v>22</v>
      </c>
      <c r="F206" s="3">
        <v>-827832</v>
      </c>
      <c r="G206" s="3">
        <v>0</v>
      </c>
      <c r="H206" s="3">
        <v>-10</v>
      </c>
      <c r="I206" s="3">
        <v>-1</v>
      </c>
    </row>
    <row r="207" spans="3:9" x14ac:dyDescent="0.35">
      <c r="C207" s="3" t="s">
        <v>130</v>
      </c>
      <c r="D207" s="3" t="s">
        <v>24</v>
      </c>
      <c r="E207" s="4" t="s">
        <v>23</v>
      </c>
      <c r="F207" s="3">
        <v>-1055615</v>
      </c>
      <c r="G207" s="3">
        <v>-1</v>
      </c>
      <c r="H207" s="3">
        <v>-7</v>
      </c>
      <c r="I207" s="3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F21"/>
  <sheetViews>
    <sheetView workbookViewId="0">
      <selection activeCell="S8" sqref="S8"/>
    </sheetView>
  </sheetViews>
  <sheetFormatPr defaultRowHeight="14.5" x14ac:dyDescent="0.35"/>
  <cols>
    <col min="1" max="1" width="16.81640625" bestFit="1" customWidth="1"/>
  </cols>
  <sheetData>
    <row r="4" spans="1:6" x14ac:dyDescent="0.35">
      <c r="A4" s="48" t="s">
        <v>229</v>
      </c>
      <c r="B4" s="1" t="s">
        <v>5</v>
      </c>
      <c r="C4" s="1" t="s">
        <v>25</v>
      </c>
      <c r="D4" s="1" t="s">
        <v>26</v>
      </c>
      <c r="E4" s="1" t="s">
        <v>27</v>
      </c>
      <c r="F4" s="1" t="s">
        <v>28</v>
      </c>
    </row>
    <row r="5" spans="1:6" x14ac:dyDescent="0.35">
      <c r="A5" s="16" t="s">
        <v>206</v>
      </c>
      <c r="B5" s="29">
        <v>1.5883604942977799E-4</v>
      </c>
      <c r="C5" s="29">
        <v>9.1304744803238197E-4</v>
      </c>
      <c r="D5" s="29">
        <v>6.2960305723530998E-4</v>
      </c>
      <c r="E5" s="29">
        <v>5.67303464805911E-4</v>
      </c>
      <c r="F5" s="29">
        <v>1.05235464351486E-3</v>
      </c>
    </row>
    <row r="6" spans="1:6" x14ac:dyDescent="0.35">
      <c r="A6" s="16">
        <v>2</v>
      </c>
      <c r="B6" s="29">
        <v>4.13588522205425E-4</v>
      </c>
      <c r="C6" s="29">
        <v>8.3158382637620303E-4</v>
      </c>
      <c r="D6" s="29">
        <v>7.5081997444577603E-4</v>
      </c>
      <c r="E6" s="29">
        <v>2.43411865687894E-4</v>
      </c>
      <c r="F6" s="29">
        <v>1.20917476938419E-3</v>
      </c>
    </row>
    <row r="7" spans="1:6" x14ac:dyDescent="0.35">
      <c r="A7" s="16">
        <v>3</v>
      </c>
      <c r="B7" s="29">
        <v>2.6435635236298502E-4</v>
      </c>
      <c r="C7" s="29">
        <v>6.1411538416972699E-4</v>
      </c>
      <c r="D7" s="29">
        <v>5.7681867535287702E-4</v>
      </c>
      <c r="E7" s="29">
        <v>3.7611451580787101E-4</v>
      </c>
      <c r="F7" s="29">
        <v>1.2290758002588601E-3</v>
      </c>
    </row>
    <row r="8" spans="1:6" x14ac:dyDescent="0.35">
      <c r="A8" s="16">
        <v>4</v>
      </c>
      <c r="B8" s="29">
        <v>1.7339871106958099E-4</v>
      </c>
      <c r="C8" s="29">
        <v>5.2162897276351503E-4</v>
      </c>
      <c r="D8" s="29">
        <v>5.1829018794838898E-4</v>
      </c>
      <c r="E8" s="29">
        <v>3.48043371558609E-4</v>
      </c>
      <c r="F8" s="29">
        <v>8.9520014744473E-4</v>
      </c>
    </row>
    <row r="9" spans="1:6" x14ac:dyDescent="0.35">
      <c r="A9" s="16" t="s">
        <v>207</v>
      </c>
      <c r="B9" s="29">
        <v>1.7773169918909899E-4</v>
      </c>
      <c r="C9" s="29">
        <v>6.3931729532867301E-4</v>
      </c>
      <c r="D9" s="29">
        <v>5.0550083197011897E-4</v>
      </c>
      <c r="E9" s="29">
        <v>4.2862377202745899E-4</v>
      </c>
      <c r="F9" s="29">
        <v>7.7031098749778403E-4</v>
      </c>
    </row>
    <row r="10" spans="1:6" x14ac:dyDescent="0.35">
      <c r="A10" s="48" t="s">
        <v>230</v>
      </c>
      <c r="B10" s="1" t="s">
        <v>5</v>
      </c>
      <c r="C10" s="1" t="s">
        <v>25</v>
      </c>
      <c r="D10" s="1" t="s">
        <v>26</v>
      </c>
      <c r="E10" s="1" t="s">
        <v>27</v>
      </c>
      <c r="F10" s="1" t="s">
        <v>28</v>
      </c>
    </row>
    <row r="11" spans="1:6" x14ac:dyDescent="0.35">
      <c r="A11" s="16" t="s">
        <v>206</v>
      </c>
      <c r="B11" s="29">
        <v>6.2581403475332701E-3</v>
      </c>
      <c r="C11" s="29">
        <v>7.3195970417262602E-3</v>
      </c>
      <c r="D11" s="29">
        <v>5.2271695682094303E-3</v>
      </c>
      <c r="E11" s="29">
        <v>5.3893829156561497E-3</v>
      </c>
      <c r="F11" s="29">
        <v>6.2864343178387896E-3</v>
      </c>
    </row>
    <row r="12" spans="1:6" x14ac:dyDescent="0.35">
      <c r="A12" s="16">
        <v>2</v>
      </c>
      <c r="B12" s="29">
        <v>5.2055107105165501E-3</v>
      </c>
      <c r="C12" s="29">
        <v>5.5348038280121003E-3</v>
      </c>
      <c r="D12" s="29">
        <v>4.6761594899693004E-3</v>
      </c>
      <c r="E12" s="29">
        <v>5.3422498943080004E-3</v>
      </c>
      <c r="F12" s="29">
        <v>4.7868362004487601E-3</v>
      </c>
    </row>
    <row r="13" spans="1:6" x14ac:dyDescent="0.35">
      <c r="A13" s="16">
        <v>3</v>
      </c>
      <c r="B13" s="29">
        <v>4.3138150226505302E-3</v>
      </c>
      <c r="C13" s="29">
        <v>5.4922772093669902E-3</v>
      </c>
      <c r="D13" s="29">
        <v>4.2413137893593904E-3</v>
      </c>
      <c r="E13" s="29">
        <v>4.5797473395429097E-3</v>
      </c>
      <c r="F13" s="29">
        <v>5.2643600648255903E-3</v>
      </c>
    </row>
    <row r="14" spans="1:6" x14ac:dyDescent="0.35">
      <c r="A14" s="16">
        <v>4</v>
      </c>
      <c r="B14" s="29">
        <v>4.3831340853699597E-3</v>
      </c>
      <c r="C14" s="29">
        <v>5.9707887775252398E-3</v>
      </c>
      <c r="D14" s="29">
        <v>4.9646744319266703E-3</v>
      </c>
      <c r="E14" s="29">
        <v>4.8369104457632404E-3</v>
      </c>
      <c r="F14" s="29">
        <v>5.3009891083982E-3</v>
      </c>
    </row>
    <row r="15" spans="1:6" x14ac:dyDescent="0.35">
      <c r="A15" s="16" t="s">
        <v>207</v>
      </c>
      <c r="B15" s="29">
        <v>5.0505424519568997E-3</v>
      </c>
      <c r="C15" s="29">
        <v>5.4234219996982897E-3</v>
      </c>
      <c r="D15" s="29">
        <v>4.8443829730469698E-3</v>
      </c>
      <c r="E15" s="29">
        <v>4.8462139385685296E-3</v>
      </c>
      <c r="F15" s="29">
        <v>4.1651328616030599E-3</v>
      </c>
    </row>
    <row r="16" spans="1:6" x14ac:dyDescent="0.35">
      <c r="A16" s="48" t="s">
        <v>231</v>
      </c>
      <c r="B16" s="1" t="s">
        <v>5</v>
      </c>
      <c r="C16" s="1" t="s">
        <v>25</v>
      </c>
      <c r="D16" s="1" t="s">
        <v>26</v>
      </c>
      <c r="E16" s="1" t="s">
        <v>27</v>
      </c>
      <c r="F16" s="1" t="s">
        <v>28</v>
      </c>
    </row>
    <row r="17" spans="1:6" x14ac:dyDescent="0.35">
      <c r="A17" s="16" t="s">
        <v>206</v>
      </c>
      <c r="B17" s="26">
        <v>4.8953270434257699E-2</v>
      </c>
      <c r="C17" s="26">
        <v>5.4204583498189102E-2</v>
      </c>
      <c r="D17" s="26">
        <v>4.8874767559336403E-2</v>
      </c>
      <c r="E17" s="26">
        <v>4.0817484292785297E-2</v>
      </c>
      <c r="F17" s="26">
        <v>4.1512621332336297E-2</v>
      </c>
    </row>
    <row r="18" spans="1:6" x14ac:dyDescent="0.35">
      <c r="A18" s="16">
        <v>2</v>
      </c>
      <c r="B18" s="26">
        <v>3.9091246185002398E-2</v>
      </c>
      <c r="C18" s="26">
        <v>4.4128472884914199E-2</v>
      </c>
      <c r="D18" s="26">
        <v>3.8002028531158999E-2</v>
      </c>
      <c r="E18" s="26">
        <v>2.95681361056663E-2</v>
      </c>
      <c r="F18" s="26">
        <v>2.77860882572924E-2</v>
      </c>
    </row>
    <row r="19" spans="1:6" x14ac:dyDescent="0.35">
      <c r="A19" s="16">
        <v>3</v>
      </c>
      <c r="B19" s="26">
        <v>2.8826858605400001E-2</v>
      </c>
      <c r="C19" s="26">
        <v>3.3869042791096399E-2</v>
      </c>
      <c r="D19" s="26">
        <v>2.8071842200506601E-2</v>
      </c>
      <c r="E19" s="26">
        <v>2.28876745060731E-2</v>
      </c>
      <c r="F19" s="26">
        <v>2.3341563427925E-2</v>
      </c>
    </row>
    <row r="20" spans="1:6" x14ac:dyDescent="0.35">
      <c r="A20" s="16">
        <v>4</v>
      </c>
      <c r="B20" s="26">
        <v>2.62410049418632E-2</v>
      </c>
      <c r="C20" s="26">
        <v>2.6752114460300298E-2</v>
      </c>
      <c r="D20" s="26">
        <v>2.1695445411313199E-2</v>
      </c>
      <c r="E20" s="26">
        <v>1.8098255321047599E-2</v>
      </c>
      <c r="F20" s="26">
        <v>1.9703179715817799E-2</v>
      </c>
    </row>
    <row r="21" spans="1:6" x14ac:dyDescent="0.35">
      <c r="A21" s="16" t="s">
        <v>207</v>
      </c>
      <c r="B21" s="26">
        <v>2.31569593068463E-2</v>
      </c>
      <c r="C21" s="26">
        <v>2.4150390414550499E-2</v>
      </c>
      <c r="D21" s="26">
        <v>2.1125722269417901E-2</v>
      </c>
      <c r="E21" s="26">
        <v>1.6916812421793399E-2</v>
      </c>
      <c r="F21" s="26">
        <v>1.7908026231474999E-2</v>
      </c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C3:I207"/>
  <sheetViews>
    <sheetView workbookViewId="0"/>
  </sheetViews>
  <sheetFormatPr defaultRowHeight="14.5" x14ac:dyDescent="0.35"/>
  <cols>
    <col min="5" max="5" width="9.81640625" style="5" bestFit="1" customWidth="1"/>
    <col min="7" max="7" width="28.54296875" bestFit="1" customWidth="1"/>
    <col min="8" max="8" width="30.26953125" bestFit="1" customWidth="1"/>
    <col min="9" max="9" width="30.7265625" bestFit="1" customWidth="1"/>
  </cols>
  <sheetData>
    <row r="3" spans="3:9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30</v>
      </c>
      <c r="H3" s="1" t="s">
        <v>31</v>
      </c>
      <c r="I3" s="1" t="s">
        <v>32</v>
      </c>
    </row>
    <row r="4" spans="3:9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0</v>
      </c>
      <c r="H4" s="3">
        <v>1</v>
      </c>
      <c r="I4" s="3">
        <v>2</v>
      </c>
    </row>
    <row r="5" spans="3:9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0</v>
      </c>
      <c r="H5" s="3">
        <v>0</v>
      </c>
      <c r="I5" s="3">
        <v>3</v>
      </c>
    </row>
    <row r="6" spans="3:9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0</v>
      </c>
      <c r="H6" s="3">
        <v>0</v>
      </c>
      <c r="I6" s="3">
        <v>3</v>
      </c>
    </row>
    <row r="7" spans="3:9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0</v>
      </c>
      <c r="H7" s="3">
        <v>1</v>
      </c>
      <c r="I7" s="3">
        <v>0</v>
      </c>
    </row>
    <row r="8" spans="3:9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0</v>
      </c>
      <c r="H8" s="3">
        <v>0</v>
      </c>
      <c r="I8" s="3">
        <v>0</v>
      </c>
    </row>
    <row r="9" spans="3:9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0</v>
      </c>
      <c r="H9" s="3">
        <v>1</v>
      </c>
      <c r="I9" s="3">
        <v>6</v>
      </c>
    </row>
    <row r="10" spans="3:9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0</v>
      </c>
      <c r="H10" s="3">
        <v>0</v>
      </c>
      <c r="I10" s="3">
        <v>5</v>
      </c>
    </row>
    <row r="11" spans="3:9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0</v>
      </c>
      <c r="H11" s="3">
        <v>0</v>
      </c>
      <c r="I11" s="3">
        <v>4</v>
      </c>
    </row>
    <row r="12" spans="3:9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0</v>
      </c>
      <c r="H12" s="3">
        <v>0</v>
      </c>
      <c r="I12" s="3">
        <v>3</v>
      </c>
    </row>
    <row r="13" spans="3:9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0</v>
      </c>
      <c r="H13" s="3">
        <v>1</v>
      </c>
      <c r="I13" s="3">
        <v>1</v>
      </c>
    </row>
    <row r="14" spans="3:9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0</v>
      </c>
      <c r="H14" s="3">
        <v>0</v>
      </c>
      <c r="I14" s="3">
        <v>2</v>
      </c>
    </row>
    <row r="15" spans="3:9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0</v>
      </c>
      <c r="H15" s="3">
        <v>1</v>
      </c>
      <c r="I15" s="3">
        <v>0</v>
      </c>
    </row>
    <row r="16" spans="3:9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0</v>
      </c>
      <c r="H16" s="3">
        <v>2</v>
      </c>
      <c r="I16" s="3">
        <v>3</v>
      </c>
    </row>
    <row r="17" spans="3:9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0</v>
      </c>
      <c r="H17" s="3">
        <v>1</v>
      </c>
      <c r="I17" s="3">
        <v>2</v>
      </c>
    </row>
    <row r="18" spans="3:9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0</v>
      </c>
      <c r="H18" s="3">
        <v>1</v>
      </c>
      <c r="I18" s="3">
        <v>1</v>
      </c>
    </row>
    <row r="19" spans="3:9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0</v>
      </c>
      <c r="H19" s="3">
        <v>1</v>
      </c>
      <c r="I19" s="3">
        <v>0</v>
      </c>
    </row>
    <row r="20" spans="3:9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0</v>
      </c>
      <c r="H20" s="3">
        <v>1</v>
      </c>
      <c r="I20" s="3">
        <v>0</v>
      </c>
    </row>
    <row r="21" spans="3:9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0</v>
      </c>
      <c r="H21" s="3">
        <v>0</v>
      </c>
      <c r="I21" s="3">
        <v>-5</v>
      </c>
    </row>
    <row r="22" spans="3:9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0</v>
      </c>
      <c r="H22" s="3">
        <v>0</v>
      </c>
      <c r="I22" s="3">
        <v>0</v>
      </c>
    </row>
    <row r="23" spans="3:9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0</v>
      </c>
      <c r="H23" s="3">
        <v>0</v>
      </c>
      <c r="I23" s="3">
        <v>0</v>
      </c>
    </row>
    <row r="24" spans="3:9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0</v>
      </c>
      <c r="H24" s="3">
        <v>0</v>
      </c>
      <c r="I24" s="3">
        <v>0</v>
      </c>
    </row>
    <row r="25" spans="3:9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0</v>
      </c>
      <c r="H25" s="3">
        <v>-1</v>
      </c>
      <c r="I25" s="3">
        <v>0</v>
      </c>
    </row>
    <row r="26" spans="3:9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0</v>
      </c>
      <c r="H26" s="3">
        <v>0</v>
      </c>
      <c r="I26" s="3">
        <v>-1</v>
      </c>
    </row>
    <row r="27" spans="3:9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0</v>
      </c>
      <c r="H27" s="3">
        <v>-1</v>
      </c>
      <c r="I27" s="3">
        <v>0</v>
      </c>
    </row>
    <row r="28" spans="3:9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0</v>
      </c>
      <c r="H28" s="3">
        <v>0</v>
      </c>
      <c r="I28" s="3">
        <v>0</v>
      </c>
    </row>
    <row r="29" spans="3:9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0</v>
      </c>
      <c r="H29" s="3">
        <v>0</v>
      </c>
      <c r="I29" s="3">
        <v>-2</v>
      </c>
    </row>
    <row r="30" spans="3:9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0</v>
      </c>
      <c r="H30" s="3">
        <v>0</v>
      </c>
      <c r="I30" s="3">
        <v>-3</v>
      </c>
    </row>
    <row r="31" spans="3:9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0</v>
      </c>
      <c r="H31" s="3">
        <v>0</v>
      </c>
      <c r="I31" s="3">
        <v>0</v>
      </c>
    </row>
    <row r="32" spans="3:9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0</v>
      </c>
      <c r="H32" s="3">
        <v>0</v>
      </c>
      <c r="I32" s="3">
        <v>0</v>
      </c>
    </row>
    <row r="33" spans="3:9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0</v>
      </c>
      <c r="H33" s="3">
        <v>-2</v>
      </c>
      <c r="I33" s="3">
        <v>-1</v>
      </c>
    </row>
    <row r="34" spans="3:9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0</v>
      </c>
      <c r="H34" s="3">
        <v>0</v>
      </c>
      <c r="I34" s="3">
        <v>0</v>
      </c>
    </row>
    <row r="35" spans="3:9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0</v>
      </c>
      <c r="H35" s="3">
        <v>0</v>
      </c>
      <c r="I35" s="3">
        <v>0</v>
      </c>
    </row>
    <row r="36" spans="3:9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0</v>
      </c>
      <c r="H36" s="3">
        <v>-1</v>
      </c>
      <c r="I36" s="3">
        <v>-1</v>
      </c>
    </row>
    <row r="37" spans="3:9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0</v>
      </c>
      <c r="H37" s="3">
        <v>-1</v>
      </c>
      <c r="I37" s="3">
        <v>0</v>
      </c>
    </row>
    <row r="38" spans="3:9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0</v>
      </c>
      <c r="H38" s="3">
        <v>0</v>
      </c>
      <c r="I38" s="3">
        <v>3</v>
      </c>
    </row>
    <row r="39" spans="3:9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0</v>
      </c>
      <c r="H39" s="3">
        <v>1</v>
      </c>
      <c r="I39" s="3">
        <v>6</v>
      </c>
    </row>
    <row r="40" spans="3:9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0</v>
      </c>
      <c r="H40" s="3">
        <v>0</v>
      </c>
      <c r="I40" s="3">
        <v>2</v>
      </c>
    </row>
    <row r="41" spans="3:9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0</v>
      </c>
      <c r="H41" s="3">
        <v>0</v>
      </c>
      <c r="I41" s="3">
        <v>2</v>
      </c>
    </row>
    <row r="42" spans="3:9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0</v>
      </c>
      <c r="H42" s="3">
        <v>0</v>
      </c>
      <c r="I42" s="3">
        <v>1</v>
      </c>
    </row>
    <row r="43" spans="3:9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0</v>
      </c>
      <c r="H43" s="3">
        <v>0</v>
      </c>
      <c r="I43" s="3">
        <v>3</v>
      </c>
    </row>
    <row r="44" spans="3:9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0</v>
      </c>
      <c r="H44" s="3">
        <v>0</v>
      </c>
      <c r="I44" s="3">
        <v>5</v>
      </c>
    </row>
    <row r="45" spans="3:9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0</v>
      </c>
      <c r="H45" s="3">
        <v>2</v>
      </c>
      <c r="I45" s="3">
        <v>11</v>
      </c>
    </row>
    <row r="46" spans="3:9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0</v>
      </c>
      <c r="H46" s="3">
        <v>0</v>
      </c>
      <c r="I46" s="3">
        <v>2</v>
      </c>
    </row>
    <row r="47" spans="3:9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1</v>
      </c>
      <c r="H47" s="3">
        <v>1</v>
      </c>
      <c r="I47" s="3">
        <v>4</v>
      </c>
    </row>
    <row r="48" spans="3:9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0</v>
      </c>
      <c r="H48" s="3">
        <v>0</v>
      </c>
      <c r="I48" s="3">
        <v>2</v>
      </c>
    </row>
    <row r="49" spans="3:9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1</v>
      </c>
      <c r="H49" s="3">
        <v>0</v>
      </c>
      <c r="I49" s="3">
        <v>2</v>
      </c>
    </row>
    <row r="50" spans="3:9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0</v>
      </c>
      <c r="H50" s="3">
        <v>0</v>
      </c>
      <c r="I50" s="3">
        <v>2</v>
      </c>
    </row>
    <row r="51" spans="3:9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0</v>
      </c>
      <c r="H51" s="3">
        <v>1</v>
      </c>
      <c r="I51" s="3">
        <v>3</v>
      </c>
    </row>
    <row r="52" spans="3:9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0</v>
      </c>
      <c r="H52" s="3">
        <v>0</v>
      </c>
      <c r="I52" s="3">
        <v>0</v>
      </c>
    </row>
    <row r="53" spans="3:9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0</v>
      </c>
      <c r="H53" s="3">
        <v>0</v>
      </c>
      <c r="I53" s="3">
        <v>0</v>
      </c>
    </row>
    <row r="54" spans="3:9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0</v>
      </c>
      <c r="H54" s="3">
        <v>3</v>
      </c>
      <c r="I54" s="3">
        <v>1</v>
      </c>
    </row>
    <row r="55" spans="3:9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0</v>
      </c>
      <c r="H55" s="3">
        <v>0</v>
      </c>
      <c r="I55" s="3">
        <v>-4</v>
      </c>
    </row>
    <row r="56" spans="3:9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0</v>
      </c>
      <c r="H56" s="3">
        <v>0</v>
      </c>
      <c r="I56" s="3">
        <v>-2</v>
      </c>
    </row>
    <row r="57" spans="3:9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0</v>
      </c>
      <c r="H57" s="3">
        <v>0</v>
      </c>
      <c r="I57" s="3">
        <v>-1</v>
      </c>
    </row>
    <row r="58" spans="3:9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0</v>
      </c>
      <c r="H58" s="3">
        <v>0</v>
      </c>
      <c r="I58" s="3">
        <v>-1</v>
      </c>
    </row>
    <row r="59" spans="3:9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0</v>
      </c>
      <c r="H59" s="3">
        <v>0</v>
      </c>
      <c r="I59" s="3">
        <v>-1</v>
      </c>
    </row>
    <row r="60" spans="3:9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0</v>
      </c>
      <c r="H60" s="3">
        <v>0</v>
      </c>
      <c r="I60" s="3">
        <v>0</v>
      </c>
    </row>
    <row r="61" spans="3:9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0</v>
      </c>
      <c r="H61" s="3">
        <v>0</v>
      </c>
      <c r="I61" s="3">
        <v>-2</v>
      </c>
    </row>
    <row r="62" spans="3:9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0</v>
      </c>
      <c r="H62" s="3">
        <v>-1</v>
      </c>
      <c r="I62" s="3">
        <v>-2</v>
      </c>
    </row>
    <row r="63" spans="3:9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0</v>
      </c>
      <c r="H63" s="3">
        <v>0</v>
      </c>
      <c r="I63" s="3">
        <v>-2</v>
      </c>
    </row>
    <row r="64" spans="3:9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0</v>
      </c>
      <c r="H64" s="3">
        <v>-1</v>
      </c>
      <c r="I64" s="3">
        <v>-3</v>
      </c>
    </row>
    <row r="65" spans="3:9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0</v>
      </c>
      <c r="H65" s="3">
        <v>0</v>
      </c>
      <c r="I65" s="3">
        <v>-1</v>
      </c>
    </row>
    <row r="66" spans="3:9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0</v>
      </c>
      <c r="H66" s="3">
        <v>0</v>
      </c>
      <c r="I66" s="3">
        <v>-1</v>
      </c>
    </row>
    <row r="67" spans="3:9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0</v>
      </c>
      <c r="H67" s="3">
        <v>0</v>
      </c>
      <c r="I67" s="3">
        <v>0</v>
      </c>
    </row>
    <row r="68" spans="3:9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0</v>
      </c>
      <c r="H68" s="3">
        <v>0</v>
      </c>
      <c r="I68" s="3">
        <v>0</v>
      </c>
    </row>
    <row r="69" spans="3:9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0</v>
      </c>
      <c r="H69" s="3">
        <v>-1</v>
      </c>
      <c r="I69" s="3">
        <v>-1</v>
      </c>
    </row>
    <row r="70" spans="3:9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0</v>
      </c>
      <c r="H70" s="3">
        <v>0</v>
      </c>
      <c r="I70" s="3">
        <v>-1</v>
      </c>
    </row>
    <row r="71" spans="3:9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0</v>
      </c>
      <c r="H71" s="3">
        <v>-2</v>
      </c>
      <c r="I71" s="3">
        <v>0</v>
      </c>
    </row>
    <row r="72" spans="3:9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0</v>
      </c>
      <c r="H72" s="3">
        <v>0</v>
      </c>
      <c r="I72" s="3">
        <v>5</v>
      </c>
    </row>
    <row r="73" spans="3:9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0</v>
      </c>
      <c r="H73" s="3">
        <v>0</v>
      </c>
      <c r="I73" s="3">
        <v>3</v>
      </c>
    </row>
    <row r="74" spans="3:9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0</v>
      </c>
      <c r="H74" s="3">
        <v>0</v>
      </c>
      <c r="I74" s="3">
        <v>3</v>
      </c>
    </row>
    <row r="75" spans="3:9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0</v>
      </c>
      <c r="H75" s="3">
        <v>1</v>
      </c>
      <c r="I75" s="3">
        <v>2</v>
      </c>
    </row>
    <row r="76" spans="3:9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0</v>
      </c>
      <c r="H76" s="3">
        <v>0</v>
      </c>
      <c r="I76" s="3">
        <v>0</v>
      </c>
    </row>
    <row r="77" spans="3:9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0</v>
      </c>
      <c r="H77" s="3">
        <v>0</v>
      </c>
      <c r="I77" s="3">
        <v>6</v>
      </c>
    </row>
    <row r="78" spans="3:9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0</v>
      </c>
      <c r="H78" s="3">
        <v>1</v>
      </c>
      <c r="I78" s="3">
        <v>3</v>
      </c>
    </row>
    <row r="79" spans="3:9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0</v>
      </c>
      <c r="H79" s="3">
        <v>1</v>
      </c>
      <c r="I79" s="3">
        <v>2</v>
      </c>
    </row>
    <row r="80" spans="3:9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0</v>
      </c>
      <c r="H80" s="3">
        <v>0</v>
      </c>
      <c r="I80" s="3">
        <v>2</v>
      </c>
    </row>
    <row r="81" spans="3:9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0</v>
      </c>
      <c r="H81" s="3">
        <v>0</v>
      </c>
      <c r="I81" s="3">
        <v>3</v>
      </c>
    </row>
    <row r="82" spans="3:9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0</v>
      </c>
      <c r="H82" s="3">
        <v>1</v>
      </c>
      <c r="I82" s="3">
        <v>2</v>
      </c>
    </row>
    <row r="83" spans="3:9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0</v>
      </c>
      <c r="H83" s="3">
        <v>1</v>
      </c>
      <c r="I83" s="3">
        <v>0</v>
      </c>
    </row>
    <row r="84" spans="3:9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0</v>
      </c>
      <c r="H84" s="3">
        <v>1</v>
      </c>
      <c r="I84" s="3">
        <v>0</v>
      </c>
    </row>
    <row r="85" spans="3:9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0</v>
      </c>
      <c r="H85" s="3">
        <v>0</v>
      </c>
      <c r="I85" s="3">
        <v>1</v>
      </c>
    </row>
    <row r="86" spans="3:9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0</v>
      </c>
      <c r="H86" s="3">
        <v>0</v>
      </c>
      <c r="I86" s="3">
        <v>0</v>
      </c>
    </row>
    <row r="87" spans="3:9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0</v>
      </c>
      <c r="H87" s="3">
        <v>0</v>
      </c>
      <c r="I87" s="3">
        <v>0</v>
      </c>
    </row>
    <row r="88" spans="3:9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0</v>
      </c>
      <c r="H88" s="3">
        <v>0</v>
      </c>
      <c r="I88" s="3">
        <v>0</v>
      </c>
    </row>
    <row r="89" spans="3:9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0</v>
      </c>
      <c r="H89" s="3">
        <v>0</v>
      </c>
      <c r="I89" s="3">
        <v>-3</v>
      </c>
    </row>
    <row r="90" spans="3:9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0</v>
      </c>
      <c r="H90" s="3">
        <v>0</v>
      </c>
      <c r="I90" s="3">
        <v>-4</v>
      </c>
    </row>
    <row r="91" spans="3:9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0</v>
      </c>
      <c r="H91" s="3">
        <v>0</v>
      </c>
      <c r="I91" s="3">
        <v>0</v>
      </c>
    </row>
    <row r="92" spans="3:9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0</v>
      </c>
      <c r="H92" s="3">
        <v>0</v>
      </c>
      <c r="I92" s="3">
        <v>0</v>
      </c>
    </row>
    <row r="93" spans="3:9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0</v>
      </c>
      <c r="H93" s="3">
        <v>0</v>
      </c>
      <c r="I93" s="3">
        <v>-1</v>
      </c>
    </row>
    <row r="94" spans="3:9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0</v>
      </c>
      <c r="H94" s="3">
        <v>0</v>
      </c>
      <c r="I94" s="3">
        <v>0</v>
      </c>
    </row>
    <row r="95" spans="3:9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0</v>
      </c>
      <c r="H95" s="3">
        <v>0</v>
      </c>
      <c r="I95" s="3">
        <v>0</v>
      </c>
    </row>
    <row r="96" spans="3:9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0</v>
      </c>
      <c r="H96" s="3">
        <v>0</v>
      </c>
      <c r="I96" s="3">
        <v>-2</v>
      </c>
    </row>
    <row r="97" spans="3:9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0</v>
      </c>
      <c r="H97" s="3">
        <v>0</v>
      </c>
      <c r="I97" s="3">
        <v>-2</v>
      </c>
    </row>
    <row r="98" spans="3:9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0</v>
      </c>
      <c r="H98" s="3">
        <v>0</v>
      </c>
      <c r="I98" s="3">
        <v>0</v>
      </c>
    </row>
    <row r="99" spans="3:9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0</v>
      </c>
      <c r="H99" s="3">
        <v>-1</v>
      </c>
      <c r="I99" s="3">
        <v>0</v>
      </c>
    </row>
    <row r="100" spans="3:9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0</v>
      </c>
      <c r="H100" s="3">
        <v>0</v>
      </c>
      <c r="I100" s="3">
        <v>0</v>
      </c>
    </row>
    <row r="101" spans="3:9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0</v>
      </c>
      <c r="H101" s="3">
        <v>0</v>
      </c>
      <c r="I101" s="3">
        <v>-1</v>
      </c>
    </row>
    <row r="102" spans="3:9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0</v>
      </c>
      <c r="H102" s="3">
        <v>0</v>
      </c>
      <c r="I102" s="3">
        <v>0</v>
      </c>
    </row>
    <row r="103" spans="3:9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0</v>
      </c>
      <c r="H103" s="3">
        <v>-1</v>
      </c>
      <c r="I103" s="3">
        <v>0</v>
      </c>
    </row>
    <row r="104" spans="3:9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0</v>
      </c>
      <c r="H104" s="3">
        <v>0</v>
      </c>
      <c r="I104" s="3">
        <v>0</v>
      </c>
    </row>
    <row r="105" spans="3:9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0</v>
      </c>
      <c r="H105" s="3">
        <v>-1</v>
      </c>
      <c r="I105" s="3">
        <v>-1</v>
      </c>
    </row>
    <row r="106" spans="3:9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0</v>
      </c>
      <c r="H106" s="3">
        <v>0</v>
      </c>
      <c r="I106" s="3">
        <v>2</v>
      </c>
    </row>
    <row r="107" spans="3:9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0</v>
      </c>
      <c r="H107" s="3">
        <v>0</v>
      </c>
      <c r="I107" s="3">
        <v>2</v>
      </c>
    </row>
    <row r="108" spans="3:9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0</v>
      </c>
      <c r="H108" s="3">
        <v>0</v>
      </c>
      <c r="I108" s="3">
        <v>4</v>
      </c>
    </row>
    <row r="109" spans="3:9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0</v>
      </c>
      <c r="H109" s="3">
        <v>0</v>
      </c>
      <c r="I109" s="3">
        <v>0</v>
      </c>
    </row>
    <row r="110" spans="3:9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0</v>
      </c>
      <c r="H110" s="3">
        <v>0</v>
      </c>
      <c r="I110" s="3">
        <v>3</v>
      </c>
    </row>
    <row r="111" spans="3:9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0</v>
      </c>
      <c r="H111" s="3">
        <v>0</v>
      </c>
      <c r="I111" s="3">
        <v>2</v>
      </c>
    </row>
    <row r="112" spans="3:9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0</v>
      </c>
      <c r="H112" s="3">
        <v>0</v>
      </c>
      <c r="I112" s="3">
        <v>8</v>
      </c>
    </row>
    <row r="113" spans="3:9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0</v>
      </c>
      <c r="H113" s="3">
        <v>1</v>
      </c>
      <c r="I113" s="3">
        <v>8</v>
      </c>
    </row>
    <row r="114" spans="3:9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0</v>
      </c>
      <c r="H114" s="3">
        <v>0</v>
      </c>
      <c r="I114" s="3">
        <v>3</v>
      </c>
    </row>
    <row r="115" spans="3:9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0</v>
      </c>
      <c r="H115" s="3">
        <v>0</v>
      </c>
      <c r="I115" s="3">
        <v>1</v>
      </c>
    </row>
    <row r="116" spans="3:9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0</v>
      </c>
      <c r="H116" s="3">
        <v>0</v>
      </c>
      <c r="I116" s="3">
        <v>1</v>
      </c>
    </row>
    <row r="117" spans="3:9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0</v>
      </c>
      <c r="H117" s="3">
        <v>0</v>
      </c>
      <c r="I117" s="3">
        <v>1</v>
      </c>
    </row>
    <row r="118" spans="3:9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0</v>
      </c>
      <c r="H118" s="3">
        <v>2</v>
      </c>
      <c r="I118" s="3">
        <v>0</v>
      </c>
    </row>
    <row r="119" spans="3:9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1</v>
      </c>
      <c r="H119" s="3">
        <v>0</v>
      </c>
      <c r="I119" s="3">
        <v>3</v>
      </c>
    </row>
    <row r="120" spans="3:9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0</v>
      </c>
      <c r="H120" s="3">
        <v>1</v>
      </c>
      <c r="I120" s="3">
        <v>1</v>
      </c>
    </row>
    <row r="121" spans="3:9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0</v>
      </c>
      <c r="H121" s="3">
        <v>3</v>
      </c>
      <c r="I121" s="3">
        <v>0</v>
      </c>
    </row>
    <row r="122" spans="3:9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0</v>
      </c>
      <c r="H122" s="3">
        <v>2</v>
      </c>
      <c r="I122" s="3">
        <v>0</v>
      </c>
    </row>
    <row r="123" spans="3:9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0</v>
      </c>
      <c r="H123" s="3">
        <v>0</v>
      </c>
      <c r="I123" s="3">
        <v>-2</v>
      </c>
    </row>
    <row r="124" spans="3:9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0</v>
      </c>
      <c r="H124" s="3">
        <v>0</v>
      </c>
      <c r="I124" s="3">
        <v>-1</v>
      </c>
    </row>
    <row r="125" spans="3:9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0</v>
      </c>
      <c r="H125" s="3">
        <v>0</v>
      </c>
      <c r="I125" s="3">
        <v>-1</v>
      </c>
    </row>
    <row r="126" spans="3:9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0</v>
      </c>
      <c r="H126" s="3">
        <v>0</v>
      </c>
      <c r="I126" s="3">
        <v>-2</v>
      </c>
    </row>
    <row r="127" spans="3:9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0</v>
      </c>
      <c r="H127" s="3">
        <v>-1</v>
      </c>
      <c r="I127" s="3">
        <v>0</v>
      </c>
    </row>
    <row r="128" spans="3:9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0</v>
      </c>
      <c r="H128" s="3">
        <v>0</v>
      </c>
      <c r="I128" s="3">
        <v>-1</v>
      </c>
    </row>
    <row r="129" spans="3:9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0</v>
      </c>
      <c r="H129" s="3">
        <v>0</v>
      </c>
      <c r="I129" s="3">
        <v>-2</v>
      </c>
    </row>
    <row r="130" spans="3:9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0</v>
      </c>
      <c r="H130" s="3">
        <v>-1</v>
      </c>
      <c r="I130" s="3">
        <v>0</v>
      </c>
    </row>
    <row r="131" spans="3:9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0</v>
      </c>
      <c r="H131" s="3">
        <v>0</v>
      </c>
      <c r="I131" s="3">
        <v>-1</v>
      </c>
    </row>
    <row r="132" spans="3:9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0</v>
      </c>
      <c r="H132" s="3">
        <v>0</v>
      </c>
      <c r="I132" s="3">
        <v>0</v>
      </c>
    </row>
    <row r="133" spans="3:9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0</v>
      </c>
      <c r="H133" s="3">
        <v>0</v>
      </c>
      <c r="I133" s="3">
        <v>-1</v>
      </c>
    </row>
    <row r="134" spans="3:9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0</v>
      </c>
      <c r="H134" s="3">
        <v>0</v>
      </c>
      <c r="I134" s="3">
        <v>0</v>
      </c>
    </row>
    <row r="135" spans="3:9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0</v>
      </c>
      <c r="H135" s="3">
        <v>0</v>
      </c>
      <c r="I135" s="3">
        <v>-1</v>
      </c>
    </row>
    <row r="136" spans="3:9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-1</v>
      </c>
      <c r="H136" s="3">
        <v>-2</v>
      </c>
      <c r="I136" s="3">
        <v>-1</v>
      </c>
    </row>
    <row r="137" spans="3:9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0</v>
      </c>
      <c r="H137" s="3">
        <v>0</v>
      </c>
      <c r="I137" s="3">
        <v>0</v>
      </c>
    </row>
    <row r="138" spans="3:9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0</v>
      </c>
      <c r="H138" s="3">
        <v>-2</v>
      </c>
      <c r="I138" s="3">
        <v>0</v>
      </c>
    </row>
    <row r="139" spans="3:9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0</v>
      </c>
      <c r="H139" s="3">
        <v>-2</v>
      </c>
      <c r="I139" s="3">
        <v>-1</v>
      </c>
    </row>
    <row r="140" spans="3:9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0</v>
      </c>
      <c r="H140" s="3">
        <v>0</v>
      </c>
      <c r="I140" s="3">
        <v>4</v>
      </c>
    </row>
    <row r="141" spans="3:9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0</v>
      </c>
      <c r="H141" s="3">
        <v>0</v>
      </c>
      <c r="I141" s="3">
        <v>1</v>
      </c>
    </row>
    <row r="142" spans="3:9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0</v>
      </c>
      <c r="H142" s="3">
        <v>0</v>
      </c>
      <c r="I142" s="3">
        <v>2</v>
      </c>
    </row>
    <row r="143" spans="3:9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1</v>
      </c>
      <c r="H143" s="3">
        <v>1</v>
      </c>
      <c r="I143" s="3">
        <v>0</v>
      </c>
    </row>
    <row r="144" spans="3:9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0</v>
      </c>
      <c r="H144" s="3">
        <v>0</v>
      </c>
      <c r="I144" s="3">
        <v>2</v>
      </c>
    </row>
    <row r="145" spans="3:9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0</v>
      </c>
      <c r="H145" s="3">
        <v>0</v>
      </c>
      <c r="I145" s="3">
        <v>2</v>
      </c>
    </row>
    <row r="146" spans="3:9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0</v>
      </c>
      <c r="H146" s="3">
        <v>0</v>
      </c>
      <c r="I146" s="3">
        <v>3</v>
      </c>
    </row>
    <row r="147" spans="3:9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1</v>
      </c>
      <c r="H147" s="3">
        <v>1</v>
      </c>
      <c r="I147" s="3">
        <v>9</v>
      </c>
    </row>
    <row r="148" spans="3:9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0</v>
      </c>
      <c r="H148" s="3">
        <v>0</v>
      </c>
      <c r="I148" s="3">
        <v>3</v>
      </c>
    </row>
    <row r="149" spans="3:9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0</v>
      </c>
      <c r="H149" s="3">
        <v>0</v>
      </c>
      <c r="I149" s="3">
        <v>4</v>
      </c>
    </row>
    <row r="150" spans="3:9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1</v>
      </c>
      <c r="H150" s="3">
        <v>0</v>
      </c>
      <c r="I150" s="3">
        <v>3</v>
      </c>
    </row>
    <row r="151" spans="3:9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0</v>
      </c>
      <c r="H151" s="3">
        <v>1</v>
      </c>
      <c r="I151" s="3">
        <v>2</v>
      </c>
    </row>
    <row r="152" spans="3:9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0</v>
      </c>
      <c r="H152" s="3">
        <v>1</v>
      </c>
      <c r="I152" s="3">
        <v>0</v>
      </c>
    </row>
    <row r="153" spans="3:9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0</v>
      </c>
      <c r="H153" s="3">
        <v>1</v>
      </c>
      <c r="I153" s="3">
        <v>1</v>
      </c>
    </row>
    <row r="154" spans="3:9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0</v>
      </c>
      <c r="H154" s="3">
        <v>2</v>
      </c>
      <c r="I154" s="3">
        <v>0</v>
      </c>
    </row>
    <row r="155" spans="3:9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0</v>
      </c>
      <c r="H155" s="3">
        <v>2</v>
      </c>
      <c r="I155" s="3">
        <v>1</v>
      </c>
    </row>
    <row r="156" spans="3:9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0</v>
      </c>
      <c r="H156" s="3">
        <v>3</v>
      </c>
      <c r="I156" s="3">
        <v>0</v>
      </c>
    </row>
    <row r="157" spans="3:9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0</v>
      </c>
      <c r="H157" s="3">
        <v>0</v>
      </c>
      <c r="I157" s="3">
        <v>-3</v>
      </c>
    </row>
    <row r="158" spans="3:9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-1</v>
      </c>
      <c r="H158" s="3">
        <v>0</v>
      </c>
      <c r="I158" s="3">
        <v>-5</v>
      </c>
    </row>
    <row r="159" spans="3:9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0</v>
      </c>
      <c r="H159" s="3">
        <v>0</v>
      </c>
      <c r="I159" s="3">
        <v>-2</v>
      </c>
    </row>
    <row r="160" spans="3:9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0</v>
      </c>
      <c r="H160" s="3">
        <v>0</v>
      </c>
      <c r="I160" s="3">
        <v>-2</v>
      </c>
    </row>
    <row r="161" spans="3:9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0</v>
      </c>
      <c r="H161" s="3">
        <v>0</v>
      </c>
      <c r="I161" s="3">
        <v>0</v>
      </c>
    </row>
    <row r="162" spans="3:9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0</v>
      </c>
      <c r="H162" s="3">
        <v>0</v>
      </c>
      <c r="I162" s="3">
        <v>0</v>
      </c>
    </row>
    <row r="163" spans="3:9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0</v>
      </c>
      <c r="H163" s="3">
        <v>0</v>
      </c>
      <c r="I163" s="3">
        <v>-2</v>
      </c>
    </row>
    <row r="164" spans="3:9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0</v>
      </c>
      <c r="H164" s="3">
        <v>0</v>
      </c>
      <c r="I164" s="3">
        <v>-2</v>
      </c>
    </row>
    <row r="165" spans="3:9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0</v>
      </c>
      <c r="H165" s="3">
        <v>0</v>
      </c>
      <c r="I165" s="3">
        <v>-1</v>
      </c>
    </row>
    <row r="166" spans="3:9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-1</v>
      </c>
      <c r="H166" s="3">
        <v>0</v>
      </c>
      <c r="I166" s="3">
        <v>0</v>
      </c>
    </row>
    <row r="167" spans="3:9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0</v>
      </c>
      <c r="H167" s="3">
        <v>0</v>
      </c>
      <c r="I167" s="3">
        <v>0</v>
      </c>
    </row>
    <row r="168" spans="3:9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-1</v>
      </c>
      <c r="H168" s="3">
        <v>0</v>
      </c>
      <c r="I168" s="3">
        <v>-1</v>
      </c>
    </row>
    <row r="169" spans="3:9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0</v>
      </c>
      <c r="H169" s="3">
        <v>-1</v>
      </c>
      <c r="I169" s="3">
        <v>0</v>
      </c>
    </row>
    <row r="170" spans="3:9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0</v>
      </c>
      <c r="H170" s="3">
        <v>-2</v>
      </c>
      <c r="I170" s="3">
        <v>-1</v>
      </c>
    </row>
    <row r="171" spans="3:9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0</v>
      </c>
      <c r="H171" s="3">
        <v>-2</v>
      </c>
      <c r="I171" s="3">
        <v>0</v>
      </c>
    </row>
    <row r="172" spans="3:9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0</v>
      </c>
      <c r="H172" s="3">
        <v>-1</v>
      </c>
      <c r="I172" s="3">
        <v>0</v>
      </c>
    </row>
    <row r="173" spans="3:9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0</v>
      </c>
      <c r="H173" s="3">
        <v>-3</v>
      </c>
      <c r="I173" s="3">
        <v>0</v>
      </c>
    </row>
    <row r="174" spans="3:9" x14ac:dyDescent="0.35">
      <c r="C174" s="3" t="s">
        <v>130</v>
      </c>
      <c r="D174" s="3" t="s">
        <v>6</v>
      </c>
      <c r="E174" s="4" t="s">
        <v>7</v>
      </c>
      <c r="F174" s="3">
        <v>1671407</v>
      </c>
      <c r="G174" s="3">
        <v>0</v>
      </c>
      <c r="H174" s="3">
        <v>1</v>
      </c>
      <c r="I174" s="3">
        <v>16</v>
      </c>
    </row>
    <row r="175" spans="3:9" x14ac:dyDescent="0.35">
      <c r="C175" s="3" t="s">
        <v>130</v>
      </c>
      <c r="D175" s="3" t="s">
        <v>6</v>
      </c>
      <c r="E175" s="4" t="s">
        <v>8</v>
      </c>
      <c r="F175" s="3">
        <v>1672583</v>
      </c>
      <c r="G175" s="3">
        <v>0</v>
      </c>
      <c r="H175" s="3">
        <v>1</v>
      </c>
      <c r="I175" s="3">
        <v>15</v>
      </c>
    </row>
    <row r="176" spans="3:9" x14ac:dyDescent="0.35">
      <c r="C176" s="3" t="s">
        <v>130</v>
      </c>
      <c r="D176" s="3" t="s">
        <v>6</v>
      </c>
      <c r="E176" s="4" t="s">
        <v>9</v>
      </c>
      <c r="F176" s="3">
        <v>1497833</v>
      </c>
      <c r="G176" s="3">
        <v>0</v>
      </c>
      <c r="H176" s="3">
        <v>0</v>
      </c>
      <c r="I176" s="3">
        <v>14</v>
      </c>
    </row>
    <row r="177" spans="3:9" x14ac:dyDescent="0.35">
      <c r="C177" s="3" t="s">
        <v>130</v>
      </c>
      <c r="D177" s="3" t="s">
        <v>6</v>
      </c>
      <c r="E177" s="4" t="s">
        <v>10</v>
      </c>
      <c r="F177" s="3">
        <v>1547611</v>
      </c>
      <c r="G177" s="3">
        <v>1</v>
      </c>
      <c r="H177" s="3">
        <v>3</v>
      </c>
      <c r="I177" s="3">
        <v>4</v>
      </c>
    </row>
    <row r="178" spans="3:9" x14ac:dyDescent="0.35">
      <c r="C178" s="3" t="s">
        <v>130</v>
      </c>
      <c r="D178" s="3" t="s">
        <v>6</v>
      </c>
      <c r="E178" s="4" t="s">
        <v>11</v>
      </c>
      <c r="F178" s="3">
        <v>1735865</v>
      </c>
      <c r="G178" s="3">
        <v>0</v>
      </c>
      <c r="H178" s="3">
        <v>0</v>
      </c>
      <c r="I178" s="3">
        <v>6</v>
      </c>
    </row>
    <row r="179" spans="3:9" x14ac:dyDescent="0.35">
      <c r="C179" s="3" t="s">
        <v>130</v>
      </c>
      <c r="D179" s="3" t="s">
        <v>6</v>
      </c>
      <c r="E179" s="4" t="s">
        <v>12</v>
      </c>
      <c r="F179" s="3">
        <v>1887371</v>
      </c>
      <c r="G179" s="3">
        <v>0</v>
      </c>
      <c r="H179" s="3">
        <v>1</v>
      </c>
      <c r="I179" s="3">
        <v>19</v>
      </c>
    </row>
    <row r="180" spans="3:9" x14ac:dyDescent="0.35">
      <c r="C180" s="3" t="s">
        <v>130</v>
      </c>
      <c r="D180" s="3" t="s">
        <v>6</v>
      </c>
      <c r="E180" s="4" t="s">
        <v>13</v>
      </c>
      <c r="F180" s="3">
        <v>1874726</v>
      </c>
      <c r="G180" s="3">
        <v>0</v>
      </c>
      <c r="H180" s="3">
        <v>1</v>
      </c>
      <c r="I180" s="3">
        <v>24</v>
      </c>
    </row>
    <row r="181" spans="3:9" x14ac:dyDescent="0.35">
      <c r="C181" s="3" t="s">
        <v>130</v>
      </c>
      <c r="D181" s="3" t="s">
        <v>6</v>
      </c>
      <c r="E181" s="4" t="s">
        <v>14</v>
      </c>
      <c r="F181" s="3">
        <v>1783165</v>
      </c>
      <c r="G181" s="3">
        <v>1</v>
      </c>
      <c r="H181" s="3">
        <v>5</v>
      </c>
      <c r="I181" s="3">
        <v>34</v>
      </c>
    </row>
    <row r="182" spans="3:9" x14ac:dyDescent="0.35">
      <c r="C182" s="3" t="s">
        <v>130</v>
      </c>
      <c r="D182" s="3" t="s">
        <v>6</v>
      </c>
      <c r="E182" s="4" t="s">
        <v>15</v>
      </c>
      <c r="F182" s="3">
        <v>1778839</v>
      </c>
      <c r="G182" s="3">
        <v>0</v>
      </c>
      <c r="H182" s="3">
        <v>0</v>
      </c>
      <c r="I182" s="3">
        <v>13</v>
      </c>
    </row>
    <row r="183" spans="3:9" x14ac:dyDescent="0.35">
      <c r="C183" s="3" t="s">
        <v>130</v>
      </c>
      <c r="D183" s="3" t="s">
        <v>6</v>
      </c>
      <c r="E183" s="4" t="s">
        <v>16</v>
      </c>
      <c r="F183" s="3">
        <v>1963255</v>
      </c>
      <c r="G183" s="3">
        <v>1</v>
      </c>
      <c r="H183" s="3">
        <v>2</v>
      </c>
      <c r="I183" s="3">
        <v>13</v>
      </c>
    </row>
    <row r="184" spans="3:9" x14ac:dyDescent="0.35">
      <c r="C184" s="3" t="s">
        <v>130</v>
      </c>
      <c r="D184" s="3" t="s">
        <v>6</v>
      </c>
      <c r="E184" s="4" t="s">
        <v>17</v>
      </c>
      <c r="F184" s="3">
        <v>1961512</v>
      </c>
      <c r="G184" s="3">
        <v>1</v>
      </c>
      <c r="H184" s="3">
        <v>1</v>
      </c>
      <c r="I184" s="3">
        <v>10</v>
      </c>
    </row>
    <row r="185" spans="3:9" x14ac:dyDescent="0.35">
      <c r="C185" s="3" t="s">
        <v>130</v>
      </c>
      <c r="D185" s="3" t="s">
        <v>6</v>
      </c>
      <c r="E185" s="4" t="s">
        <v>18</v>
      </c>
      <c r="F185" s="3">
        <v>1707241</v>
      </c>
      <c r="G185" s="3">
        <v>1</v>
      </c>
      <c r="H185" s="3">
        <v>3</v>
      </c>
      <c r="I185" s="3">
        <v>5</v>
      </c>
    </row>
    <row r="186" spans="3:9" x14ac:dyDescent="0.35">
      <c r="C186" s="3" t="s">
        <v>130</v>
      </c>
      <c r="D186" s="3" t="s">
        <v>6</v>
      </c>
      <c r="E186" s="4" t="s">
        <v>19</v>
      </c>
      <c r="F186" s="3">
        <v>1494368</v>
      </c>
      <c r="G186" s="3">
        <v>0</v>
      </c>
      <c r="H186" s="3">
        <v>6</v>
      </c>
      <c r="I186" s="3">
        <v>5</v>
      </c>
    </row>
    <row r="187" spans="3:9" x14ac:dyDescent="0.35">
      <c r="C187" s="3" t="s">
        <v>130</v>
      </c>
      <c r="D187" s="3" t="s">
        <v>6</v>
      </c>
      <c r="E187" s="4" t="s">
        <v>20</v>
      </c>
      <c r="F187" s="3">
        <v>1561477</v>
      </c>
      <c r="G187" s="3">
        <v>1</v>
      </c>
      <c r="H187" s="3">
        <v>3</v>
      </c>
      <c r="I187" s="3">
        <v>10</v>
      </c>
    </row>
    <row r="188" spans="3:9" x14ac:dyDescent="0.35">
      <c r="C188" s="3" t="s">
        <v>130</v>
      </c>
      <c r="D188" s="3" t="s">
        <v>6</v>
      </c>
      <c r="E188" s="4" t="s">
        <v>21</v>
      </c>
      <c r="F188" s="3">
        <v>1243844</v>
      </c>
      <c r="G188" s="3">
        <v>0</v>
      </c>
      <c r="H188" s="3">
        <v>4</v>
      </c>
      <c r="I188" s="3">
        <v>2</v>
      </c>
    </row>
    <row r="189" spans="3:9" x14ac:dyDescent="0.35">
      <c r="C189" s="3" t="s">
        <v>130</v>
      </c>
      <c r="D189" s="3" t="s">
        <v>6</v>
      </c>
      <c r="E189" s="4" t="s">
        <v>22</v>
      </c>
      <c r="F189" s="3">
        <v>968214</v>
      </c>
      <c r="G189" s="3">
        <v>0</v>
      </c>
      <c r="H189" s="3">
        <v>6</v>
      </c>
      <c r="I189" s="3">
        <v>1</v>
      </c>
    </row>
    <row r="190" spans="3:9" x14ac:dyDescent="0.35">
      <c r="C190" s="3" t="s">
        <v>130</v>
      </c>
      <c r="D190" s="3" t="s">
        <v>6</v>
      </c>
      <c r="E190" s="4" t="s">
        <v>23</v>
      </c>
      <c r="F190" s="3">
        <v>1617836</v>
      </c>
      <c r="G190" s="3">
        <v>0</v>
      </c>
      <c r="H190" s="3">
        <v>9</v>
      </c>
      <c r="I190" s="3">
        <v>1</v>
      </c>
    </row>
    <row r="191" spans="3:9" x14ac:dyDescent="0.35">
      <c r="C191" s="3" t="s">
        <v>130</v>
      </c>
      <c r="D191" s="3" t="s">
        <v>24</v>
      </c>
      <c r="E191" s="4" t="s">
        <v>7</v>
      </c>
      <c r="F191" s="3">
        <v>-1757639</v>
      </c>
      <c r="G191" s="3">
        <v>0</v>
      </c>
      <c r="H191" s="3">
        <v>0</v>
      </c>
      <c r="I191" s="3">
        <v>-17</v>
      </c>
    </row>
    <row r="192" spans="3:9" x14ac:dyDescent="0.35">
      <c r="C192" s="3" t="s">
        <v>130</v>
      </c>
      <c r="D192" s="3" t="s">
        <v>24</v>
      </c>
      <c r="E192" s="4" t="s">
        <v>8</v>
      </c>
      <c r="F192" s="3">
        <v>-1755683</v>
      </c>
      <c r="G192" s="3">
        <v>-1</v>
      </c>
      <c r="H192" s="3">
        <v>0</v>
      </c>
      <c r="I192" s="3">
        <v>-12</v>
      </c>
    </row>
    <row r="193" spans="3:9" x14ac:dyDescent="0.35">
      <c r="C193" s="3" t="s">
        <v>130</v>
      </c>
      <c r="D193" s="3" t="s">
        <v>24</v>
      </c>
      <c r="E193" s="4" t="s">
        <v>9</v>
      </c>
      <c r="F193" s="3">
        <v>-1572421</v>
      </c>
      <c r="G193" s="3">
        <v>0</v>
      </c>
      <c r="H193" s="3">
        <v>0</v>
      </c>
      <c r="I193" s="3">
        <v>-4</v>
      </c>
    </row>
    <row r="194" spans="3:9" x14ac:dyDescent="0.35">
      <c r="C194" s="3" t="s">
        <v>130</v>
      </c>
      <c r="D194" s="3" t="s">
        <v>24</v>
      </c>
      <c r="E194" s="4" t="s">
        <v>10</v>
      </c>
      <c r="F194" s="3">
        <v>-1631799</v>
      </c>
      <c r="G194" s="3">
        <v>0</v>
      </c>
      <c r="H194" s="3">
        <v>0</v>
      </c>
      <c r="I194" s="3">
        <v>-5</v>
      </c>
    </row>
    <row r="195" spans="3:9" x14ac:dyDescent="0.35">
      <c r="C195" s="3" t="s">
        <v>130</v>
      </c>
      <c r="D195" s="3" t="s">
        <v>24</v>
      </c>
      <c r="E195" s="4" t="s">
        <v>11</v>
      </c>
      <c r="F195" s="3">
        <v>-1824091</v>
      </c>
      <c r="G195" s="3">
        <v>0</v>
      </c>
      <c r="H195" s="3">
        <v>-2</v>
      </c>
      <c r="I195" s="3">
        <v>-2</v>
      </c>
    </row>
    <row r="196" spans="3:9" x14ac:dyDescent="0.35">
      <c r="C196" s="3" t="s">
        <v>130</v>
      </c>
      <c r="D196" s="3" t="s">
        <v>24</v>
      </c>
      <c r="E196" s="4" t="s">
        <v>12</v>
      </c>
      <c r="F196" s="3">
        <v>-1924216</v>
      </c>
      <c r="G196" s="3">
        <v>0</v>
      </c>
      <c r="H196" s="3">
        <v>0</v>
      </c>
      <c r="I196" s="3">
        <v>-2</v>
      </c>
    </row>
    <row r="197" spans="3:9" x14ac:dyDescent="0.35">
      <c r="C197" s="3" t="s">
        <v>130</v>
      </c>
      <c r="D197" s="3" t="s">
        <v>24</v>
      </c>
      <c r="E197" s="4" t="s">
        <v>13</v>
      </c>
      <c r="F197" s="3">
        <v>-1874897</v>
      </c>
      <c r="G197" s="3">
        <v>0</v>
      </c>
      <c r="H197" s="3">
        <v>-1</v>
      </c>
      <c r="I197" s="3">
        <v>-6</v>
      </c>
    </row>
    <row r="198" spans="3:9" x14ac:dyDescent="0.35">
      <c r="C198" s="3" t="s">
        <v>130</v>
      </c>
      <c r="D198" s="3" t="s">
        <v>24</v>
      </c>
      <c r="E198" s="4" t="s">
        <v>14</v>
      </c>
      <c r="F198" s="3">
        <v>-1773846</v>
      </c>
      <c r="G198" s="3">
        <v>0</v>
      </c>
      <c r="H198" s="3">
        <v>-2</v>
      </c>
      <c r="I198" s="3">
        <v>-6</v>
      </c>
    </row>
    <row r="199" spans="3:9" x14ac:dyDescent="0.35">
      <c r="C199" s="3" t="s">
        <v>130</v>
      </c>
      <c r="D199" s="3" t="s">
        <v>24</v>
      </c>
      <c r="E199" s="4" t="s">
        <v>15</v>
      </c>
      <c r="F199" s="3">
        <v>-1756427</v>
      </c>
      <c r="G199" s="3">
        <v>0</v>
      </c>
      <c r="H199" s="3">
        <v>0</v>
      </c>
      <c r="I199" s="3">
        <v>-8</v>
      </c>
    </row>
    <row r="200" spans="3:9" x14ac:dyDescent="0.35">
      <c r="C200" s="3" t="s">
        <v>130</v>
      </c>
      <c r="D200" s="3" t="s">
        <v>24</v>
      </c>
      <c r="E200" s="4" t="s">
        <v>16</v>
      </c>
      <c r="F200" s="3">
        <v>-1919824</v>
      </c>
      <c r="G200" s="3">
        <v>-1</v>
      </c>
      <c r="H200" s="3">
        <v>-1</v>
      </c>
      <c r="I200" s="3">
        <v>-6</v>
      </c>
    </row>
    <row r="201" spans="3:9" x14ac:dyDescent="0.35">
      <c r="C201" s="3" t="s">
        <v>130</v>
      </c>
      <c r="D201" s="3" t="s">
        <v>24</v>
      </c>
      <c r="E201" s="4" t="s">
        <v>17</v>
      </c>
      <c r="F201" s="3">
        <v>-1911583</v>
      </c>
      <c r="G201" s="3">
        <v>0</v>
      </c>
      <c r="H201" s="3">
        <v>-1</v>
      </c>
      <c r="I201" s="3">
        <v>-2</v>
      </c>
    </row>
    <row r="202" spans="3:9" x14ac:dyDescent="0.35">
      <c r="C202" s="3" t="s">
        <v>130</v>
      </c>
      <c r="D202" s="3" t="s">
        <v>24</v>
      </c>
      <c r="E202" s="4" t="s">
        <v>18</v>
      </c>
      <c r="F202" s="3">
        <v>-1670419</v>
      </c>
      <c r="G202" s="3">
        <v>-1</v>
      </c>
      <c r="H202" s="3">
        <v>0</v>
      </c>
      <c r="I202" s="3">
        <v>-2</v>
      </c>
    </row>
    <row r="203" spans="3:9" x14ac:dyDescent="0.35">
      <c r="C203" s="3" t="s">
        <v>130</v>
      </c>
      <c r="D203" s="3" t="s">
        <v>24</v>
      </c>
      <c r="E203" s="4" t="s">
        <v>19</v>
      </c>
      <c r="F203" s="3">
        <v>-1436605</v>
      </c>
      <c r="G203" s="3">
        <v>0</v>
      </c>
      <c r="H203" s="3">
        <v>-3</v>
      </c>
      <c r="I203" s="3">
        <v>-3</v>
      </c>
    </row>
    <row r="204" spans="3:9" x14ac:dyDescent="0.35">
      <c r="C204" s="3" t="s">
        <v>130</v>
      </c>
      <c r="D204" s="3" t="s">
        <v>24</v>
      </c>
      <c r="E204" s="4" t="s">
        <v>20</v>
      </c>
      <c r="F204" s="3">
        <v>-1470578</v>
      </c>
      <c r="G204" s="3">
        <v>-1</v>
      </c>
      <c r="H204" s="3">
        <v>-4</v>
      </c>
      <c r="I204" s="3">
        <v>-2</v>
      </c>
    </row>
    <row r="205" spans="3:9" x14ac:dyDescent="0.35">
      <c r="C205" s="3" t="s">
        <v>130</v>
      </c>
      <c r="D205" s="3" t="s">
        <v>24</v>
      </c>
      <c r="E205" s="4" t="s">
        <v>21</v>
      </c>
      <c r="F205" s="3">
        <v>-1137445</v>
      </c>
      <c r="G205" s="3">
        <v>0</v>
      </c>
      <c r="H205" s="3">
        <v>-4</v>
      </c>
      <c r="I205" s="3">
        <v>-1</v>
      </c>
    </row>
    <row r="206" spans="3:9" x14ac:dyDescent="0.35">
      <c r="C206" s="3" t="s">
        <v>130</v>
      </c>
      <c r="D206" s="3" t="s">
        <v>24</v>
      </c>
      <c r="E206" s="4" t="s">
        <v>22</v>
      </c>
      <c r="F206" s="3">
        <v>-827832</v>
      </c>
      <c r="G206" s="3">
        <v>0</v>
      </c>
      <c r="H206" s="3">
        <v>-4</v>
      </c>
      <c r="I206" s="3">
        <v>-2</v>
      </c>
    </row>
    <row r="207" spans="3:9" x14ac:dyDescent="0.35">
      <c r="C207" s="3" t="s">
        <v>130</v>
      </c>
      <c r="D207" s="3" t="s">
        <v>24</v>
      </c>
      <c r="E207" s="4" t="s">
        <v>23</v>
      </c>
      <c r="F207" s="3">
        <v>-1055615</v>
      </c>
      <c r="G207" s="3">
        <v>0</v>
      </c>
      <c r="H207" s="3">
        <v>-9</v>
      </c>
      <c r="I207" s="3">
        <v>-2</v>
      </c>
    </row>
  </sheetData>
  <pageMargins left="0.7" right="0.7" top="0.75" bottom="0.75" header="0.3" footer="0.3"/>
  <pageSetup paperSize="9"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"/>
  <sheetViews>
    <sheetView topLeftCell="A112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85-FA6C-4574-BBC4-180DF66C9B3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C3:I207"/>
  <sheetViews>
    <sheetView workbookViewId="0"/>
  </sheetViews>
  <sheetFormatPr defaultRowHeight="14.5" x14ac:dyDescent="0.35"/>
  <cols>
    <col min="5" max="5" width="9.81640625" style="5" bestFit="1" customWidth="1"/>
    <col min="7" max="7" width="28.54296875" bestFit="1" customWidth="1"/>
    <col min="8" max="8" width="30.26953125" bestFit="1" customWidth="1"/>
    <col min="9" max="9" width="30.7265625" bestFit="1" customWidth="1"/>
  </cols>
  <sheetData>
    <row r="3" spans="3:9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30</v>
      </c>
      <c r="H3" s="1" t="s">
        <v>31</v>
      </c>
      <c r="I3" s="1" t="s">
        <v>32</v>
      </c>
    </row>
    <row r="4" spans="3:9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0</v>
      </c>
      <c r="H4" s="3">
        <v>0</v>
      </c>
      <c r="I4" s="3">
        <v>9</v>
      </c>
    </row>
    <row r="5" spans="3:9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0</v>
      </c>
      <c r="H5" s="3">
        <v>1</v>
      </c>
      <c r="I5" s="3">
        <v>7</v>
      </c>
    </row>
    <row r="6" spans="3:9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0</v>
      </c>
      <c r="H6" s="3">
        <v>0</v>
      </c>
      <c r="I6" s="3">
        <v>0</v>
      </c>
    </row>
    <row r="7" spans="3:9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0</v>
      </c>
      <c r="H7" s="3">
        <v>0</v>
      </c>
      <c r="I7" s="3">
        <v>6</v>
      </c>
    </row>
    <row r="8" spans="3:9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0</v>
      </c>
      <c r="H8" s="3">
        <v>0</v>
      </c>
      <c r="I8" s="3">
        <v>1</v>
      </c>
    </row>
    <row r="9" spans="3:9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0</v>
      </c>
      <c r="H9" s="3">
        <v>0</v>
      </c>
      <c r="I9" s="3">
        <v>3</v>
      </c>
    </row>
    <row r="10" spans="3:9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0</v>
      </c>
      <c r="H10" s="3">
        <v>1</v>
      </c>
      <c r="I10" s="3">
        <v>8</v>
      </c>
    </row>
    <row r="11" spans="3:9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0</v>
      </c>
      <c r="H11" s="3">
        <v>3</v>
      </c>
      <c r="I11" s="3">
        <v>7</v>
      </c>
    </row>
    <row r="12" spans="3:9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0</v>
      </c>
      <c r="H12" s="3">
        <v>0</v>
      </c>
      <c r="I12" s="3">
        <v>1</v>
      </c>
    </row>
    <row r="13" spans="3:9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0</v>
      </c>
      <c r="H13" s="3">
        <v>1</v>
      </c>
      <c r="I13" s="3">
        <v>1</v>
      </c>
    </row>
    <row r="14" spans="3:9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0</v>
      </c>
      <c r="H14" s="3">
        <v>2</v>
      </c>
      <c r="I14" s="3">
        <v>3</v>
      </c>
    </row>
    <row r="15" spans="3:9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0</v>
      </c>
      <c r="H15" s="3">
        <v>3</v>
      </c>
      <c r="I15" s="3">
        <v>3</v>
      </c>
    </row>
    <row r="16" spans="3:9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0</v>
      </c>
      <c r="H16" s="3">
        <v>2</v>
      </c>
      <c r="I16" s="3">
        <v>6</v>
      </c>
    </row>
    <row r="17" spans="3:9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0</v>
      </c>
      <c r="H17" s="3">
        <v>8</v>
      </c>
      <c r="I17" s="3">
        <v>5</v>
      </c>
    </row>
    <row r="18" spans="3:9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0</v>
      </c>
      <c r="H18" s="3">
        <v>9</v>
      </c>
      <c r="I18" s="3">
        <v>4</v>
      </c>
    </row>
    <row r="19" spans="3:9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0</v>
      </c>
      <c r="H19" s="3">
        <v>19</v>
      </c>
      <c r="I19" s="3">
        <v>5</v>
      </c>
    </row>
    <row r="20" spans="3:9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0</v>
      </c>
      <c r="H20" s="3">
        <v>74</v>
      </c>
      <c r="I20" s="3">
        <v>5</v>
      </c>
    </row>
    <row r="21" spans="3:9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0</v>
      </c>
      <c r="H21" s="3">
        <v>-1</v>
      </c>
      <c r="I21" s="3">
        <v>-11</v>
      </c>
    </row>
    <row r="22" spans="3:9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0</v>
      </c>
      <c r="H22" s="3">
        <v>0</v>
      </c>
      <c r="I22" s="3">
        <v>-5</v>
      </c>
    </row>
    <row r="23" spans="3:9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0</v>
      </c>
      <c r="H23" s="3">
        <v>-1</v>
      </c>
      <c r="I23" s="3">
        <v>-5</v>
      </c>
    </row>
    <row r="24" spans="3:9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0</v>
      </c>
      <c r="H24" s="3">
        <v>0</v>
      </c>
      <c r="I24" s="3">
        <v>-2</v>
      </c>
    </row>
    <row r="25" spans="3:9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0</v>
      </c>
      <c r="H25" s="3">
        <v>0</v>
      </c>
      <c r="I25" s="3">
        <v>-1</v>
      </c>
    </row>
    <row r="26" spans="3:9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0</v>
      </c>
      <c r="H26" s="3">
        <v>-1</v>
      </c>
      <c r="I26" s="3">
        <v>-3</v>
      </c>
    </row>
    <row r="27" spans="3:9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0</v>
      </c>
      <c r="H27" s="3">
        <v>0</v>
      </c>
      <c r="I27" s="3">
        <v>-1</v>
      </c>
    </row>
    <row r="28" spans="3:9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0</v>
      </c>
      <c r="H28" s="3">
        <v>0</v>
      </c>
      <c r="I28" s="3">
        <v>-2</v>
      </c>
    </row>
    <row r="29" spans="3:9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0</v>
      </c>
      <c r="H29" s="3">
        <v>0</v>
      </c>
      <c r="I29" s="3">
        <v>-1</v>
      </c>
    </row>
    <row r="30" spans="3:9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0</v>
      </c>
      <c r="H30" s="3">
        <v>-2</v>
      </c>
      <c r="I30" s="3">
        <v>-1</v>
      </c>
    </row>
    <row r="31" spans="3:9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0</v>
      </c>
      <c r="H31" s="3">
        <v>-2</v>
      </c>
      <c r="I31" s="3">
        <v>0</v>
      </c>
    </row>
    <row r="32" spans="3:9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0</v>
      </c>
      <c r="H32" s="3">
        <v>-2</v>
      </c>
      <c r="I32" s="3">
        <v>0</v>
      </c>
    </row>
    <row r="33" spans="3:9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0</v>
      </c>
      <c r="H33" s="3">
        <v>-7</v>
      </c>
      <c r="I33" s="3">
        <v>-2</v>
      </c>
    </row>
    <row r="34" spans="3:9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0</v>
      </c>
      <c r="H34" s="3">
        <v>-9</v>
      </c>
      <c r="I34" s="3">
        <v>-1</v>
      </c>
    </row>
    <row r="35" spans="3:9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0</v>
      </c>
      <c r="H35" s="3">
        <v>-10</v>
      </c>
      <c r="I35" s="3">
        <v>-2</v>
      </c>
    </row>
    <row r="36" spans="3:9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0</v>
      </c>
      <c r="H36" s="3">
        <v>-15</v>
      </c>
      <c r="I36" s="3">
        <v>-9</v>
      </c>
    </row>
    <row r="37" spans="3:9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-1</v>
      </c>
      <c r="H37" s="3">
        <v>-49</v>
      </c>
      <c r="I37" s="3">
        <v>-9</v>
      </c>
    </row>
    <row r="38" spans="3:9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0</v>
      </c>
      <c r="H38" s="3">
        <v>2</v>
      </c>
      <c r="I38" s="3">
        <v>11</v>
      </c>
    </row>
    <row r="39" spans="3:9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0</v>
      </c>
      <c r="H39" s="3">
        <v>0</v>
      </c>
      <c r="I39" s="3">
        <v>5</v>
      </c>
    </row>
    <row r="40" spans="3:9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0</v>
      </c>
      <c r="H40" s="3">
        <v>0</v>
      </c>
      <c r="I40" s="3">
        <v>3</v>
      </c>
    </row>
    <row r="41" spans="3:9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0</v>
      </c>
      <c r="H41" s="3">
        <v>1</v>
      </c>
      <c r="I41" s="3">
        <v>1</v>
      </c>
    </row>
    <row r="42" spans="3:9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0</v>
      </c>
      <c r="H42" s="3">
        <v>0</v>
      </c>
      <c r="I42" s="3">
        <v>1</v>
      </c>
    </row>
    <row r="43" spans="3:9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0</v>
      </c>
      <c r="H43" s="3">
        <v>1</v>
      </c>
      <c r="I43" s="3">
        <v>6</v>
      </c>
    </row>
    <row r="44" spans="3:9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0</v>
      </c>
      <c r="H44" s="3">
        <v>0</v>
      </c>
      <c r="I44" s="3">
        <v>10</v>
      </c>
    </row>
    <row r="45" spans="3:9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1</v>
      </c>
      <c r="H45" s="3">
        <v>0</v>
      </c>
      <c r="I45" s="3">
        <v>7</v>
      </c>
    </row>
    <row r="46" spans="3:9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0</v>
      </c>
      <c r="H46" s="3">
        <v>2</v>
      </c>
      <c r="I46" s="3">
        <v>1</v>
      </c>
    </row>
    <row r="47" spans="3:9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0</v>
      </c>
      <c r="H47" s="3">
        <v>2</v>
      </c>
      <c r="I47" s="3">
        <v>1</v>
      </c>
    </row>
    <row r="48" spans="3:9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0</v>
      </c>
      <c r="H48" s="3">
        <v>3</v>
      </c>
      <c r="I48" s="3">
        <v>3</v>
      </c>
    </row>
    <row r="49" spans="3:9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0</v>
      </c>
      <c r="H49" s="3">
        <v>4</v>
      </c>
      <c r="I49" s="3">
        <v>11</v>
      </c>
    </row>
    <row r="50" spans="3:9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0</v>
      </c>
      <c r="H50" s="3">
        <v>3</v>
      </c>
      <c r="I50" s="3">
        <v>2</v>
      </c>
    </row>
    <row r="51" spans="3:9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0</v>
      </c>
      <c r="H51" s="3">
        <v>7</v>
      </c>
      <c r="I51" s="3">
        <v>8</v>
      </c>
    </row>
    <row r="52" spans="3:9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2</v>
      </c>
      <c r="H52" s="3">
        <v>7</v>
      </c>
      <c r="I52" s="3">
        <v>9</v>
      </c>
    </row>
    <row r="53" spans="3:9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0</v>
      </c>
      <c r="H53" s="3">
        <v>17</v>
      </c>
      <c r="I53" s="3">
        <v>9</v>
      </c>
    </row>
    <row r="54" spans="3:9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7</v>
      </c>
      <c r="H54" s="3">
        <v>116</v>
      </c>
      <c r="I54" s="3">
        <v>13</v>
      </c>
    </row>
    <row r="55" spans="3:9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0</v>
      </c>
      <c r="H55" s="3">
        <v>-2</v>
      </c>
      <c r="I55" s="3">
        <v>-12</v>
      </c>
    </row>
    <row r="56" spans="3:9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0</v>
      </c>
      <c r="H56" s="3">
        <v>0</v>
      </c>
      <c r="I56" s="3">
        <v>-5</v>
      </c>
    </row>
    <row r="57" spans="3:9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0</v>
      </c>
      <c r="H57" s="3">
        <v>-2</v>
      </c>
      <c r="I57" s="3">
        <v>-3</v>
      </c>
    </row>
    <row r="58" spans="3:9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0</v>
      </c>
      <c r="H58" s="3">
        <v>-2</v>
      </c>
      <c r="I58" s="3">
        <v>-2</v>
      </c>
    </row>
    <row r="59" spans="3:9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0</v>
      </c>
      <c r="H59" s="3">
        <v>-1</v>
      </c>
      <c r="I59" s="3">
        <v>-1</v>
      </c>
    </row>
    <row r="60" spans="3:9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0</v>
      </c>
      <c r="H60" s="3">
        <v>0</v>
      </c>
      <c r="I60" s="3">
        <v>-1</v>
      </c>
    </row>
    <row r="61" spans="3:9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0</v>
      </c>
      <c r="H61" s="3">
        <v>-1</v>
      </c>
      <c r="I61" s="3">
        <v>-2</v>
      </c>
    </row>
    <row r="62" spans="3:9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0</v>
      </c>
      <c r="H62" s="3">
        <v>-2</v>
      </c>
      <c r="I62" s="3">
        <v>-7</v>
      </c>
    </row>
    <row r="63" spans="3:9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0</v>
      </c>
      <c r="H63" s="3">
        <v>-2</v>
      </c>
      <c r="I63" s="3">
        <v>-1</v>
      </c>
    </row>
    <row r="64" spans="3:9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0</v>
      </c>
      <c r="H64" s="3">
        <v>-2</v>
      </c>
      <c r="I64" s="3">
        <v>-5</v>
      </c>
    </row>
    <row r="65" spans="3:9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0</v>
      </c>
      <c r="H65" s="3">
        <v>-3</v>
      </c>
      <c r="I65" s="3">
        <v>-4</v>
      </c>
    </row>
    <row r="66" spans="3:9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0</v>
      </c>
      <c r="H66" s="3">
        <v>-2</v>
      </c>
      <c r="I66" s="3">
        <v>-1</v>
      </c>
    </row>
    <row r="67" spans="3:9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0</v>
      </c>
      <c r="H67" s="3">
        <v>-2</v>
      </c>
      <c r="I67" s="3">
        <v>-5</v>
      </c>
    </row>
    <row r="68" spans="3:9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0</v>
      </c>
      <c r="H68" s="3">
        <v>-14</v>
      </c>
      <c r="I68" s="3">
        <v>-4</v>
      </c>
    </row>
    <row r="69" spans="3:9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0</v>
      </c>
      <c r="H69" s="3">
        <v>-14</v>
      </c>
      <c r="I69" s="3">
        <v>-8</v>
      </c>
    </row>
    <row r="70" spans="3:9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-4</v>
      </c>
      <c r="H70" s="3">
        <v>-18</v>
      </c>
      <c r="I70" s="3">
        <v>-5</v>
      </c>
    </row>
    <row r="71" spans="3:9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0</v>
      </c>
      <c r="H71" s="3">
        <v>-59</v>
      </c>
      <c r="I71" s="3">
        <v>-14</v>
      </c>
    </row>
    <row r="72" spans="3:9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0</v>
      </c>
      <c r="H72" s="3">
        <v>1</v>
      </c>
      <c r="I72" s="3">
        <v>8</v>
      </c>
    </row>
    <row r="73" spans="3:9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0</v>
      </c>
      <c r="H73" s="3">
        <v>1</v>
      </c>
      <c r="I73" s="3">
        <v>6</v>
      </c>
    </row>
    <row r="74" spans="3:9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0</v>
      </c>
      <c r="H74" s="3">
        <v>0</v>
      </c>
      <c r="I74" s="3">
        <v>5</v>
      </c>
    </row>
    <row r="75" spans="3:9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0</v>
      </c>
      <c r="H75" s="3">
        <v>2</v>
      </c>
      <c r="I75" s="3">
        <v>0</v>
      </c>
    </row>
    <row r="76" spans="3:9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0</v>
      </c>
      <c r="H76" s="3">
        <v>0</v>
      </c>
      <c r="I76" s="3">
        <v>2</v>
      </c>
    </row>
    <row r="77" spans="3:9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0</v>
      </c>
      <c r="H77" s="3">
        <v>1</v>
      </c>
      <c r="I77" s="3">
        <v>3</v>
      </c>
    </row>
    <row r="78" spans="3:9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0</v>
      </c>
      <c r="H78" s="3">
        <v>0</v>
      </c>
      <c r="I78" s="3">
        <v>6</v>
      </c>
    </row>
    <row r="79" spans="3:9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0</v>
      </c>
      <c r="H79" s="3">
        <v>2</v>
      </c>
      <c r="I79" s="3">
        <v>5</v>
      </c>
    </row>
    <row r="80" spans="3:9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0</v>
      </c>
      <c r="H80" s="3">
        <v>0</v>
      </c>
      <c r="I80" s="3">
        <v>3</v>
      </c>
    </row>
    <row r="81" spans="3:9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0</v>
      </c>
      <c r="H81" s="3">
        <v>2</v>
      </c>
      <c r="I81" s="3">
        <v>2</v>
      </c>
    </row>
    <row r="82" spans="3:9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0</v>
      </c>
      <c r="H82" s="3">
        <v>1</v>
      </c>
      <c r="I82" s="3">
        <v>4</v>
      </c>
    </row>
    <row r="83" spans="3:9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0</v>
      </c>
      <c r="H83" s="3">
        <v>11</v>
      </c>
      <c r="I83" s="3">
        <v>4</v>
      </c>
    </row>
    <row r="84" spans="3:9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0</v>
      </c>
      <c r="H84" s="3">
        <v>8</v>
      </c>
      <c r="I84" s="3">
        <v>11</v>
      </c>
    </row>
    <row r="85" spans="3:9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0</v>
      </c>
      <c r="H85" s="3">
        <v>3</v>
      </c>
      <c r="I85" s="3">
        <v>1</v>
      </c>
    </row>
    <row r="86" spans="3:9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1</v>
      </c>
      <c r="H86" s="3">
        <v>8</v>
      </c>
      <c r="I86" s="3">
        <v>4</v>
      </c>
    </row>
    <row r="87" spans="3:9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0</v>
      </c>
      <c r="H87" s="3">
        <v>12</v>
      </c>
      <c r="I87" s="3">
        <v>11</v>
      </c>
    </row>
    <row r="88" spans="3:9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0</v>
      </c>
      <c r="H88" s="3">
        <v>83</v>
      </c>
      <c r="I88" s="3">
        <v>14</v>
      </c>
    </row>
    <row r="89" spans="3:9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0</v>
      </c>
      <c r="H89" s="3">
        <v>0</v>
      </c>
      <c r="I89" s="3">
        <v>-6</v>
      </c>
    </row>
    <row r="90" spans="3:9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0</v>
      </c>
      <c r="H90" s="3">
        <v>-1</v>
      </c>
      <c r="I90" s="3">
        <v>-12</v>
      </c>
    </row>
    <row r="91" spans="3:9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0</v>
      </c>
      <c r="H91" s="3">
        <v>0</v>
      </c>
      <c r="I91" s="3">
        <v>-2</v>
      </c>
    </row>
    <row r="92" spans="3:9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0</v>
      </c>
      <c r="H92" s="3">
        <v>0</v>
      </c>
      <c r="I92" s="3">
        <v>-2</v>
      </c>
    </row>
    <row r="93" spans="3:9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0</v>
      </c>
      <c r="H93" s="3">
        <v>0</v>
      </c>
      <c r="I93" s="3">
        <v>-4</v>
      </c>
    </row>
    <row r="94" spans="3:9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0</v>
      </c>
      <c r="H94" s="3">
        <v>0</v>
      </c>
      <c r="I94" s="3">
        <v>-2</v>
      </c>
    </row>
    <row r="95" spans="3:9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0</v>
      </c>
      <c r="H95" s="3">
        <v>-1</v>
      </c>
      <c r="I95" s="3">
        <v>-1</v>
      </c>
    </row>
    <row r="96" spans="3:9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0</v>
      </c>
      <c r="H96" s="3">
        <v>-1</v>
      </c>
      <c r="I96" s="3">
        <v>-1</v>
      </c>
    </row>
    <row r="97" spans="3:9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0</v>
      </c>
      <c r="H97" s="3">
        <v>-1</v>
      </c>
      <c r="I97" s="3">
        <v>0</v>
      </c>
    </row>
    <row r="98" spans="3:9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0</v>
      </c>
      <c r="H98" s="3">
        <v>-4</v>
      </c>
      <c r="I98" s="3">
        <v>-2</v>
      </c>
    </row>
    <row r="99" spans="3:9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0</v>
      </c>
      <c r="H99" s="3">
        <v>-4</v>
      </c>
      <c r="I99" s="3">
        <v>-4</v>
      </c>
    </row>
    <row r="100" spans="3:9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0</v>
      </c>
      <c r="H100" s="3">
        <v>-3</v>
      </c>
      <c r="I100" s="3">
        <v>0</v>
      </c>
    </row>
    <row r="101" spans="3:9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0</v>
      </c>
      <c r="H101" s="3">
        <v>-5</v>
      </c>
      <c r="I101" s="3">
        <v>-3</v>
      </c>
    </row>
    <row r="102" spans="3:9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-1</v>
      </c>
      <c r="H102" s="3">
        <v>-10</v>
      </c>
      <c r="I102" s="3">
        <v>-2</v>
      </c>
    </row>
    <row r="103" spans="3:9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-2</v>
      </c>
      <c r="H103" s="3">
        <v>-11</v>
      </c>
      <c r="I103" s="3">
        <v>-3</v>
      </c>
    </row>
    <row r="104" spans="3:9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0</v>
      </c>
      <c r="H104" s="3">
        <v>-22</v>
      </c>
      <c r="I104" s="3">
        <v>-3</v>
      </c>
    </row>
    <row r="105" spans="3:9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0</v>
      </c>
      <c r="H105" s="3">
        <v>-47</v>
      </c>
      <c r="I105" s="3">
        <v>-15</v>
      </c>
    </row>
    <row r="106" spans="3:9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0</v>
      </c>
      <c r="H106" s="3">
        <v>2</v>
      </c>
      <c r="I106" s="3">
        <v>5</v>
      </c>
    </row>
    <row r="107" spans="3:9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0</v>
      </c>
      <c r="H107" s="3">
        <v>3</v>
      </c>
      <c r="I107" s="3">
        <v>8</v>
      </c>
    </row>
    <row r="108" spans="3:9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0</v>
      </c>
      <c r="H108" s="3">
        <v>0</v>
      </c>
      <c r="I108" s="3">
        <v>4</v>
      </c>
    </row>
    <row r="109" spans="3:9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0</v>
      </c>
      <c r="H109" s="3">
        <v>0</v>
      </c>
      <c r="I109" s="3">
        <v>5</v>
      </c>
    </row>
    <row r="110" spans="3:9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0</v>
      </c>
      <c r="H110" s="3">
        <v>1</v>
      </c>
      <c r="I110" s="3">
        <v>2</v>
      </c>
    </row>
    <row r="111" spans="3:9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0</v>
      </c>
      <c r="H111" s="3">
        <v>1</v>
      </c>
      <c r="I111" s="3">
        <v>2</v>
      </c>
    </row>
    <row r="112" spans="3:9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0</v>
      </c>
      <c r="H112" s="3">
        <v>1</v>
      </c>
      <c r="I112" s="3">
        <v>3</v>
      </c>
    </row>
    <row r="113" spans="3:9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0</v>
      </c>
      <c r="H113" s="3">
        <v>0</v>
      </c>
      <c r="I113" s="3">
        <v>4</v>
      </c>
    </row>
    <row r="114" spans="3:9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1</v>
      </c>
      <c r="H114" s="3">
        <v>2</v>
      </c>
      <c r="I114" s="3">
        <v>5</v>
      </c>
    </row>
    <row r="115" spans="3:9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0</v>
      </c>
      <c r="H115" s="3">
        <v>1</v>
      </c>
      <c r="I115" s="3">
        <v>2</v>
      </c>
    </row>
    <row r="116" spans="3:9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0</v>
      </c>
      <c r="H116" s="3">
        <v>4</v>
      </c>
      <c r="I116" s="3">
        <v>7</v>
      </c>
    </row>
    <row r="117" spans="3:9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0</v>
      </c>
      <c r="H117" s="3">
        <v>4</v>
      </c>
      <c r="I117" s="3">
        <v>3</v>
      </c>
    </row>
    <row r="118" spans="3:9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0</v>
      </c>
      <c r="H118" s="3">
        <v>1</v>
      </c>
      <c r="I118" s="3">
        <v>1</v>
      </c>
    </row>
    <row r="119" spans="3:9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0</v>
      </c>
      <c r="H119" s="3">
        <v>5</v>
      </c>
      <c r="I119" s="3">
        <v>1</v>
      </c>
    </row>
    <row r="120" spans="3:9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0</v>
      </c>
      <c r="H120" s="3">
        <v>18</v>
      </c>
      <c r="I120" s="3">
        <v>2</v>
      </c>
    </row>
    <row r="121" spans="3:9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0</v>
      </c>
      <c r="H121" s="3">
        <v>12</v>
      </c>
      <c r="I121" s="3">
        <v>7</v>
      </c>
    </row>
    <row r="122" spans="3:9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1</v>
      </c>
      <c r="H122" s="3">
        <v>109</v>
      </c>
      <c r="I122" s="3">
        <v>7</v>
      </c>
    </row>
    <row r="123" spans="3:9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0</v>
      </c>
      <c r="H123" s="3">
        <v>-2</v>
      </c>
      <c r="I123" s="3">
        <v>-10</v>
      </c>
    </row>
    <row r="124" spans="3:9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0</v>
      </c>
      <c r="H124" s="3">
        <v>0</v>
      </c>
      <c r="I124" s="3">
        <v>-6</v>
      </c>
    </row>
    <row r="125" spans="3:9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0</v>
      </c>
      <c r="H125" s="3">
        <v>-2</v>
      </c>
      <c r="I125" s="3">
        <v>-8</v>
      </c>
    </row>
    <row r="126" spans="3:9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0</v>
      </c>
      <c r="H126" s="3">
        <v>0</v>
      </c>
      <c r="I126" s="3">
        <v>-3</v>
      </c>
    </row>
    <row r="127" spans="3:9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0</v>
      </c>
      <c r="H127" s="3">
        <v>-2</v>
      </c>
      <c r="I127" s="3">
        <v>-1</v>
      </c>
    </row>
    <row r="128" spans="3:9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0</v>
      </c>
      <c r="H128" s="3">
        <v>0</v>
      </c>
      <c r="I128" s="3">
        <v>0</v>
      </c>
    </row>
    <row r="129" spans="3:9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0</v>
      </c>
      <c r="H129" s="3">
        <v>0</v>
      </c>
      <c r="I129" s="3">
        <v>-1</v>
      </c>
    </row>
    <row r="130" spans="3:9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0</v>
      </c>
      <c r="H130" s="3">
        <v>-1</v>
      </c>
      <c r="I130" s="3">
        <v>0</v>
      </c>
    </row>
    <row r="131" spans="3:9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0</v>
      </c>
      <c r="H131" s="3">
        <v>0</v>
      </c>
      <c r="I131" s="3">
        <v>-1</v>
      </c>
    </row>
    <row r="132" spans="3:9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0</v>
      </c>
      <c r="H132" s="3">
        <v>-3</v>
      </c>
      <c r="I132" s="3">
        <v>-3</v>
      </c>
    </row>
    <row r="133" spans="3:9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0</v>
      </c>
      <c r="H133" s="3">
        <v>-3</v>
      </c>
      <c r="I133" s="3">
        <v>-3</v>
      </c>
    </row>
    <row r="134" spans="3:9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-1</v>
      </c>
      <c r="H134" s="3">
        <v>-4</v>
      </c>
      <c r="I134" s="3">
        <v>-5</v>
      </c>
    </row>
    <row r="135" spans="3:9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0</v>
      </c>
      <c r="H135" s="3">
        <v>-8</v>
      </c>
      <c r="I135" s="3">
        <v>-5</v>
      </c>
    </row>
    <row r="136" spans="3:9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0</v>
      </c>
      <c r="H136" s="3">
        <v>-13</v>
      </c>
      <c r="I136" s="3">
        <v>-6</v>
      </c>
    </row>
    <row r="137" spans="3:9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0</v>
      </c>
      <c r="H137" s="3">
        <v>-17</v>
      </c>
      <c r="I137" s="3">
        <v>-4</v>
      </c>
    </row>
    <row r="138" spans="3:9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0</v>
      </c>
      <c r="H138" s="3">
        <v>-28</v>
      </c>
      <c r="I138" s="3">
        <v>-3</v>
      </c>
    </row>
    <row r="139" spans="3:9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-2</v>
      </c>
      <c r="H139" s="3">
        <v>-79</v>
      </c>
      <c r="I139" s="3">
        <v>-8</v>
      </c>
    </row>
    <row r="140" spans="3:9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1</v>
      </c>
      <c r="H140" s="3">
        <v>0</v>
      </c>
      <c r="I140" s="3">
        <v>6</v>
      </c>
    </row>
    <row r="141" spans="3:9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0</v>
      </c>
      <c r="H141" s="3">
        <v>1</v>
      </c>
      <c r="I141" s="3">
        <v>3</v>
      </c>
    </row>
    <row r="142" spans="3:9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0</v>
      </c>
      <c r="H142" s="3">
        <v>1</v>
      </c>
      <c r="I142" s="3">
        <v>1</v>
      </c>
    </row>
    <row r="143" spans="3:9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0</v>
      </c>
      <c r="H143" s="3">
        <v>0</v>
      </c>
      <c r="I143" s="3">
        <v>1</v>
      </c>
    </row>
    <row r="144" spans="3:9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0</v>
      </c>
      <c r="H144" s="3">
        <v>1</v>
      </c>
      <c r="I144" s="3">
        <v>3</v>
      </c>
    </row>
    <row r="145" spans="3:9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0</v>
      </c>
      <c r="H145" s="3">
        <v>0</v>
      </c>
      <c r="I145" s="3">
        <v>0</v>
      </c>
    </row>
    <row r="146" spans="3:9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0</v>
      </c>
      <c r="H146" s="3">
        <v>1</v>
      </c>
      <c r="I146" s="3">
        <v>2</v>
      </c>
    </row>
    <row r="147" spans="3:9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2</v>
      </c>
      <c r="H147" s="3">
        <v>1</v>
      </c>
      <c r="I147" s="3">
        <v>4</v>
      </c>
    </row>
    <row r="148" spans="3:9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0</v>
      </c>
      <c r="H148" s="3">
        <v>0</v>
      </c>
      <c r="I148" s="3">
        <v>4</v>
      </c>
    </row>
    <row r="149" spans="3:9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0</v>
      </c>
      <c r="H149" s="3">
        <v>0</v>
      </c>
      <c r="I149" s="3">
        <v>8</v>
      </c>
    </row>
    <row r="150" spans="3:9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1</v>
      </c>
      <c r="H150" s="3">
        <v>3</v>
      </c>
      <c r="I150" s="3">
        <v>3</v>
      </c>
    </row>
    <row r="151" spans="3:9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0</v>
      </c>
      <c r="H151" s="3">
        <v>2</v>
      </c>
      <c r="I151" s="3">
        <v>2</v>
      </c>
    </row>
    <row r="152" spans="3:9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0</v>
      </c>
      <c r="H152" s="3">
        <v>2</v>
      </c>
      <c r="I152" s="3">
        <v>6</v>
      </c>
    </row>
    <row r="153" spans="3:9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4</v>
      </c>
      <c r="H153" s="3">
        <v>8</v>
      </c>
      <c r="I153" s="3">
        <v>5</v>
      </c>
    </row>
    <row r="154" spans="3:9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0</v>
      </c>
      <c r="H154" s="3">
        <v>14</v>
      </c>
      <c r="I154" s="3">
        <v>3</v>
      </c>
    </row>
    <row r="155" spans="3:9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1</v>
      </c>
      <c r="H155" s="3">
        <v>27</v>
      </c>
      <c r="I155" s="3">
        <v>5</v>
      </c>
    </row>
    <row r="156" spans="3:9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8</v>
      </c>
      <c r="H156" s="3">
        <v>140</v>
      </c>
      <c r="I156" s="3">
        <v>8</v>
      </c>
    </row>
    <row r="157" spans="3:9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0</v>
      </c>
      <c r="H157" s="3">
        <v>0</v>
      </c>
      <c r="I157" s="3">
        <v>-6</v>
      </c>
    </row>
    <row r="158" spans="3:9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0</v>
      </c>
      <c r="H158" s="3">
        <v>-1</v>
      </c>
      <c r="I158" s="3">
        <v>-2</v>
      </c>
    </row>
    <row r="159" spans="3:9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0</v>
      </c>
      <c r="H159" s="3">
        <v>-1</v>
      </c>
      <c r="I159" s="3">
        <v>-9</v>
      </c>
    </row>
    <row r="160" spans="3:9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0</v>
      </c>
      <c r="H160" s="3">
        <v>-2</v>
      </c>
      <c r="I160" s="3">
        <v>-4</v>
      </c>
    </row>
    <row r="161" spans="3:9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0</v>
      </c>
      <c r="H161" s="3">
        <v>0</v>
      </c>
      <c r="I161" s="3">
        <v>-4</v>
      </c>
    </row>
    <row r="162" spans="3:9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0</v>
      </c>
      <c r="H162" s="3">
        <v>0</v>
      </c>
      <c r="I162" s="3">
        <v>-1</v>
      </c>
    </row>
    <row r="163" spans="3:9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0</v>
      </c>
      <c r="H163" s="3">
        <v>-1</v>
      </c>
      <c r="I163" s="3">
        <v>0</v>
      </c>
    </row>
    <row r="164" spans="3:9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-2</v>
      </c>
      <c r="H164" s="3">
        <v>0</v>
      </c>
      <c r="I164" s="3">
        <v>-4</v>
      </c>
    </row>
    <row r="165" spans="3:9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0</v>
      </c>
      <c r="H165" s="3">
        <v>-1</v>
      </c>
      <c r="I165" s="3">
        <v>-1</v>
      </c>
    </row>
    <row r="166" spans="3:9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0</v>
      </c>
      <c r="H166" s="3">
        <v>-3</v>
      </c>
      <c r="I166" s="3">
        <v>-4</v>
      </c>
    </row>
    <row r="167" spans="3:9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-1</v>
      </c>
      <c r="H167" s="3">
        <v>-2</v>
      </c>
      <c r="I167" s="3">
        <v>-1</v>
      </c>
    </row>
    <row r="168" spans="3:9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0</v>
      </c>
      <c r="H168" s="3">
        <v>-1</v>
      </c>
      <c r="I168" s="3">
        <v>-4</v>
      </c>
    </row>
    <row r="169" spans="3:9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-1</v>
      </c>
      <c r="H169" s="3">
        <v>-11</v>
      </c>
      <c r="I169" s="3">
        <v>-4</v>
      </c>
    </row>
    <row r="170" spans="3:9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-1</v>
      </c>
      <c r="H170" s="3">
        <v>-10</v>
      </c>
      <c r="I170" s="3">
        <v>-2</v>
      </c>
    </row>
    <row r="171" spans="3:9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0</v>
      </c>
      <c r="H171" s="3">
        <v>-11</v>
      </c>
      <c r="I171" s="3">
        <v>-1</v>
      </c>
    </row>
    <row r="172" spans="3:9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-1</v>
      </c>
      <c r="H172" s="3">
        <v>-26</v>
      </c>
      <c r="I172" s="3">
        <v>-4</v>
      </c>
    </row>
    <row r="173" spans="3:9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-9</v>
      </c>
      <c r="H173" s="3">
        <v>-94</v>
      </c>
      <c r="I173" s="3">
        <v>-5</v>
      </c>
    </row>
    <row r="174" spans="3:9" x14ac:dyDescent="0.35">
      <c r="C174" s="3" t="s">
        <v>130</v>
      </c>
      <c r="D174" s="3" t="s">
        <v>6</v>
      </c>
      <c r="E174" s="4" t="s">
        <v>7</v>
      </c>
      <c r="F174" s="3">
        <v>1671407</v>
      </c>
      <c r="G174" s="3">
        <v>1</v>
      </c>
      <c r="H174" s="3">
        <v>5</v>
      </c>
      <c r="I174" s="3">
        <v>39</v>
      </c>
    </row>
    <row r="175" spans="3:9" x14ac:dyDescent="0.35">
      <c r="C175" s="3" t="s">
        <v>130</v>
      </c>
      <c r="D175" s="3" t="s">
        <v>6</v>
      </c>
      <c r="E175" s="4" t="s">
        <v>8</v>
      </c>
      <c r="F175" s="3">
        <v>1672583</v>
      </c>
      <c r="G175" s="3">
        <v>0</v>
      </c>
      <c r="H175" s="3">
        <v>6</v>
      </c>
      <c r="I175" s="3">
        <v>29</v>
      </c>
    </row>
    <row r="176" spans="3:9" x14ac:dyDescent="0.35">
      <c r="C176" s="3" t="s">
        <v>130</v>
      </c>
      <c r="D176" s="3" t="s">
        <v>6</v>
      </c>
      <c r="E176" s="4" t="s">
        <v>9</v>
      </c>
      <c r="F176" s="3">
        <v>1497833</v>
      </c>
      <c r="G176" s="3">
        <v>0</v>
      </c>
      <c r="H176" s="3">
        <v>1</v>
      </c>
      <c r="I176" s="3">
        <v>13</v>
      </c>
    </row>
    <row r="177" spans="3:9" x14ac:dyDescent="0.35">
      <c r="C177" s="3" t="s">
        <v>130</v>
      </c>
      <c r="D177" s="3" t="s">
        <v>6</v>
      </c>
      <c r="E177" s="4" t="s">
        <v>10</v>
      </c>
      <c r="F177" s="3">
        <v>1547611</v>
      </c>
      <c r="G177" s="3">
        <v>0</v>
      </c>
      <c r="H177" s="3">
        <v>3</v>
      </c>
      <c r="I177" s="3">
        <v>13</v>
      </c>
    </row>
    <row r="178" spans="3:9" x14ac:dyDescent="0.35">
      <c r="C178" s="3" t="s">
        <v>130</v>
      </c>
      <c r="D178" s="3" t="s">
        <v>6</v>
      </c>
      <c r="E178" s="4" t="s">
        <v>11</v>
      </c>
      <c r="F178" s="3">
        <v>1735865</v>
      </c>
      <c r="G178" s="3">
        <v>0</v>
      </c>
      <c r="H178" s="3">
        <v>2</v>
      </c>
      <c r="I178" s="3">
        <v>9</v>
      </c>
    </row>
    <row r="179" spans="3:9" x14ac:dyDescent="0.35">
      <c r="C179" s="3" t="s">
        <v>130</v>
      </c>
      <c r="D179" s="3" t="s">
        <v>6</v>
      </c>
      <c r="E179" s="4" t="s">
        <v>12</v>
      </c>
      <c r="F179" s="3">
        <v>1887371</v>
      </c>
      <c r="G179" s="3">
        <v>0</v>
      </c>
      <c r="H179" s="3">
        <v>3</v>
      </c>
      <c r="I179" s="3">
        <v>14</v>
      </c>
    </row>
    <row r="180" spans="3:9" x14ac:dyDescent="0.35">
      <c r="C180" s="3" t="s">
        <v>130</v>
      </c>
      <c r="D180" s="3" t="s">
        <v>6</v>
      </c>
      <c r="E180" s="4" t="s">
        <v>13</v>
      </c>
      <c r="F180" s="3">
        <v>1874726</v>
      </c>
      <c r="G180" s="3">
        <v>0</v>
      </c>
      <c r="H180" s="3">
        <v>3</v>
      </c>
      <c r="I180" s="3">
        <v>29</v>
      </c>
    </row>
    <row r="181" spans="3:9" x14ac:dyDescent="0.35">
      <c r="C181" s="3" t="s">
        <v>130</v>
      </c>
      <c r="D181" s="3" t="s">
        <v>6</v>
      </c>
      <c r="E181" s="4" t="s">
        <v>14</v>
      </c>
      <c r="F181" s="3">
        <v>1783165</v>
      </c>
      <c r="G181" s="3">
        <v>3</v>
      </c>
      <c r="H181" s="3">
        <v>6</v>
      </c>
      <c r="I181" s="3">
        <v>27</v>
      </c>
    </row>
    <row r="182" spans="3:9" x14ac:dyDescent="0.35">
      <c r="C182" s="3" t="s">
        <v>130</v>
      </c>
      <c r="D182" s="3" t="s">
        <v>6</v>
      </c>
      <c r="E182" s="4" t="s">
        <v>15</v>
      </c>
      <c r="F182" s="3">
        <v>1778839</v>
      </c>
      <c r="G182" s="3">
        <v>1</v>
      </c>
      <c r="H182" s="3">
        <v>4</v>
      </c>
      <c r="I182" s="3">
        <v>14</v>
      </c>
    </row>
    <row r="183" spans="3:9" x14ac:dyDescent="0.35">
      <c r="C183" s="3" t="s">
        <v>130</v>
      </c>
      <c r="D183" s="3" t="s">
        <v>6</v>
      </c>
      <c r="E183" s="4" t="s">
        <v>16</v>
      </c>
      <c r="F183" s="3">
        <v>1963255</v>
      </c>
      <c r="G183" s="3">
        <v>0</v>
      </c>
      <c r="H183" s="3">
        <v>6</v>
      </c>
      <c r="I183" s="3">
        <v>14</v>
      </c>
    </row>
    <row r="184" spans="3:9" x14ac:dyDescent="0.35">
      <c r="C184" s="3" t="s">
        <v>130</v>
      </c>
      <c r="D184" s="3" t="s">
        <v>6</v>
      </c>
      <c r="E184" s="4" t="s">
        <v>17</v>
      </c>
      <c r="F184" s="3">
        <v>1961512</v>
      </c>
      <c r="G184" s="3">
        <v>1</v>
      </c>
      <c r="H184" s="3">
        <v>13</v>
      </c>
      <c r="I184" s="3">
        <v>20</v>
      </c>
    </row>
    <row r="185" spans="3:9" x14ac:dyDescent="0.35">
      <c r="C185" s="3" t="s">
        <v>130</v>
      </c>
      <c r="D185" s="3" t="s">
        <v>6</v>
      </c>
      <c r="E185" s="4" t="s">
        <v>18</v>
      </c>
      <c r="F185" s="3">
        <v>1707241</v>
      </c>
      <c r="G185" s="3">
        <v>0</v>
      </c>
      <c r="H185" s="3">
        <v>24</v>
      </c>
      <c r="I185" s="3">
        <v>23</v>
      </c>
    </row>
    <row r="186" spans="3:9" x14ac:dyDescent="0.35">
      <c r="C186" s="3" t="s">
        <v>130</v>
      </c>
      <c r="D186" s="3" t="s">
        <v>6</v>
      </c>
      <c r="E186" s="4" t="s">
        <v>19</v>
      </c>
      <c r="F186" s="3">
        <v>1494368</v>
      </c>
      <c r="G186" s="3">
        <v>0</v>
      </c>
      <c r="H186" s="3">
        <v>16</v>
      </c>
      <c r="I186" s="3">
        <v>26</v>
      </c>
    </row>
    <row r="187" spans="3:9" x14ac:dyDescent="0.35">
      <c r="C187" s="3" t="s">
        <v>130</v>
      </c>
      <c r="D187" s="3" t="s">
        <v>6</v>
      </c>
      <c r="E187" s="4" t="s">
        <v>20</v>
      </c>
      <c r="F187" s="3">
        <v>1561477</v>
      </c>
      <c r="G187" s="3">
        <v>4</v>
      </c>
      <c r="H187" s="3">
        <v>31</v>
      </c>
      <c r="I187" s="3">
        <v>20</v>
      </c>
    </row>
    <row r="188" spans="3:9" x14ac:dyDescent="0.35">
      <c r="C188" s="3" t="s">
        <v>130</v>
      </c>
      <c r="D188" s="3" t="s">
        <v>6</v>
      </c>
      <c r="E188" s="4" t="s">
        <v>21</v>
      </c>
      <c r="F188" s="3">
        <v>1243844</v>
      </c>
      <c r="G188" s="3">
        <v>3</v>
      </c>
      <c r="H188" s="3">
        <v>56</v>
      </c>
      <c r="I188" s="3">
        <v>22</v>
      </c>
    </row>
    <row r="189" spans="3:9" x14ac:dyDescent="0.35">
      <c r="C189" s="3" t="s">
        <v>130</v>
      </c>
      <c r="D189" s="3" t="s">
        <v>6</v>
      </c>
      <c r="E189" s="4" t="s">
        <v>22</v>
      </c>
      <c r="F189" s="3">
        <v>968214</v>
      </c>
      <c r="G189" s="3">
        <v>1</v>
      </c>
      <c r="H189" s="3">
        <v>87</v>
      </c>
      <c r="I189" s="3">
        <v>37</v>
      </c>
    </row>
    <row r="190" spans="3:9" x14ac:dyDescent="0.35">
      <c r="C190" s="3" t="s">
        <v>130</v>
      </c>
      <c r="D190" s="3" t="s">
        <v>6</v>
      </c>
      <c r="E190" s="4" t="s">
        <v>23</v>
      </c>
      <c r="F190" s="3">
        <v>1617836</v>
      </c>
      <c r="G190" s="3">
        <v>16</v>
      </c>
      <c r="H190" s="3">
        <v>522</v>
      </c>
      <c r="I190" s="3">
        <v>47</v>
      </c>
    </row>
    <row r="191" spans="3:9" x14ac:dyDescent="0.35">
      <c r="C191" s="3" t="s">
        <v>130</v>
      </c>
      <c r="D191" s="3" t="s">
        <v>24</v>
      </c>
      <c r="E191" s="4" t="s">
        <v>7</v>
      </c>
      <c r="F191" s="3">
        <v>-1757639</v>
      </c>
      <c r="G191" s="3">
        <v>0</v>
      </c>
      <c r="H191" s="3">
        <v>-5</v>
      </c>
      <c r="I191" s="3">
        <v>-45</v>
      </c>
    </row>
    <row r="192" spans="3:9" x14ac:dyDescent="0.35">
      <c r="C192" s="3" t="s">
        <v>130</v>
      </c>
      <c r="D192" s="3" t="s">
        <v>24</v>
      </c>
      <c r="E192" s="4" t="s">
        <v>8</v>
      </c>
      <c r="F192" s="3">
        <v>-1755683</v>
      </c>
      <c r="G192" s="3">
        <v>0</v>
      </c>
      <c r="H192" s="3">
        <v>-2</v>
      </c>
      <c r="I192" s="3">
        <v>-30</v>
      </c>
    </row>
    <row r="193" spans="3:9" x14ac:dyDescent="0.35">
      <c r="C193" s="3" t="s">
        <v>130</v>
      </c>
      <c r="D193" s="3" t="s">
        <v>24</v>
      </c>
      <c r="E193" s="4" t="s">
        <v>9</v>
      </c>
      <c r="F193" s="3">
        <v>-1572421</v>
      </c>
      <c r="G193" s="3">
        <v>0</v>
      </c>
      <c r="H193" s="3">
        <v>-6</v>
      </c>
      <c r="I193" s="3">
        <v>-27</v>
      </c>
    </row>
    <row r="194" spans="3:9" x14ac:dyDescent="0.35">
      <c r="C194" s="3" t="s">
        <v>130</v>
      </c>
      <c r="D194" s="3" t="s">
        <v>24</v>
      </c>
      <c r="E194" s="4" t="s">
        <v>10</v>
      </c>
      <c r="F194" s="3">
        <v>-1631799</v>
      </c>
      <c r="G194" s="3">
        <v>0</v>
      </c>
      <c r="H194" s="3">
        <v>-4</v>
      </c>
      <c r="I194" s="3">
        <v>-13</v>
      </c>
    </row>
    <row r="195" spans="3:9" x14ac:dyDescent="0.35">
      <c r="C195" s="3" t="s">
        <v>130</v>
      </c>
      <c r="D195" s="3" t="s">
        <v>24</v>
      </c>
      <c r="E195" s="4" t="s">
        <v>11</v>
      </c>
      <c r="F195" s="3">
        <v>-1824091</v>
      </c>
      <c r="G195" s="3">
        <v>0</v>
      </c>
      <c r="H195" s="3">
        <v>-3</v>
      </c>
      <c r="I195" s="3">
        <v>-11</v>
      </c>
    </row>
    <row r="196" spans="3:9" x14ac:dyDescent="0.35">
      <c r="C196" s="3" t="s">
        <v>130</v>
      </c>
      <c r="D196" s="3" t="s">
        <v>24</v>
      </c>
      <c r="E196" s="4" t="s">
        <v>12</v>
      </c>
      <c r="F196" s="3">
        <v>-1924216</v>
      </c>
      <c r="G196" s="3">
        <v>0</v>
      </c>
      <c r="H196" s="3">
        <v>-1</v>
      </c>
      <c r="I196" s="3">
        <v>-7</v>
      </c>
    </row>
    <row r="197" spans="3:9" x14ac:dyDescent="0.35">
      <c r="C197" s="3" t="s">
        <v>130</v>
      </c>
      <c r="D197" s="3" t="s">
        <v>24</v>
      </c>
      <c r="E197" s="4" t="s">
        <v>13</v>
      </c>
      <c r="F197" s="3">
        <v>-1874897</v>
      </c>
      <c r="G197" s="3">
        <v>0</v>
      </c>
      <c r="H197" s="3">
        <v>-3</v>
      </c>
      <c r="I197" s="3">
        <v>-5</v>
      </c>
    </row>
    <row r="198" spans="3:9" x14ac:dyDescent="0.35">
      <c r="C198" s="3" t="s">
        <v>130</v>
      </c>
      <c r="D198" s="3" t="s">
        <v>24</v>
      </c>
      <c r="E198" s="4" t="s">
        <v>14</v>
      </c>
      <c r="F198" s="3">
        <v>-1773846</v>
      </c>
      <c r="G198" s="3">
        <v>-2</v>
      </c>
      <c r="H198" s="3">
        <v>-4</v>
      </c>
      <c r="I198" s="3">
        <v>-14</v>
      </c>
    </row>
    <row r="199" spans="3:9" x14ac:dyDescent="0.35">
      <c r="C199" s="3" t="s">
        <v>130</v>
      </c>
      <c r="D199" s="3" t="s">
        <v>24</v>
      </c>
      <c r="E199" s="4" t="s">
        <v>15</v>
      </c>
      <c r="F199" s="3">
        <v>-1756427</v>
      </c>
      <c r="G199" s="3">
        <v>0</v>
      </c>
      <c r="H199" s="3">
        <v>-4</v>
      </c>
      <c r="I199" s="3">
        <v>-4</v>
      </c>
    </row>
    <row r="200" spans="3:9" x14ac:dyDescent="0.35">
      <c r="C200" s="3" t="s">
        <v>130</v>
      </c>
      <c r="D200" s="3" t="s">
        <v>24</v>
      </c>
      <c r="E200" s="4" t="s">
        <v>16</v>
      </c>
      <c r="F200" s="3">
        <v>-1919824</v>
      </c>
      <c r="G200" s="3">
        <v>0</v>
      </c>
      <c r="H200" s="3">
        <v>-14</v>
      </c>
      <c r="I200" s="3">
        <v>-15</v>
      </c>
    </row>
    <row r="201" spans="3:9" x14ac:dyDescent="0.35">
      <c r="C201" s="3" t="s">
        <v>130</v>
      </c>
      <c r="D201" s="3" t="s">
        <v>24</v>
      </c>
      <c r="E201" s="4" t="s">
        <v>17</v>
      </c>
      <c r="F201" s="3">
        <v>-1911583</v>
      </c>
      <c r="G201" s="3">
        <v>-1</v>
      </c>
      <c r="H201" s="3">
        <v>-14</v>
      </c>
      <c r="I201" s="3">
        <v>-12</v>
      </c>
    </row>
    <row r="202" spans="3:9" x14ac:dyDescent="0.35">
      <c r="C202" s="3" t="s">
        <v>130</v>
      </c>
      <c r="D202" s="3" t="s">
        <v>24</v>
      </c>
      <c r="E202" s="4" t="s">
        <v>18</v>
      </c>
      <c r="F202" s="3">
        <v>-1670419</v>
      </c>
      <c r="G202" s="3">
        <v>-1</v>
      </c>
      <c r="H202" s="3">
        <v>-12</v>
      </c>
      <c r="I202" s="3">
        <v>-10</v>
      </c>
    </row>
    <row r="203" spans="3:9" x14ac:dyDescent="0.35">
      <c r="C203" s="3" t="s">
        <v>130</v>
      </c>
      <c r="D203" s="3" t="s">
        <v>24</v>
      </c>
      <c r="E203" s="4" t="s">
        <v>19</v>
      </c>
      <c r="F203" s="3">
        <v>-1436605</v>
      </c>
      <c r="G203" s="3">
        <v>-1</v>
      </c>
      <c r="H203" s="3">
        <v>-33</v>
      </c>
      <c r="I203" s="3">
        <v>-19</v>
      </c>
    </row>
    <row r="204" spans="3:9" x14ac:dyDescent="0.35">
      <c r="C204" s="3" t="s">
        <v>130</v>
      </c>
      <c r="D204" s="3" t="s">
        <v>24</v>
      </c>
      <c r="E204" s="4" t="s">
        <v>20</v>
      </c>
      <c r="F204" s="3">
        <v>-1470578</v>
      </c>
      <c r="G204" s="3">
        <v>-2</v>
      </c>
      <c r="H204" s="3">
        <v>-56</v>
      </c>
      <c r="I204" s="3">
        <v>-15</v>
      </c>
    </row>
    <row r="205" spans="3:9" x14ac:dyDescent="0.35">
      <c r="C205" s="3" t="s">
        <v>130</v>
      </c>
      <c r="D205" s="3" t="s">
        <v>24</v>
      </c>
      <c r="E205" s="4" t="s">
        <v>21</v>
      </c>
      <c r="F205" s="3">
        <v>-1137445</v>
      </c>
      <c r="G205" s="3">
        <v>-2</v>
      </c>
      <c r="H205" s="3">
        <v>-63</v>
      </c>
      <c r="I205" s="3">
        <v>-18</v>
      </c>
    </row>
    <row r="206" spans="3:9" x14ac:dyDescent="0.35">
      <c r="C206" s="3" t="s">
        <v>130</v>
      </c>
      <c r="D206" s="3" t="s">
        <v>24</v>
      </c>
      <c r="E206" s="4" t="s">
        <v>22</v>
      </c>
      <c r="F206" s="3">
        <v>-827832</v>
      </c>
      <c r="G206" s="3">
        <v>-5</v>
      </c>
      <c r="H206" s="3">
        <v>-109</v>
      </c>
      <c r="I206" s="3">
        <v>-24</v>
      </c>
    </row>
    <row r="207" spans="3:9" x14ac:dyDescent="0.35">
      <c r="C207" s="3" t="s">
        <v>130</v>
      </c>
      <c r="D207" s="3" t="s">
        <v>24</v>
      </c>
      <c r="E207" s="4" t="s">
        <v>23</v>
      </c>
      <c r="F207" s="3">
        <v>-1055615</v>
      </c>
      <c r="G207" s="3">
        <v>-12</v>
      </c>
      <c r="H207" s="3">
        <v>-328</v>
      </c>
      <c r="I207" s="3">
        <v>-51</v>
      </c>
    </row>
  </sheetData>
  <pageMargins left="0.7" right="0.7" top="0.75" bottom="0.75" header="0.3" footer="0.3"/>
  <pageSetup paperSize="9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"/>
  <sheetViews>
    <sheetView topLeftCell="A55" workbookViewId="0"/>
  </sheetViews>
  <sheetFormatPr defaultRowHeight="14.5" x14ac:dyDescent="0.3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F11"/>
  <sheetViews>
    <sheetView workbookViewId="0">
      <selection activeCell="Y28" sqref="Y28"/>
    </sheetView>
  </sheetViews>
  <sheetFormatPr defaultRowHeight="14.5" x14ac:dyDescent="0.35"/>
  <cols>
    <col min="1" max="1" width="22.1796875" bestFit="1" customWidth="1"/>
  </cols>
  <sheetData>
    <row r="3" spans="1:6" x14ac:dyDescent="0.35">
      <c r="A3" t="s">
        <v>125</v>
      </c>
      <c r="B3" s="1" t="s">
        <v>5</v>
      </c>
      <c r="C3" s="1" t="s">
        <v>25</v>
      </c>
      <c r="D3" s="1" t="s">
        <v>26</v>
      </c>
      <c r="E3" s="1" t="s">
        <v>27</v>
      </c>
      <c r="F3" s="1" t="s">
        <v>28</v>
      </c>
    </row>
    <row r="4" spans="1:6" x14ac:dyDescent="0.35">
      <c r="A4" s="70" t="s">
        <v>138</v>
      </c>
      <c r="B4" s="71">
        <v>6.2346471813159998E-4</v>
      </c>
      <c r="C4" s="71">
        <v>1.16401862429798E-3</v>
      </c>
      <c r="D4" s="71">
        <v>1.4107854548019601E-3</v>
      </c>
      <c r="E4" s="71">
        <v>7.3772219489917699E-4</v>
      </c>
      <c r="F4" s="71">
        <v>1.5388229766239801E-3</v>
      </c>
    </row>
    <row r="5" spans="1:6" x14ac:dyDescent="0.35">
      <c r="A5" s="70" t="s">
        <v>139</v>
      </c>
      <c r="B5" s="71">
        <v>1.40819997502437E-4</v>
      </c>
      <c r="C5" s="71">
        <v>5.7414109517413899E-4</v>
      </c>
      <c r="D5" s="71">
        <v>3.98360745532135E-4</v>
      </c>
      <c r="E5" s="71">
        <v>3.2759198054831601E-4</v>
      </c>
      <c r="F5" s="71">
        <v>8.8557810017451E-4</v>
      </c>
    </row>
    <row r="6" spans="1:6" x14ac:dyDescent="0.35">
      <c r="A6" s="72" t="s">
        <v>126</v>
      </c>
      <c r="B6" s="1" t="s">
        <v>5</v>
      </c>
      <c r="C6" s="1" t="s">
        <v>25</v>
      </c>
      <c r="D6" s="1" t="s">
        <v>26</v>
      </c>
      <c r="E6" s="1" t="s">
        <v>27</v>
      </c>
      <c r="F6" s="1" t="s">
        <v>28</v>
      </c>
    </row>
    <row r="7" spans="1:6" x14ac:dyDescent="0.35">
      <c r="A7" s="70" t="s">
        <v>138</v>
      </c>
      <c r="B7" s="29">
        <v>1.01500056111824E-2</v>
      </c>
      <c r="C7" s="29">
        <v>1.0896174338789401E-2</v>
      </c>
      <c r="D7" s="29">
        <v>9.6050976381100092E-3</v>
      </c>
      <c r="E7" s="29">
        <v>8.3608515421906802E-3</v>
      </c>
      <c r="F7" s="29">
        <v>8.8335486902384498E-3</v>
      </c>
    </row>
    <row r="8" spans="1:6" x14ac:dyDescent="0.35">
      <c r="A8" s="70" t="s">
        <v>139</v>
      </c>
      <c r="B8" s="29">
        <v>3.8605935164347498E-3</v>
      </c>
      <c r="C8" s="29">
        <v>4.7699847237458598E-3</v>
      </c>
      <c r="D8" s="29">
        <v>3.7744680639169798E-3</v>
      </c>
      <c r="E8" s="29">
        <v>4.2320030672315804E-3</v>
      </c>
      <c r="F8" s="29">
        <v>4.2526691655439004E-3</v>
      </c>
    </row>
    <row r="9" spans="1:6" x14ac:dyDescent="0.35">
      <c r="A9" t="s">
        <v>127</v>
      </c>
      <c r="B9" s="1" t="s">
        <v>5</v>
      </c>
      <c r="C9" s="1" t="s">
        <v>25</v>
      </c>
      <c r="D9" s="1" t="s">
        <v>26</v>
      </c>
      <c r="E9" s="1" t="s">
        <v>27</v>
      </c>
      <c r="F9" s="1" t="s">
        <v>28</v>
      </c>
    </row>
    <row r="10" spans="1:6" x14ac:dyDescent="0.35">
      <c r="A10" s="70" t="s">
        <v>138</v>
      </c>
      <c r="B10" s="26">
        <v>0.13313465590982199</v>
      </c>
      <c r="C10" s="26">
        <v>0.139514232227715</v>
      </c>
      <c r="D10" s="26">
        <v>0.123196839840581</v>
      </c>
      <c r="E10" s="26">
        <v>9.9147521019227594E-2</v>
      </c>
      <c r="F10" s="26">
        <v>0.102032186068366</v>
      </c>
    </row>
    <row r="11" spans="1:6" x14ac:dyDescent="0.35">
      <c r="A11" s="70" t="s">
        <v>139</v>
      </c>
      <c r="B11" s="26">
        <v>9.1931545539327298E-3</v>
      </c>
      <c r="C11" s="26">
        <v>1.13239078503542E-2</v>
      </c>
      <c r="D11" s="26">
        <v>9.2419692963455306E-3</v>
      </c>
      <c r="E11" s="26">
        <v>8.0684691505418602E-3</v>
      </c>
      <c r="F11" s="26">
        <v>8.6497775399398003E-3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X217"/>
  <sheetViews>
    <sheetView workbookViewId="0">
      <selection activeCell="K20" sqref="K20"/>
    </sheetView>
  </sheetViews>
  <sheetFormatPr defaultRowHeight="14.5" x14ac:dyDescent="0.35"/>
  <cols>
    <col min="2" max="2" width="29.1796875" bestFit="1" customWidth="1"/>
    <col min="3" max="3" width="12" bestFit="1" customWidth="1"/>
    <col min="10" max="10" width="28.7265625" style="35" bestFit="1" customWidth="1"/>
    <col min="11" max="11" width="12" bestFit="1" customWidth="1"/>
    <col min="16" max="16" width="9.1796875" style="35"/>
    <col min="18" max="18" width="28.7265625" bestFit="1" customWidth="1"/>
    <col min="19" max="19" width="12" bestFit="1" customWidth="1"/>
  </cols>
  <sheetData>
    <row r="2" spans="2:24" x14ac:dyDescent="0.35">
      <c r="B2" s="1" t="s">
        <v>175</v>
      </c>
      <c r="C2" s="1" t="s">
        <v>5</v>
      </c>
      <c r="D2" s="1" t="s">
        <v>25</v>
      </c>
      <c r="E2" s="1" t="s">
        <v>26</v>
      </c>
      <c r="F2" s="1" t="s">
        <v>27</v>
      </c>
      <c r="G2" s="1" t="s">
        <v>28</v>
      </c>
      <c r="H2" s="1" t="s">
        <v>4</v>
      </c>
      <c r="J2" s="1" t="s">
        <v>175</v>
      </c>
      <c r="K2" s="1" t="s">
        <v>5</v>
      </c>
      <c r="L2" s="1" t="s">
        <v>25</v>
      </c>
      <c r="M2" s="1" t="s">
        <v>26</v>
      </c>
      <c r="N2" s="1" t="s">
        <v>27</v>
      </c>
      <c r="O2" s="73" t="s">
        <v>28</v>
      </c>
      <c r="P2" s="1" t="s">
        <v>4</v>
      </c>
      <c r="R2" s="1" t="s">
        <v>175</v>
      </c>
      <c r="S2" s="1" t="s">
        <v>5</v>
      </c>
      <c r="T2" s="1" t="s">
        <v>25</v>
      </c>
      <c r="U2" s="1" t="s">
        <v>26</v>
      </c>
      <c r="V2" s="1" t="s">
        <v>27</v>
      </c>
      <c r="W2" s="1" t="s">
        <v>28</v>
      </c>
      <c r="X2" s="78" t="s">
        <v>4</v>
      </c>
    </row>
    <row r="3" spans="2:24" x14ac:dyDescent="0.35">
      <c r="B3" s="32" t="s">
        <v>176</v>
      </c>
      <c r="C3" s="87" t="s">
        <v>125</v>
      </c>
      <c r="D3" s="88"/>
      <c r="E3" s="88"/>
      <c r="F3" s="88"/>
      <c r="G3" s="89"/>
      <c r="H3" s="24"/>
      <c r="J3" s="32" t="s">
        <v>176</v>
      </c>
      <c r="K3" s="90" t="s">
        <v>126</v>
      </c>
      <c r="L3" s="90"/>
      <c r="M3" s="90"/>
      <c r="N3" s="90"/>
      <c r="O3" s="87"/>
      <c r="P3" s="75"/>
      <c r="R3" s="49" t="s">
        <v>176</v>
      </c>
      <c r="S3" s="86" t="s">
        <v>127</v>
      </c>
      <c r="T3" s="86"/>
      <c r="U3" s="86"/>
      <c r="V3" s="86"/>
      <c r="W3" s="86"/>
      <c r="X3" s="24"/>
    </row>
    <row r="4" spans="2:24" x14ac:dyDescent="0.35">
      <c r="B4" s="16" t="s">
        <v>169</v>
      </c>
      <c r="C4" s="16">
        <v>2033</v>
      </c>
      <c r="D4" s="16">
        <v>3535</v>
      </c>
      <c r="E4" s="16">
        <v>3645</v>
      </c>
      <c r="F4" s="16">
        <v>2524</v>
      </c>
      <c r="G4" s="16">
        <v>4834</v>
      </c>
      <c r="H4" s="16">
        <f>SUM(C4:G4)</f>
        <v>16571</v>
      </c>
      <c r="J4" s="16" t="s">
        <v>24</v>
      </c>
      <c r="K4" s="16">
        <v>22658</v>
      </c>
      <c r="L4" s="16">
        <v>25886</v>
      </c>
      <c r="M4" s="16">
        <v>23765</v>
      </c>
      <c r="N4" s="16">
        <v>24229</v>
      </c>
      <c r="O4" s="16">
        <v>23138</v>
      </c>
      <c r="P4" s="77">
        <f>SUM(K4:O4)</f>
        <v>119676</v>
      </c>
      <c r="R4" s="16" t="s">
        <v>24</v>
      </c>
      <c r="S4" s="16">
        <v>48241</v>
      </c>
      <c r="T4" s="16">
        <v>52516</v>
      </c>
      <c r="U4" s="16">
        <v>50725</v>
      </c>
      <c r="V4" s="16">
        <v>45729</v>
      </c>
      <c r="W4" s="16">
        <v>45691</v>
      </c>
      <c r="X4" s="16">
        <f>SUM(S4:W4)</f>
        <v>242902</v>
      </c>
    </row>
    <row r="5" spans="2:24" x14ac:dyDescent="0.35">
      <c r="B5" s="16" t="s">
        <v>170</v>
      </c>
      <c r="C5" s="16">
        <v>2846</v>
      </c>
      <c r="D5" s="16">
        <v>4888</v>
      </c>
      <c r="E5" s="16">
        <v>4955</v>
      </c>
      <c r="F5" s="16">
        <v>3818</v>
      </c>
      <c r="G5" s="16">
        <v>6827</v>
      </c>
      <c r="H5" s="16">
        <f>SUM(C5:G5)</f>
        <v>23334</v>
      </c>
      <c r="J5" s="16" t="s">
        <v>6</v>
      </c>
      <c r="K5" s="16">
        <v>29271</v>
      </c>
      <c r="L5" s="16">
        <v>33570</v>
      </c>
      <c r="M5" s="16">
        <v>31094</v>
      </c>
      <c r="N5" s="16">
        <v>31389</v>
      </c>
      <c r="O5" s="16">
        <v>30508</v>
      </c>
      <c r="P5" s="77">
        <f>SUM(K5:O5)</f>
        <v>155832</v>
      </c>
      <c r="R5" s="16" t="s">
        <v>6</v>
      </c>
      <c r="S5" s="16">
        <v>70892</v>
      </c>
      <c r="T5" s="16">
        <v>76483</v>
      </c>
      <c r="U5" s="16">
        <v>73145</v>
      </c>
      <c r="V5" s="16">
        <v>67937</v>
      </c>
      <c r="W5" s="16">
        <v>64917</v>
      </c>
      <c r="X5" s="16">
        <f>SUM(S5:W5)</f>
        <v>353374</v>
      </c>
    </row>
    <row r="6" spans="2:24" x14ac:dyDescent="0.35">
      <c r="B6" s="19"/>
      <c r="C6" s="16">
        <f>SUM(C4:C5)</f>
        <v>4879</v>
      </c>
      <c r="D6" s="16">
        <f t="shared" ref="D6:H6" si="0">SUM(D4:D5)</f>
        <v>8423</v>
      </c>
      <c r="E6" s="16">
        <f t="shared" si="0"/>
        <v>8600</v>
      </c>
      <c r="F6" s="16">
        <f t="shared" si="0"/>
        <v>6342</v>
      </c>
      <c r="G6" s="16">
        <f t="shared" si="0"/>
        <v>11661</v>
      </c>
      <c r="H6" s="16">
        <f t="shared" si="0"/>
        <v>39905</v>
      </c>
      <c r="J6" s="16"/>
      <c r="K6" s="16">
        <f>SUM(K4:K5)</f>
        <v>51929</v>
      </c>
      <c r="L6" s="16">
        <f t="shared" ref="L6:P6" si="1">SUM(L4:L5)</f>
        <v>59456</v>
      </c>
      <c r="M6" s="16">
        <f t="shared" si="1"/>
        <v>54859</v>
      </c>
      <c r="N6" s="16">
        <f t="shared" si="1"/>
        <v>55618</v>
      </c>
      <c r="O6" s="16">
        <f t="shared" si="1"/>
        <v>53646</v>
      </c>
      <c r="P6" s="77">
        <f t="shared" si="1"/>
        <v>275508</v>
      </c>
      <c r="R6" s="19"/>
      <c r="S6" s="16">
        <f>SUM(S4:S5)</f>
        <v>119133</v>
      </c>
      <c r="T6" s="16">
        <f t="shared" ref="T6:X6" si="2">SUM(T4:T5)</f>
        <v>128999</v>
      </c>
      <c r="U6" s="16">
        <f t="shared" si="2"/>
        <v>123870</v>
      </c>
      <c r="V6" s="16">
        <f t="shared" si="2"/>
        <v>113666</v>
      </c>
      <c r="W6" s="16">
        <f t="shared" si="2"/>
        <v>110608</v>
      </c>
      <c r="X6" s="16">
        <f t="shared" si="2"/>
        <v>596276</v>
      </c>
    </row>
    <row r="7" spans="2:24" x14ac:dyDescent="0.35">
      <c r="P7" s="74"/>
    </row>
    <row r="8" spans="2:24" x14ac:dyDescent="0.35">
      <c r="B8" s="16" t="s">
        <v>188</v>
      </c>
      <c r="C8" s="16">
        <f>$H4*C$6/$H$6</f>
        <v>2026.0596165893999</v>
      </c>
      <c r="D8" s="16">
        <f t="shared" ref="D8:G8" si="3">$H4*D$6/$H$6</f>
        <v>3497.7454704924194</v>
      </c>
      <c r="E8" s="16">
        <f t="shared" si="3"/>
        <v>3571.2467109384788</v>
      </c>
      <c r="F8" s="16">
        <f t="shared" si="3"/>
        <v>2633.586818694399</v>
      </c>
      <c r="G8" s="16">
        <f t="shared" si="3"/>
        <v>4842.3613832853025</v>
      </c>
      <c r="H8" s="31">
        <f>SUM(C8:G8)</f>
        <v>16571</v>
      </c>
      <c r="J8" s="16" t="s">
        <v>188</v>
      </c>
      <c r="K8" s="16">
        <f>$P4*K$6/$P$6</f>
        <v>22557.076397055622</v>
      </c>
      <c r="L8" s="16">
        <f t="shared" ref="L8:O8" si="4">$P4*L$6/$P$6</f>
        <v>25826.677468530859</v>
      </c>
      <c r="M8" s="16">
        <f t="shared" si="4"/>
        <v>23829.818676771636</v>
      </c>
      <c r="N8" s="16">
        <f t="shared" si="4"/>
        <v>24159.515397012066</v>
      </c>
      <c r="O8" s="16">
        <f t="shared" si="4"/>
        <v>23302.91206062982</v>
      </c>
      <c r="P8" s="76">
        <f>SUM(K8:O8)</f>
        <v>119676.00000000001</v>
      </c>
      <c r="R8" s="16" t="s">
        <v>188</v>
      </c>
      <c r="S8" s="16">
        <f>$X4*S$6/$X$6</f>
        <v>48530.619991413376</v>
      </c>
      <c r="T8" s="16">
        <f t="shared" ref="T8:W8" si="5">$X4*T$6/$X$6</f>
        <v>52549.683532458126</v>
      </c>
      <c r="U8" s="16">
        <f t="shared" si="5"/>
        <v>50460.3082129752</v>
      </c>
      <c r="V8" s="16">
        <f t="shared" si="5"/>
        <v>46303.555286478077</v>
      </c>
      <c r="W8" s="16">
        <f t="shared" si="5"/>
        <v>45057.832976675229</v>
      </c>
      <c r="X8" s="31">
        <f>SUM(S8:W8)</f>
        <v>242902</v>
      </c>
    </row>
    <row r="9" spans="2:24" x14ac:dyDescent="0.35">
      <c r="B9" s="16" t="s">
        <v>188</v>
      </c>
      <c r="C9" s="16">
        <f>$H5*C$6/$H$6</f>
        <v>2852.9403834106001</v>
      </c>
      <c r="D9" s="16">
        <f t="shared" ref="D9:G9" si="6">$H5*D$6/$H$6</f>
        <v>4925.2545295075806</v>
      </c>
      <c r="E9" s="16">
        <f t="shared" si="6"/>
        <v>5028.7532890615212</v>
      </c>
      <c r="F9" s="16">
        <f t="shared" si="6"/>
        <v>3708.413181305601</v>
      </c>
      <c r="G9" s="16">
        <f t="shared" si="6"/>
        <v>6818.6386167146975</v>
      </c>
      <c r="H9" s="31">
        <f>SUM(C9:G9)</f>
        <v>23334</v>
      </c>
      <c r="J9" s="16" t="s">
        <v>188</v>
      </c>
      <c r="K9" s="16">
        <f>$P5*K$6/$P$6</f>
        <v>29371.923602944378</v>
      </c>
      <c r="L9" s="16">
        <f t="shared" ref="L9:O9" si="7">$P5*L$6/$P$6</f>
        <v>33629.322531469137</v>
      </c>
      <c r="M9" s="16">
        <f t="shared" si="7"/>
        <v>31029.181323228364</v>
      </c>
      <c r="N9" s="16">
        <f t="shared" si="7"/>
        <v>31458.484602987934</v>
      </c>
      <c r="O9" s="16">
        <f t="shared" si="7"/>
        <v>30343.08793937018</v>
      </c>
      <c r="P9" s="76">
        <f>SUM(K9:O9)</f>
        <v>155832</v>
      </c>
      <c r="R9" s="16" t="s">
        <v>188</v>
      </c>
      <c r="S9" s="16">
        <f>$X5*S$6/$X$6</f>
        <v>70602.380008586624</v>
      </c>
      <c r="T9" s="16">
        <f t="shared" ref="T9:W9" si="8">$X5*T$6/$X$6</f>
        <v>76449.316467541881</v>
      </c>
      <c r="U9" s="16">
        <f t="shared" si="8"/>
        <v>73409.6917870248</v>
      </c>
      <c r="V9" s="16">
        <f t="shared" si="8"/>
        <v>67362.444713521923</v>
      </c>
      <c r="W9" s="16">
        <f t="shared" si="8"/>
        <v>65550.167023324771</v>
      </c>
      <c r="X9" s="31">
        <f>SUM(S9:W9)</f>
        <v>353374</v>
      </c>
    </row>
    <row r="10" spans="2:24" x14ac:dyDescent="0.35">
      <c r="B10" s="19"/>
      <c r="C10" s="16">
        <f>SUM(C8:C9)</f>
        <v>4879</v>
      </c>
      <c r="D10" s="16">
        <f t="shared" ref="D10:H10" si="9">SUM(D8:D9)</f>
        <v>8423</v>
      </c>
      <c r="E10" s="16">
        <f t="shared" si="9"/>
        <v>8600</v>
      </c>
      <c r="F10" s="16">
        <f t="shared" si="9"/>
        <v>6342</v>
      </c>
      <c r="G10" s="16">
        <f t="shared" si="9"/>
        <v>11661</v>
      </c>
      <c r="H10" s="16">
        <f t="shared" si="9"/>
        <v>39905</v>
      </c>
      <c r="J10" s="16"/>
      <c r="K10" s="16">
        <f>SUM(K8:K9)</f>
        <v>51929</v>
      </c>
      <c r="L10" s="16">
        <f t="shared" ref="L10:P10" si="10">SUM(L8:L9)</f>
        <v>59456</v>
      </c>
      <c r="M10" s="16">
        <f t="shared" si="10"/>
        <v>54859</v>
      </c>
      <c r="N10" s="16">
        <f t="shared" si="10"/>
        <v>55618</v>
      </c>
      <c r="O10" s="16">
        <f t="shared" si="10"/>
        <v>53646</v>
      </c>
      <c r="P10" s="77">
        <f t="shared" si="10"/>
        <v>275508</v>
      </c>
      <c r="R10" s="19"/>
      <c r="S10" s="16">
        <f>SUM(S8:S9)</f>
        <v>119133</v>
      </c>
      <c r="T10" s="16">
        <f t="shared" ref="T10:X10" si="11">SUM(T8:T9)</f>
        <v>128999</v>
      </c>
      <c r="U10" s="16">
        <f t="shared" si="11"/>
        <v>123870</v>
      </c>
      <c r="V10" s="16">
        <f t="shared" si="11"/>
        <v>113666</v>
      </c>
      <c r="W10" s="16">
        <f t="shared" si="11"/>
        <v>110608</v>
      </c>
      <c r="X10" s="16">
        <f t="shared" si="11"/>
        <v>596276</v>
      </c>
    </row>
    <row r="12" spans="2:24" x14ac:dyDescent="0.35">
      <c r="C12" s="33">
        <f>_xlfn.CHISQ.TEST(C4:G5,C8:G9)</f>
        <v>2.4958460761382521E-2</v>
      </c>
      <c r="D12" s="17" t="s">
        <v>189</v>
      </c>
      <c r="K12" s="33">
        <f>_xlfn.CHISQ.TEST(K4:O5,K8:O9)</f>
        <v>0.43836860796840582</v>
      </c>
      <c r="L12" s="28" t="s">
        <v>189</v>
      </c>
      <c r="S12" s="33">
        <f>_xlfn.CHISQ.TEST(S4:W5,S8:W9)</f>
        <v>1.6309034972382242E-6</v>
      </c>
      <c r="T12" s="35" t="s">
        <v>189</v>
      </c>
    </row>
    <row r="15" spans="2:24" x14ac:dyDescent="0.35">
      <c r="B15" s="1" t="s">
        <v>175</v>
      </c>
      <c r="C15" s="1" t="s">
        <v>5</v>
      </c>
      <c r="D15" s="1" t="s">
        <v>25</v>
      </c>
      <c r="E15" s="1" t="s">
        <v>26</v>
      </c>
      <c r="F15" s="1" t="s">
        <v>27</v>
      </c>
      <c r="G15" s="1" t="s">
        <v>28</v>
      </c>
      <c r="H15" s="1" t="s">
        <v>4</v>
      </c>
      <c r="J15" s="1" t="s">
        <v>175</v>
      </c>
      <c r="K15" s="1" t="s">
        <v>5</v>
      </c>
      <c r="L15" s="1" t="s">
        <v>25</v>
      </c>
      <c r="M15" s="1" t="s">
        <v>26</v>
      </c>
      <c r="N15" s="1" t="s">
        <v>27</v>
      </c>
      <c r="O15" s="1" t="s">
        <v>28</v>
      </c>
      <c r="P15" s="1" t="s">
        <v>4</v>
      </c>
      <c r="R15" s="1" t="s">
        <v>175</v>
      </c>
      <c r="S15" s="1" t="s">
        <v>5</v>
      </c>
      <c r="T15" s="1" t="s">
        <v>25</v>
      </c>
      <c r="U15" s="1" t="s">
        <v>26</v>
      </c>
      <c r="V15" s="1" t="s">
        <v>27</v>
      </c>
      <c r="W15" s="1" t="s">
        <v>28</v>
      </c>
      <c r="X15" s="1" t="s">
        <v>4</v>
      </c>
    </row>
    <row r="16" spans="2:24" x14ac:dyDescent="0.35">
      <c r="B16" s="16" t="s">
        <v>138</v>
      </c>
      <c r="C16" s="16">
        <v>50</v>
      </c>
      <c r="D16" s="16">
        <v>97</v>
      </c>
      <c r="E16" s="16">
        <v>120</v>
      </c>
      <c r="F16" s="16">
        <v>63</v>
      </c>
      <c r="G16" s="16">
        <v>131</v>
      </c>
      <c r="H16" s="16">
        <f>SUM(C16:G16)</f>
        <v>461</v>
      </c>
      <c r="J16" s="16" t="s">
        <v>138</v>
      </c>
      <c r="K16" s="16">
        <v>814</v>
      </c>
      <c r="L16" s="16">
        <v>908</v>
      </c>
      <c r="M16" s="16">
        <v>817</v>
      </c>
      <c r="N16" s="16">
        <v>714</v>
      </c>
      <c r="O16" s="16">
        <v>752</v>
      </c>
      <c r="P16" s="16">
        <f>SUM(K16:O16)</f>
        <v>4005</v>
      </c>
      <c r="R16" s="16" t="s">
        <v>138</v>
      </c>
      <c r="S16" s="16">
        <v>10677</v>
      </c>
      <c r="T16" s="16">
        <v>11626</v>
      </c>
      <c r="U16" s="16">
        <v>10479</v>
      </c>
      <c r="V16" s="16">
        <v>8467</v>
      </c>
      <c r="W16" s="16">
        <v>8686</v>
      </c>
      <c r="X16" s="16">
        <f>SUM(S16:W16)</f>
        <v>49935</v>
      </c>
    </row>
    <row r="17" spans="2:24" x14ac:dyDescent="0.35">
      <c r="B17" s="16" t="s">
        <v>139</v>
      </c>
      <c r="C17" s="16">
        <v>53</v>
      </c>
      <c r="D17" s="16">
        <v>224</v>
      </c>
      <c r="E17" s="16">
        <v>160</v>
      </c>
      <c r="F17" s="16">
        <v>135</v>
      </c>
      <c r="G17" s="16">
        <v>374</v>
      </c>
      <c r="H17" s="16">
        <f>SUM(C17:G17)</f>
        <v>946</v>
      </c>
      <c r="J17" s="16" t="s">
        <v>139</v>
      </c>
      <c r="K17" s="16">
        <v>1453</v>
      </c>
      <c r="L17" s="16">
        <v>1861</v>
      </c>
      <c r="M17" s="16">
        <v>1516</v>
      </c>
      <c r="N17" s="16">
        <v>1744</v>
      </c>
      <c r="O17" s="16">
        <v>1796</v>
      </c>
      <c r="P17" s="16">
        <f>SUM(K17:O17)</f>
        <v>8370</v>
      </c>
      <c r="R17" s="16" t="s">
        <v>139</v>
      </c>
      <c r="S17" s="16">
        <v>3460</v>
      </c>
      <c r="T17" s="16">
        <v>4418</v>
      </c>
      <c r="U17" s="16">
        <v>3712</v>
      </c>
      <c r="V17" s="16">
        <v>3325</v>
      </c>
      <c r="W17" s="16">
        <v>3653</v>
      </c>
      <c r="X17" s="16">
        <f>SUM(S17:W17)</f>
        <v>18568</v>
      </c>
    </row>
    <row r="18" spans="2:24" x14ac:dyDescent="0.35">
      <c r="B18" s="19"/>
      <c r="C18" s="16">
        <f>SUM(C16:C17)</f>
        <v>103</v>
      </c>
      <c r="D18" s="16">
        <f t="shared" ref="D18:H18" si="12">SUM(D16:D17)</f>
        <v>321</v>
      </c>
      <c r="E18" s="16">
        <f t="shared" si="12"/>
        <v>280</v>
      </c>
      <c r="F18" s="16">
        <f t="shared" si="12"/>
        <v>198</v>
      </c>
      <c r="G18" s="16">
        <f t="shared" si="12"/>
        <v>505</v>
      </c>
      <c r="H18" s="16">
        <f t="shared" si="12"/>
        <v>1407</v>
      </c>
      <c r="J18" s="16"/>
      <c r="K18" s="16">
        <f>SUM(K16:K17)</f>
        <v>2267</v>
      </c>
      <c r="L18" s="16">
        <f t="shared" ref="L18:P18" si="13">SUM(L16:L17)</f>
        <v>2769</v>
      </c>
      <c r="M18" s="16">
        <f t="shared" si="13"/>
        <v>2333</v>
      </c>
      <c r="N18" s="16">
        <f t="shared" si="13"/>
        <v>2458</v>
      </c>
      <c r="O18" s="16">
        <f t="shared" si="13"/>
        <v>2548</v>
      </c>
      <c r="P18" s="16">
        <f t="shared" si="13"/>
        <v>12375</v>
      </c>
      <c r="R18" s="19"/>
      <c r="S18" s="16">
        <f>SUM(S16:S17)</f>
        <v>14137</v>
      </c>
      <c r="T18" s="16">
        <f t="shared" ref="T18:X18" si="14">SUM(T16:T17)</f>
        <v>16044</v>
      </c>
      <c r="U18" s="16">
        <f t="shared" si="14"/>
        <v>14191</v>
      </c>
      <c r="V18" s="16">
        <f t="shared" si="14"/>
        <v>11792</v>
      </c>
      <c r="W18" s="16">
        <f t="shared" si="14"/>
        <v>12339</v>
      </c>
      <c r="X18" s="16">
        <f t="shared" si="14"/>
        <v>68503</v>
      </c>
    </row>
    <row r="19" spans="2:24" x14ac:dyDescent="0.35">
      <c r="J19" s="16"/>
      <c r="K19" s="19"/>
      <c r="L19" s="19"/>
      <c r="M19" s="19"/>
      <c r="N19" s="19"/>
      <c r="O19" s="19"/>
      <c r="P19" s="16"/>
    </row>
    <row r="20" spans="2:24" x14ac:dyDescent="0.35">
      <c r="B20" s="16" t="s">
        <v>188</v>
      </c>
      <c r="C20" s="16">
        <f>$H16*C$18/$H$18</f>
        <v>33.747690120824451</v>
      </c>
      <c r="D20" s="16">
        <f t="shared" ref="D20:G21" si="15">$H16*D$18/$H$18</f>
        <v>105.17484008528784</v>
      </c>
      <c r="E20" s="16">
        <f t="shared" si="15"/>
        <v>91.741293532338304</v>
      </c>
      <c r="F20" s="16">
        <f t="shared" si="15"/>
        <v>64.874200426439231</v>
      </c>
      <c r="G20" s="16">
        <f t="shared" si="15"/>
        <v>165.46197583511017</v>
      </c>
      <c r="H20" s="31">
        <f>SUM(C20:G20)</f>
        <v>461</v>
      </c>
      <c r="J20" s="16" t="s">
        <v>188</v>
      </c>
      <c r="K20" s="16">
        <f>$P16*K$18/$P$18</f>
        <v>733.68363636363631</v>
      </c>
      <c r="L20" s="16">
        <f t="shared" ref="L20:O20" si="16">$P16*L$18/$P$18</f>
        <v>896.14909090909089</v>
      </c>
      <c r="M20" s="16">
        <f t="shared" si="16"/>
        <v>755.04363636363632</v>
      </c>
      <c r="N20" s="16">
        <f t="shared" si="16"/>
        <v>795.49818181818182</v>
      </c>
      <c r="O20" s="16">
        <f t="shared" si="16"/>
        <v>824.62545454545455</v>
      </c>
      <c r="P20" s="31">
        <f>SUM(K20:O20)</f>
        <v>4005</v>
      </c>
      <c r="R20" s="16" t="s">
        <v>188</v>
      </c>
      <c r="S20" s="16">
        <f>$X16*S$18/$X$18</f>
        <v>10305.112111878312</v>
      </c>
      <c r="T20" s="16">
        <f t="shared" ref="T20:W20" si="17">$X16*T$18/$X$18</f>
        <v>11695.212472446463</v>
      </c>
      <c r="U20" s="16">
        <f t="shared" si="17"/>
        <v>10344.475205465455</v>
      </c>
      <c r="V20" s="16">
        <f t="shared" si="17"/>
        <v>8595.7333255477861</v>
      </c>
      <c r="W20" s="16">
        <f t="shared" si="17"/>
        <v>8994.4668846619861</v>
      </c>
      <c r="X20" s="31">
        <f>SUM(S20:W20)</f>
        <v>49935</v>
      </c>
    </row>
    <row r="21" spans="2:24" x14ac:dyDescent="0.35">
      <c r="B21" s="16" t="s">
        <v>188</v>
      </c>
      <c r="C21" s="16">
        <f>$H17*C$18/$H$18</f>
        <v>69.252309879175556</v>
      </c>
      <c r="D21" s="16">
        <f t="shared" si="15"/>
        <v>215.82515991471215</v>
      </c>
      <c r="E21" s="16">
        <f t="shared" si="15"/>
        <v>188.25870646766168</v>
      </c>
      <c r="F21" s="16">
        <f t="shared" si="15"/>
        <v>133.12579957356076</v>
      </c>
      <c r="G21" s="16">
        <f t="shared" si="15"/>
        <v>339.53802416488986</v>
      </c>
      <c r="H21" s="31">
        <f>SUM(C21:G21)</f>
        <v>946</v>
      </c>
      <c r="J21" s="16" t="s">
        <v>188</v>
      </c>
      <c r="K21" s="16">
        <f>$P17*K$18/$P$18</f>
        <v>1533.3163636363636</v>
      </c>
      <c r="L21" s="16">
        <f t="shared" ref="L21:O21" si="18">$P17*L$18/$P$18</f>
        <v>1872.850909090909</v>
      </c>
      <c r="M21" s="16">
        <f t="shared" si="18"/>
        <v>1577.9563636363637</v>
      </c>
      <c r="N21" s="16">
        <f t="shared" si="18"/>
        <v>1662.5018181818182</v>
      </c>
      <c r="O21" s="16">
        <f t="shared" si="18"/>
        <v>1723.3745454545453</v>
      </c>
      <c r="P21" s="31">
        <f>SUM(K21:O21)</f>
        <v>8370</v>
      </c>
      <c r="R21" s="16" t="s">
        <v>188</v>
      </c>
      <c r="S21" s="16">
        <f>$X17*S$18/$X$18</f>
        <v>3831.8878881216883</v>
      </c>
      <c r="T21" s="16">
        <f t="shared" ref="T21:W21" si="19">$X17*T$18/$X$18</f>
        <v>4348.787527553538</v>
      </c>
      <c r="U21" s="16">
        <f t="shared" si="19"/>
        <v>3846.5247945345459</v>
      </c>
      <c r="V21" s="16">
        <f t="shared" si="19"/>
        <v>3196.2666744522139</v>
      </c>
      <c r="W21" s="16">
        <f t="shared" si="19"/>
        <v>3344.5331153380143</v>
      </c>
      <c r="X21" s="31">
        <f>SUM(S21:W21)</f>
        <v>18568</v>
      </c>
    </row>
    <row r="22" spans="2:24" x14ac:dyDescent="0.35">
      <c r="B22" s="19"/>
      <c r="C22" s="16">
        <f>SUM(C20:C21)</f>
        <v>103</v>
      </c>
      <c r="D22" s="16">
        <f t="shared" ref="D22:H22" si="20">SUM(D20:D21)</f>
        <v>321</v>
      </c>
      <c r="E22" s="16">
        <f t="shared" si="20"/>
        <v>280</v>
      </c>
      <c r="F22" s="16">
        <f t="shared" si="20"/>
        <v>198</v>
      </c>
      <c r="G22" s="16">
        <f t="shared" si="20"/>
        <v>505</v>
      </c>
      <c r="H22" s="16">
        <f t="shared" si="20"/>
        <v>1407</v>
      </c>
      <c r="J22" s="16"/>
      <c r="K22" s="16">
        <f>SUM(K20:K21)</f>
        <v>2267</v>
      </c>
      <c r="L22" s="16">
        <f t="shared" ref="L22:P22" si="21">SUM(L20:L21)</f>
        <v>2769</v>
      </c>
      <c r="M22" s="16">
        <f t="shared" si="21"/>
        <v>2333</v>
      </c>
      <c r="N22" s="16">
        <f t="shared" si="21"/>
        <v>2458</v>
      </c>
      <c r="O22" s="16">
        <f t="shared" si="21"/>
        <v>2548</v>
      </c>
      <c r="P22" s="16">
        <f t="shared" si="21"/>
        <v>12375</v>
      </c>
      <c r="R22" s="19"/>
      <c r="S22" s="16">
        <f>SUM(S20:S21)</f>
        <v>14137</v>
      </c>
      <c r="T22" s="16">
        <f t="shared" ref="T22:X22" si="22">SUM(T20:T21)</f>
        <v>16044</v>
      </c>
      <c r="U22" s="16">
        <f t="shared" si="22"/>
        <v>14191</v>
      </c>
      <c r="V22" s="16">
        <f t="shared" si="22"/>
        <v>11792</v>
      </c>
      <c r="W22" s="16">
        <f t="shared" si="22"/>
        <v>12339</v>
      </c>
      <c r="X22" s="16">
        <f t="shared" si="22"/>
        <v>68503</v>
      </c>
    </row>
    <row r="24" spans="2:24" x14ac:dyDescent="0.35">
      <c r="C24" s="33">
        <f>_xlfn.CHISQ.TEST(C16:G17,C20:G21)</f>
        <v>2.5244009564950468E-7</v>
      </c>
      <c r="D24" s="17" t="s">
        <v>189</v>
      </c>
      <c r="K24" s="33">
        <f>_xlfn.CHISQ.TEST(K16:O17,K20:O21)</f>
        <v>1.283631464715388E-8</v>
      </c>
      <c r="L24" s="35" t="s">
        <v>189</v>
      </c>
      <c r="S24" s="33">
        <f>_xlfn.CHISQ.TEST(S16:W17,S20:W21)</f>
        <v>1.6672179283638934E-21</v>
      </c>
      <c r="T24" s="35" t="s">
        <v>189</v>
      </c>
    </row>
    <row r="27" spans="2:24" x14ac:dyDescent="0.35">
      <c r="B27" s="16" t="s">
        <v>190</v>
      </c>
      <c r="C27" s="1" t="s">
        <v>5</v>
      </c>
      <c r="D27" s="1" t="s">
        <v>25</v>
      </c>
      <c r="E27" s="1" t="s">
        <v>26</v>
      </c>
      <c r="F27" s="1" t="s">
        <v>27</v>
      </c>
      <c r="G27" s="1" t="s">
        <v>28</v>
      </c>
      <c r="H27" s="1" t="s">
        <v>4</v>
      </c>
      <c r="J27" s="16" t="s">
        <v>190</v>
      </c>
      <c r="K27" s="1" t="s">
        <v>5</v>
      </c>
      <c r="L27" s="1" t="s">
        <v>25</v>
      </c>
      <c r="M27" s="1" t="s">
        <v>26</v>
      </c>
      <c r="N27" s="1" t="s">
        <v>27</v>
      </c>
      <c r="O27" s="1" t="s">
        <v>28</v>
      </c>
      <c r="P27" s="1" t="s">
        <v>4</v>
      </c>
      <c r="R27" s="16" t="s">
        <v>190</v>
      </c>
      <c r="S27" s="1" t="s">
        <v>5</v>
      </c>
      <c r="T27" s="1" t="s">
        <v>25</v>
      </c>
      <c r="U27" s="1" t="s">
        <v>26</v>
      </c>
      <c r="V27" s="1" t="s">
        <v>27</v>
      </c>
      <c r="W27" s="1" t="s">
        <v>28</v>
      </c>
      <c r="X27" s="1" t="s">
        <v>4</v>
      </c>
    </row>
    <row r="28" spans="2:24" x14ac:dyDescent="0.35">
      <c r="B28" s="16">
        <v>2</v>
      </c>
      <c r="C28" s="16">
        <v>18</v>
      </c>
      <c r="D28" s="16">
        <v>85</v>
      </c>
      <c r="E28" s="16">
        <v>44</v>
      </c>
      <c r="F28" s="16">
        <v>45</v>
      </c>
      <c r="G28" s="30">
        <v>159</v>
      </c>
      <c r="H28" s="16">
        <f>SUM(C28:G28)</f>
        <v>351</v>
      </c>
      <c r="J28" s="16">
        <v>2</v>
      </c>
      <c r="K28" s="16">
        <v>692</v>
      </c>
      <c r="L28" s="16">
        <v>894</v>
      </c>
      <c r="M28" s="16">
        <v>762</v>
      </c>
      <c r="N28" s="16">
        <v>883</v>
      </c>
      <c r="O28" s="16">
        <v>872</v>
      </c>
      <c r="P28" s="16">
        <f>SUM(K28:O28)</f>
        <v>4103</v>
      </c>
      <c r="R28" s="16">
        <v>2</v>
      </c>
      <c r="S28" s="16">
        <v>1304</v>
      </c>
      <c r="T28" s="16">
        <v>1568</v>
      </c>
      <c r="U28" s="16">
        <v>1246</v>
      </c>
      <c r="V28" s="16">
        <v>1069</v>
      </c>
      <c r="W28" s="16">
        <v>1041</v>
      </c>
      <c r="X28" s="16">
        <f>SUM(S28:W28)</f>
        <v>6228</v>
      </c>
    </row>
    <row r="29" spans="2:24" x14ac:dyDescent="0.35">
      <c r="B29" s="16">
        <v>3</v>
      </c>
      <c r="C29" s="16">
        <v>20</v>
      </c>
      <c r="D29" s="16">
        <v>79</v>
      </c>
      <c r="E29" s="16">
        <v>67</v>
      </c>
      <c r="F29" s="16">
        <v>56</v>
      </c>
      <c r="G29" s="30">
        <v>87</v>
      </c>
      <c r="H29" s="16">
        <f t="shared" ref="H29:H32" si="23">SUM(C29:G29)</f>
        <v>309</v>
      </c>
      <c r="J29" s="16">
        <v>3</v>
      </c>
      <c r="K29" s="16">
        <v>477</v>
      </c>
      <c r="L29" s="16">
        <v>535</v>
      </c>
      <c r="M29" s="16">
        <v>417</v>
      </c>
      <c r="N29" s="16">
        <v>417</v>
      </c>
      <c r="O29" s="16">
        <v>527</v>
      </c>
      <c r="P29" s="16">
        <f t="shared" ref="P29:P32" si="24">SUM(K29:O29)</f>
        <v>2373</v>
      </c>
      <c r="R29" s="16">
        <v>3</v>
      </c>
      <c r="S29" s="16">
        <v>3319</v>
      </c>
      <c r="T29" s="16">
        <v>3628</v>
      </c>
      <c r="U29" s="16">
        <v>3147</v>
      </c>
      <c r="V29" s="16">
        <v>2556</v>
      </c>
      <c r="W29" s="16">
        <v>2725</v>
      </c>
      <c r="X29" s="16">
        <f t="shared" ref="X29:X32" si="25">SUM(S29:W29)</f>
        <v>15375</v>
      </c>
    </row>
    <row r="30" spans="2:24" x14ac:dyDescent="0.35">
      <c r="B30" s="16">
        <v>4</v>
      </c>
      <c r="C30" s="16">
        <v>32</v>
      </c>
      <c r="D30" s="16">
        <v>82</v>
      </c>
      <c r="E30" s="16">
        <v>96</v>
      </c>
      <c r="F30" s="16">
        <v>46</v>
      </c>
      <c r="G30" s="30">
        <v>130</v>
      </c>
      <c r="H30" s="16">
        <f t="shared" si="23"/>
        <v>386</v>
      </c>
      <c r="J30" s="16">
        <v>4</v>
      </c>
      <c r="K30" s="16">
        <v>438</v>
      </c>
      <c r="L30" s="16">
        <v>535</v>
      </c>
      <c r="M30" s="16">
        <v>467</v>
      </c>
      <c r="N30" s="16">
        <v>481</v>
      </c>
      <c r="O30" s="16">
        <v>423</v>
      </c>
      <c r="P30" s="16">
        <f t="shared" si="24"/>
        <v>2344</v>
      </c>
      <c r="R30" s="16">
        <v>4</v>
      </c>
      <c r="S30" s="16">
        <v>4526</v>
      </c>
      <c r="T30" s="16">
        <v>5047</v>
      </c>
      <c r="U30" s="16">
        <v>4542</v>
      </c>
      <c r="V30" s="16">
        <v>3711</v>
      </c>
      <c r="W30" s="16">
        <v>3882</v>
      </c>
      <c r="X30" s="16">
        <f t="shared" si="25"/>
        <v>21708</v>
      </c>
    </row>
    <row r="31" spans="2:24" x14ac:dyDescent="0.35">
      <c r="B31" s="16">
        <v>5</v>
      </c>
      <c r="C31" s="16">
        <v>7</v>
      </c>
      <c r="D31" s="16">
        <v>44</v>
      </c>
      <c r="E31" s="16">
        <v>35</v>
      </c>
      <c r="F31" s="16">
        <v>30</v>
      </c>
      <c r="G31" s="30">
        <v>56</v>
      </c>
      <c r="H31" s="16">
        <f t="shared" si="23"/>
        <v>172</v>
      </c>
      <c r="J31" s="16">
        <v>5</v>
      </c>
      <c r="K31" s="16">
        <v>225</v>
      </c>
      <c r="L31" s="16">
        <v>283</v>
      </c>
      <c r="M31" s="16">
        <v>284</v>
      </c>
      <c r="N31" s="16">
        <v>243</v>
      </c>
      <c r="O31" s="16">
        <v>270</v>
      </c>
      <c r="P31" s="16">
        <f t="shared" si="24"/>
        <v>1305</v>
      </c>
      <c r="R31" s="16">
        <v>5</v>
      </c>
      <c r="S31" s="16">
        <v>2494</v>
      </c>
      <c r="T31" s="16">
        <v>2833</v>
      </c>
      <c r="U31" s="16">
        <v>2451</v>
      </c>
      <c r="V31" s="16">
        <v>2101</v>
      </c>
      <c r="W31" s="16">
        <v>2246</v>
      </c>
      <c r="X31" s="16">
        <f t="shared" si="25"/>
        <v>12125</v>
      </c>
    </row>
    <row r="32" spans="2:24" x14ac:dyDescent="0.35">
      <c r="B32" s="16" t="s">
        <v>134</v>
      </c>
      <c r="C32" s="16">
        <v>26</v>
      </c>
      <c r="D32" s="16">
        <v>31</v>
      </c>
      <c r="E32" s="16">
        <v>38</v>
      </c>
      <c r="F32" s="16">
        <v>21</v>
      </c>
      <c r="G32" s="30">
        <v>73</v>
      </c>
      <c r="H32" s="16">
        <f t="shared" si="23"/>
        <v>189</v>
      </c>
      <c r="J32" s="16" t="s">
        <v>134</v>
      </c>
      <c r="K32" s="16">
        <v>435</v>
      </c>
      <c r="L32" s="16">
        <v>522</v>
      </c>
      <c r="M32" s="16">
        <v>403</v>
      </c>
      <c r="N32" s="16">
        <v>434</v>
      </c>
      <c r="O32" s="16">
        <v>456</v>
      </c>
      <c r="P32" s="16">
        <f t="shared" si="24"/>
        <v>2250</v>
      </c>
      <c r="R32" s="16" t="s">
        <v>134</v>
      </c>
      <c r="S32" s="16">
        <v>2494</v>
      </c>
      <c r="T32" s="16">
        <v>2968</v>
      </c>
      <c r="U32" s="16">
        <v>2805</v>
      </c>
      <c r="V32" s="16">
        <v>2355</v>
      </c>
      <c r="W32" s="16">
        <v>2445</v>
      </c>
      <c r="X32" s="16">
        <f t="shared" si="25"/>
        <v>13067</v>
      </c>
    </row>
    <row r="33" spans="2:24" x14ac:dyDescent="0.35">
      <c r="B33" s="19"/>
      <c r="C33" s="16">
        <f>SUM(C28:C32)</f>
        <v>103</v>
      </c>
      <c r="D33" s="16">
        <f t="shared" ref="D33:H33" si="26">SUM(D28:D32)</f>
        <v>321</v>
      </c>
      <c r="E33" s="16">
        <f t="shared" si="26"/>
        <v>280</v>
      </c>
      <c r="F33" s="16">
        <f t="shared" si="26"/>
        <v>198</v>
      </c>
      <c r="G33" s="16">
        <f t="shared" si="26"/>
        <v>505</v>
      </c>
      <c r="H33" s="16">
        <f t="shared" si="26"/>
        <v>1407</v>
      </c>
      <c r="J33" s="16"/>
      <c r="K33" s="16">
        <f>SUM(K28:K32)</f>
        <v>2267</v>
      </c>
      <c r="L33" s="16">
        <f t="shared" ref="L33:P33" si="27">SUM(L28:L32)</f>
        <v>2769</v>
      </c>
      <c r="M33" s="16">
        <f t="shared" si="27"/>
        <v>2333</v>
      </c>
      <c r="N33" s="16">
        <f t="shared" si="27"/>
        <v>2458</v>
      </c>
      <c r="O33" s="16">
        <f t="shared" si="27"/>
        <v>2548</v>
      </c>
      <c r="P33" s="16">
        <f t="shared" si="27"/>
        <v>12375</v>
      </c>
      <c r="R33" s="19"/>
      <c r="S33" s="16">
        <f>SUM(S28:S32)</f>
        <v>14137</v>
      </c>
      <c r="T33" s="16">
        <f t="shared" ref="T33:X33" si="28">SUM(T28:T32)</f>
        <v>16044</v>
      </c>
      <c r="U33" s="16">
        <f t="shared" si="28"/>
        <v>14191</v>
      </c>
      <c r="V33" s="16">
        <f t="shared" si="28"/>
        <v>11792</v>
      </c>
      <c r="W33" s="16">
        <f t="shared" si="28"/>
        <v>12339</v>
      </c>
      <c r="X33" s="16">
        <f t="shared" si="28"/>
        <v>68503</v>
      </c>
    </row>
    <row r="36" spans="2:24" x14ac:dyDescent="0.35">
      <c r="B36" s="16" t="s">
        <v>188</v>
      </c>
      <c r="C36" s="16">
        <f>$H28*C$33/$H$33</f>
        <v>25.695095948827291</v>
      </c>
      <c r="D36" s="16">
        <f t="shared" ref="D36:G36" si="29">$H28*D$33/$H$33</f>
        <v>80.078891257995735</v>
      </c>
      <c r="E36" s="16">
        <f t="shared" si="29"/>
        <v>69.850746268656721</v>
      </c>
      <c r="F36" s="16">
        <f t="shared" si="29"/>
        <v>49.394456289978677</v>
      </c>
      <c r="G36" s="16">
        <f t="shared" si="29"/>
        <v>125.98081023454158</v>
      </c>
      <c r="H36" s="31">
        <f>SUM(C36:G36)</f>
        <v>351</v>
      </c>
      <c r="J36" s="16" t="s">
        <v>188</v>
      </c>
      <c r="K36" s="16">
        <f>$P28*K$33/$P$33</f>
        <v>751.63644444444446</v>
      </c>
      <c r="L36" s="16">
        <f t="shared" ref="L36:O36" si="30">$P28*L$33/$P$33</f>
        <v>918.07733333333329</v>
      </c>
      <c r="M36" s="16">
        <f t="shared" si="30"/>
        <v>773.5191111111111</v>
      </c>
      <c r="N36" s="16">
        <f t="shared" si="30"/>
        <v>814.96355555555556</v>
      </c>
      <c r="O36" s="16">
        <f t="shared" si="30"/>
        <v>844.80355555555559</v>
      </c>
      <c r="P36" s="31">
        <f>SUM(K36:O36)</f>
        <v>4103</v>
      </c>
      <c r="R36" s="16" t="s">
        <v>188</v>
      </c>
      <c r="S36" s="16">
        <f>$X28*S$33/$X$33</f>
        <v>1285.2756229654176</v>
      </c>
      <c r="T36" s="16">
        <f t="shared" ref="T36:W36" si="31">$X28*T$33/$X$33</f>
        <v>1458.6519130549027</v>
      </c>
      <c r="U36" s="16">
        <f t="shared" si="31"/>
        <v>1290.1850721866197</v>
      </c>
      <c r="V36" s="16">
        <f t="shared" si="31"/>
        <v>1072.0782447484053</v>
      </c>
      <c r="W36" s="16">
        <f t="shared" si="31"/>
        <v>1121.809147044655</v>
      </c>
      <c r="X36" s="31">
        <f>SUM(S36:W36)</f>
        <v>6228</v>
      </c>
    </row>
    <row r="37" spans="2:24" x14ac:dyDescent="0.35">
      <c r="B37" s="16" t="s">
        <v>188</v>
      </c>
      <c r="C37" s="16">
        <f t="shared" ref="C37:G40" si="32">$H29*C$33/$H$33</f>
        <v>22.620469083155651</v>
      </c>
      <c r="D37" s="16">
        <f t="shared" si="32"/>
        <v>70.496801705756923</v>
      </c>
      <c r="E37" s="16">
        <f t="shared" si="32"/>
        <v>61.492537313432834</v>
      </c>
      <c r="F37" s="16">
        <f t="shared" si="32"/>
        <v>43.484008528784649</v>
      </c>
      <c r="G37" s="16">
        <f t="shared" si="32"/>
        <v>110.90618336886993</v>
      </c>
      <c r="H37" s="31">
        <f t="shared" ref="H37:H40" si="33">SUM(C37:G37)</f>
        <v>309</v>
      </c>
      <c r="J37" s="16" t="s">
        <v>188</v>
      </c>
      <c r="K37" s="16">
        <f>$P29*K$33/$P$33</f>
        <v>434.71442424242423</v>
      </c>
      <c r="L37" s="16">
        <f t="shared" ref="K37:O40" si="34">$P29*L$33/$P$33</f>
        <v>530.97672727272732</v>
      </c>
      <c r="M37" s="16">
        <f t="shared" si="34"/>
        <v>447.37042424242424</v>
      </c>
      <c r="N37" s="16">
        <f t="shared" si="34"/>
        <v>471.34012121212123</v>
      </c>
      <c r="O37" s="16">
        <f t="shared" si="34"/>
        <v>488.59830303030304</v>
      </c>
      <c r="P37" s="31">
        <f t="shared" ref="P37:P40" si="35">SUM(K37:O37)</f>
        <v>2373</v>
      </c>
      <c r="R37" s="16" t="s">
        <v>188</v>
      </c>
      <c r="S37" s="16">
        <f t="shared" ref="S37:W40" si="36">$X29*S$33/$X$33</f>
        <v>3172.9468052494053</v>
      </c>
      <c r="T37" s="16">
        <f t="shared" si="36"/>
        <v>3600.9590820839962</v>
      </c>
      <c r="U37" s="16">
        <f t="shared" si="36"/>
        <v>3185.0667124067559</v>
      </c>
      <c r="V37" s="16">
        <f t="shared" si="36"/>
        <v>2646.6286148051909</v>
      </c>
      <c r="W37" s="16">
        <f t="shared" si="36"/>
        <v>2769.3987854546517</v>
      </c>
      <c r="X37" s="31">
        <f t="shared" ref="X37:X40" si="37">SUM(S37:W37)</f>
        <v>15375.000000000002</v>
      </c>
    </row>
    <row r="38" spans="2:24" x14ac:dyDescent="0.35">
      <c r="B38" s="16" t="s">
        <v>188</v>
      </c>
      <c r="C38" s="16">
        <f t="shared" si="32"/>
        <v>28.257285003553662</v>
      </c>
      <c r="D38" s="16">
        <f t="shared" si="32"/>
        <v>88.063965884861403</v>
      </c>
      <c r="E38" s="16">
        <f t="shared" si="32"/>
        <v>76.815920398009951</v>
      </c>
      <c r="F38" s="16">
        <f t="shared" si="32"/>
        <v>54.319829424307038</v>
      </c>
      <c r="G38" s="16">
        <f t="shared" si="32"/>
        <v>138.54299928926795</v>
      </c>
      <c r="H38" s="31">
        <f t="shared" si="33"/>
        <v>386</v>
      </c>
      <c r="J38" s="16" t="s">
        <v>188</v>
      </c>
      <c r="K38" s="16">
        <f t="shared" si="34"/>
        <v>429.40185858585858</v>
      </c>
      <c r="L38" s="16">
        <f t="shared" si="34"/>
        <v>524.48775757575754</v>
      </c>
      <c r="M38" s="16">
        <f t="shared" si="34"/>
        <v>441.9031919191919</v>
      </c>
      <c r="N38" s="16">
        <f t="shared" si="34"/>
        <v>465.57995959595962</v>
      </c>
      <c r="O38" s="16">
        <f t="shared" si="34"/>
        <v>482.62723232323231</v>
      </c>
      <c r="P38" s="31">
        <f t="shared" si="35"/>
        <v>2344</v>
      </c>
      <c r="R38" s="16" t="s">
        <v>188</v>
      </c>
      <c r="S38" s="16">
        <f t="shared" si="36"/>
        <v>4479.8913332262819</v>
      </c>
      <c r="T38" s="16">
        <f t="shared" si="36"/>
        <v>5084.2029108214238</v>
      </c>
      <c r="U38" s="16">
        <f t="shared" si="36"/>
        <v>4497.0034597024951</v>
      </c>
      <c r="V38" s="16">
        <f t="shared" si="36"/>
        <v>3736.7813964351926</v>
      </c>
      <c r="W38" s="16">
        <f t="shared" si="36"/>
        <v>3910.1208998146067</v>
      </c>
      <c r="X38" s="31">
        <f t="shared" si="37"/>
        <v>21708</v>
      </c>
    </row>
    <row r="39" spans="2:24" x14ac:dyDescent="0.35">
      <c r="B39" s="16" t="s">
        <v>188</v>
      </c>
      <c r="C39" s="16">
        <f t="shared" si="32"/>
        <v>12.591329068941009</v>
      </c>
      <c r="D39" s="16">
        <f t="shared" si="32"/>
        <v>39.240938166311302</v>
      </c>
      <c r="E39" s="16">
        <f t="shared" si="32"/>
        <v>34.228855721393032</v>
      </c>
      <c r="F39" s="16">
        <f t="shared" si="32"/>
        <v>24.204690831556505</v>
      </c>
      <c r="G39" s="16">
        <f t="shared" si="32"/>
        <v>61.734186211798153</v>
      </c>
      <c r="H39" s="31">
        <f t="shared" si="33"/>
        <v>172</v>
      </c>
      <c r="J39" s="16" t="s">
        <v>188</v>
      </c>
      <c r="K39" s="16">
        <f t="shared" si="34"/>
        <v>239.06545454545454</v>
      </c>
      <c r="L39" s="16">
        <f t="shared" si="34"/>
        <v>292.00363636363636</v>
      </c>
      <c r="M39" s="16">
        <f t="shared" si="34"/>
        <v>246.02545454545455</v>
      </c>
      <c r="N39" s="16">
        <f t="shared" si="34"/>
        <v>259.20727272727271</v>
      </c>
      <c r="O39" s="16">
        <f t="shared" si="34"/>
        <v>268.69818181818181</v>
      </c>
      <c r="P39" s="31">
        <f t="shared" si="35"/>
        <v>1305</v>
      </c>
      <c r="R39" s="16" t="s">
        <v>188</v>
      </c>
      <c r="S39" s="16">
        <f t="shared" si="36"/>
        <v>2502.2426025137584</v>
      </c>
      <c r="T39" s="16">
        <f t="shared" si="36"/>
        <v>2839.7807395296554</v>
      </c>
      <c r="U39" s="16">
        <f t="shared" si="36"/>
        <v>2511.8005780768726</v>
      </c>
      <c r="V39" s="16">
        <f t="shared" si="36"/>
        <v>2087.1786637081586</v>
      </c>
      <c r="W39" s="16">
        <f t="shared" si="36"/>
        <v>2183.9974161715545</v>
      </c>
      <c r="X39" s="31">
        <f t="shared" si="37"/>
        <v>12125</v>
      </c>
    </row>
    <row r="40" spans="2:24" x14ac:dyDescent="0.35">
      <c r="B40" s="16" t="s">
        <v>188</v>
      </c>
      <c r="C40" s="16">
        <f t="shared" si="32"/>
        <v>13.835820895522389</v>
      </c>
      <c r="D40" s="16">
        <f t="shared" si="32"/>
        <v>43.119402985074629</v>
      </c>
      <c r="E40" s="16">
        <f t="shared" si="32"/>
        <v>37.611940298507463</v>
      </c>
      <c r="F40" s="16">
        <f t="shared" si="32"/>
        <v>26.597014925373134</v>
      </c>
      <c r="G40" s="16">
        <f t="shared" si="32"/>
        <v>67.835820895522389</v>
      </c>
      <c r="H40" s="31">
        <f t="shared" si="33"/>
        <v>189</v>
      </c>
      <c r="J40" s="16" t="s">
        <v>188</v>
      </c>
      <c r="K40" s="16">
        <f t="shared" si="34"/>
        <v>412.18181818181819</v>
      </c>
      <c r="L40" s="16">
        <f t="shared" si="34"/>
        <v>503.45454545454544</v>
      </c>
      <c r="M40" s="16">
        <f t="shared" si="34"/>
        <v>424.18181818181819</v>
      </c>
      <c r="N40" s="16">
        <f t="shared" si="34"/>
        <v>446.90909090909093</v>
      </c>
      <c r="O40" s="16">
        <f t="shared" si="34"/>
        <v>463.27272727272725</v>
      </c>
      <c r="P40" s="31">
        <f t="shared" si="35"/>
        <v>2250</v>
      </c>
      <c r="R40" s="16" t="s">
        <v>188</v>
      </c>
      <c r="S40" s="16">
        <f t="shared" si="36"/>
        <v>2696.6436360451366</v>
      </c>
      <c r="T40" s="16">
        <f t="shared" si="36"/>
        <v>3060.4053545100214</v>
      </c>
      <c r="U40" s="16">
        <f t="shared" si="36"/>
        <v>2706.944177627257</v>
      </c>
      <c r="V40" s="16">
        <f t="shared" si="36"/>
        <v>2249.3330803030526</v>
      </c>
      <c r="W40" s="16">
        <f t="shared" si="36"/>
        <v>2353.6737515145323</v>
      </c>
      <c r="X40" s="31">
        <f t="shared" si="37"/>
        <v>13067.000000000002</v>
      </c>
    </row>
    <row r="41" spans="2:24" x14ac:dyDescent="0.35">
      <c r="B41" s="19"/>
      <c r="C41" s="31">
        <f>SUM(C36:C40)</f>
        <v>103</v>
      </c>
      <c r="D41" s="31">
        <f t="shared" ref="D41:H41" si="38">SUM(D36:D40)</f>
        <v>321</v>
      </c>
      <c r="E41" s="31">
        <f t="shared" si="38"/>
        <v>280</v>
      </c>
      <c r="F41" s="31">
        <f t="shared" si="38"/>
        <v>198.00000000000003</v>
      </c>
      <c r="G41" s="31">
        <f t="shared" si="38"/>
        <v>505</v>
      </c>
      <c r="H41" s="31">
        <f t="shared" si="38"/>
        <v>1407</v>
      </c>
      <c r="J41" s="16"/>
      <c r="K41" s="31">
        <f>SUM(K36:K40)</f>
        <v>2266.9999999999995</v>
      </c>
      <c r="L41" s="31">
        <f t="shared" ref="L41:P41" si="39">SUM(L36:L40)</f>
        <v>2769</v>
      </c>
      <c r="M41" s="31">
        <f t="shared" si="39"/>
        <v>2333</v>
      </c>
      <c r="N41" s="31">
        <f t="shared" si="39"/>
        <v>2458</v>
      </c>
      <c r="O41" s="31">
        <f t="shared" si="39"/>
        <v>2548</v>
      </c>
      <c r="P41" s="31">
        <f t="shared" si="39"/>
        <v>12375</v>
      </c>
      <c r="R41" s="19"/>
      <c r="S41" s="31">
        <f>SUM(S36:S40)</f>
        <v>14137</v>
      </c>
      <c r="T41" s="31">
        <f t="shared" ref="T41:X41" si="40">SUM(T36:T40)</f>
        <v>16044</v>
      </c>
      <c r="U41" s="31">
        <f t="shared" si="40"/>
        <v>14191</v>
      </c>
      <c r="V41" s="31">
        <f t="shared" si="40"/>
        <v>11792</v>
      </c>
      <c r="W41" s="31">
        <f t="shared" si="40"/>
        <v>12339</v>
      </c>
      <c r="X41" s="31">
        <f t="shared" si="40"/>
        <v>68503</v>
      </c>
    </row>
    <row r="43" spans="2:24" x14ac:dyDescent="0.35">
      <c r="C43" s="33">
        <f>_xlfn.CHISQ.TEST(C28:G32,C36:G40)</f>
        <v>5.2827497700807673E-7</v>
      </c>
      <c r="D43" s="17" t="s">
        <v>189</v>
      </c>
      <c r="K43" s="33">
        <f>_xlfn.CHISQ.TEST(K28:O32,K36:O40)</f>
        <v>3.6298727990352676E-5</v>
      </c>
      <c r="L43" s="35" t="s">
        <v>189</v>
      </c>
      <c r="S43" s="33">
        <f>_xlfn.CHISQ.TEST(S28:W32,S36:W40)</f>
        <v>2.3719874842766081E-7</v>
      </c>
      <c r="T43" s="35" t="s">
        <v>189</v>
      </c>
    </row>
    <row r="45" spans="2:24" x14ac:dyDescent="0.35">
      <c r="B45" s="16" t="s">
        <v>191</v>
      </c>
      <c r="C45" s="1" t="s">
        <v>5</v>
      </c>
      <c r="D45" s="1" t="s">
        <v>25</v>
      </c>
      <c r="E45" s="1" t="s">
        <v>26</v>
      </c>
      <c r="F45" s="1" t="s">
        <v>27</v>
      </c>
      <c r="G45" s="1" t="s">
        <v>28</v>
      </c>
      <c r="H45" s="1" t="s">
        <v>4</v>
      </c>
      <c r="J45" s="16" t="s">
        <v>191</v>
      </c>
      <c r="K45" s="1" t="s">
        <v>5</v>
      </c>
      <c r="L45" s="1" t="s">
        <v>25</v>
      </c>
      <c r="M45" s="1" t="s">
        <v>26</v>
      </c>
      <c r="N45" s="1" t="s">
        <v>27</v>
      </c>
      <c r="O45" s="1" t="s">
        <v>28</v>
      </c>
      <c r="P45" s="1" t="s">
        <v>4</v>
      </c>
      <c r="R45" s="16" t="s">
        <v>191</v>
      </c>
      <c r="S45" s="1" t="s">
        <v>5</v>
      </c>
      <c r="T45" s="1" t="s">
        <v>25</v>
      </c>
      <c r="U45" s="1" t="s">
        <v>26</v>
      </c>
      <c r="V45" s="1" t="s">
        <v>27</v>
      </c>
      <c r="W45" s="1" t="s">
        <v>28</v>
      </c>
      <c r="X45" s="1" t="s">
        <v>4</v>
      </c>
    </row>
    <row r="46" spans="2:24" x14ac:dyDescent="0.35">
      <c r="B46" s="16" t="s">
        <v>206</v>
      </c>
      <c r="C46" s="16">
        <v>10</v>
      </c>
      <c r="D46" s="16">
        <v>60</v>
      </c>
      <c r="E46" s="16">
        <v>43</v>
      </c>
      <c r="F46" s="16">
        <v>40</v>
      </c>
      <c r="G46" s="16">
        <v>76</v>
      </c>
      <c r="H46" s="17">
        <f>SUM(C46:G46)</f>
        <v>229</v>
      </c>
      <c r="J46" s="16" t="s">
        <v>206</v>
      </c>
      <c r="K46" s="16">
        <v>394</v>
      </c>
      <c r="L46" s="16">
        <v>481</v>
      </c>
      <c r="M46" s="16">
        <v>357</v>
      </c>
      <c r="N46" s="16">
        <v>380</v>
      </c>
      <c r="O46" s="16">
        <v>454</v>
      </c>
      <c r="P46" s="16">
        <f>SUM(K46:O46)</f>
        <v>2066</v>
      </c>
      <c r="R46" s="16" t="s">
        <v>206</v>
      </c>
      <c r="S46" s="16">
        <v>3082</v>
      </c>
      <c r="T46" s="16">
        <v>3562</v>
      </c>
      <c r="U46" s="16">
        <v>3338</v>
      </c>
      <c r="V46" s="16">
        <v>2878</v>
      </c>
      <c r="W46" s="16">
        <v>2998</v>
      </c>
      <c r="X46" s="16">
        <f>SUM(S46:W46)</f>
        <v>15858</v>
      </c>
    </row>
    <row r="47" spans="2:24" x14ac:dyDescent="0.35">
      <c r="B47" s="16">
        <v>2</v>
      </c>
      <c r="C47" s="16">
        <v>29</v>
      </c>
      <c r="D47" s="16">
        <v>61</v>
      </c>
      <c r="E47" s="16">
        <v>57</v>
      </c>
      <c r="F47" s="16">
        <v>19</v>
      </c>
      <c r="G47" s="16">
        <v>97</v>
      </c>
      <c r="H47" s="17">
        <f t="shared" ref="H47:H50" si="41">SUM(C47:G47)</f>
        <v>263</v>
      </c>
      <c r="J47" s="16">
        <v>2</v>
      </c>
      <c r="K47" s="16">
        <v>365</v>
      </c>
      <c r="L47" s="16">
        <v>406</v>
      </c>
      <c r="M47" s="16">
        <v>355</v>
      </c>
      <c r="N47" s="16">
        <v>417</v>
      </c>
      <c r="O47" s="16">
        <v>384</v>
      </c>
      <c r="P47" s="16">
        <f t="shared" ref="P47:P50" si="42">SUM(K47:O47)</f>
        <v>1927</v>
      </c>
      <c r="R47" s="16">
        <v>2</v>
      </c>
      <c r="S47" s="16">
        <v>2741</v>
      </c>
      <c r="T47" s="16">
        <v>3237</v>
      </c>
      <c r="U47" s="16">
        <v>2885</v>
      </c>
      <c r="V47" s="16">
        <v>2308</v>
      </c>
      <c r="W47" s="16">
        <v>2229</v>
      </c>
      <c r="X47" s="16">
        <f t="shared" ref="X47:X50" si="43">SUM(S47:W47)</f>
        <v>13400</v>
      </c>
    </row>
    <row r="48" spans="2:24" x14ac:dyDescent="0.35">
      <c r="B48" s="16">
        <v>3</v>
      </c>
      <c r="C48" s="16">
        <v>22</v>
      </c>
      <c r="D48" s="16">
        <v>53</v>
      </c>
      <c r="E48" s="16">
        <v>51</v>
      </c>
      <c r="F48" s="16">
        <v>34</v>
      </c>
      <c r="G48" s="16">
        <v>113</v>
      </c>
      <c r="H48" s="17">
        <f t="shared" si="41"/>
        <v>273</v>
      </c>
      <c r="J48" s="16">
        <v>3</v>
      </c>
      <c r="K48" s="16">
        <v>359</v>
      </c>
      <c r="L48" s="16">
        <v>474</v>
      </c>
      <c r="M48" s="16">
        <v>375</v>
      </c>
      <c r="N48" s="16">
        <v>414</v>
      </c>
      <c r="O48" s="16">
        <v>484</v>
      </c>
      <c r="P48" s="16">
        <f t="shared" si="42"/>
        <v>2106</v>
      </c>
      <c r="R48" s="16">
        <v>3</v>
      </c>
      <c r="S48" s="16">
        <v>2399</v>
      </c>
      <c r="T48" s="16">
        <v>2923</v>
      </c>
      <c r="U48" s="16">
        <v>2482</v>
      </c>
      <c r="V48" s="16">
        <v>2069</v>
      </c>
      <c r="W48" s="16">
        <v>2146</v>
      </c>
      <c r="X48" s="16">
        <f t="shared" si="43"/>
        <v>12019</v>
      </c>
    </row>
    <row r="49" spans="2:24" x14ac:dyDescent="0.35">
      <c r="B49" s="16">
        <v>4</v>
      </c>
      <c r="C49" s="16">
        <v>18</v>
      </c>
      <c r="D49" s="16">
        <v>56</v>
      </c>
      <c r="E49" s="16">
        <v>57</v>
      </c>
      <c r="F49" s="16">
        <v>39</v>
      </c>
      <c r="G49" s="16">
        <v>102</v>
      </c>
      <c r="H49" s="17">
        <f t="shared" si="41"/>
        <v>272</v>
      </c>
      <c r="J49" s="16">
        <v>4</v>
      </c>
      <c r="K49" s="16">
        <v>455</v>
      </c>
      <c r="L49" s="16">
        <v>641</v>
      </c>
      <c r="M49" s="16">
        <v>546</v>
      </c>
      <c r="N49" s="16">
        <v>542</v>
      </c>
      <c r="O49" s="16">
        <v>604</v>
      </c>
      <c r="P49" s="16">
        <f t="shared" si="42"/>
        <v>2788</v>
      </c>
      <c r="R49" s="16">
        <v>4</v>
      </c>
      <c r="S49" s="16">
        <v>2724</v>
      </c>
      <c r="T49" s="16">
        <v>2872</v>
      </c>
      <c r="U49" s="16">
        <v>2386</v>
      </c>
      <c r="V49" s="16">
        <v>2028</v>
      </c>
      <c r="W49" s="16">
        <v>2245</v>
      </c>
      <c r="X49" s="16">
        <f t="shared" si="43"/>
        <v>12255</v>
      </c>
    </row>
    <row r="50" spans="2:24" x14ac:dyDescent="0.35">
      <c r="B50" s="16" t="s">
        <v>207</v>
      </c>
      <c r="C50" s="16">
        <v>24</v>
      </c>
      <c r="D50" s="16">
        <v>89</v>
      </c>
      <c r="E50" s="16">
        <v>72</v>
      </c>
      <c r="F50" s="16">
        <v>62</v>
      </c>
      <c r="G50" s="16">
        <v>113</v>
      </c>
      <c r="H50" s="17">
        <f t="shared" si="41"/>
        <v>360</v>
      </c>
      <c r="J50" s="16" t="s">
        <v>207</v>
      </c>
      <c r="K50" s="16">
        <v>682</v>
      </c>
      <c r="L50" s="16">
        <v>755</v>
      </c>
      <c r="M50" s="16">
        <v>690</v>
      </c>
      <c r="N50" s="16">
        <v>701</v>
      </c>
      <c r="O50" s="16">
        <v>611</v>
      </c>
      <c r="P50" s="16">
        <f t="shared" si="42"/>
        <v>3439</v>
      </c>
      <c r="R50" s="16" t="s">
        <v>207</v>
      </c>
      <c r="S50" s="16">
        <v>3127</v>
      </c>
      <c r="T50" s="16">
        <v>3362</v>
      </c>
      <c r="U50" s="16">
        <v>3009</v>
      </c>
      <c r="V50" s="16">
        <v>2447</v>
      </c>
      <c r="W50" s="16">
        <v>2627</v>
      </c>
      <c r="X50" s="16">
        <f t="shared" si="43"/>
        <v>14572</v>
      </c>
    </row>
    <row r="51" spans="2:24" x14ac:dyDescent="0.35">
      <c r="C51" s="17">
        <f>SUM(C46:C50)</f>
        <v>103</v>
      </c>
      <c r="D51" s="17">
        <f t="shared" ref="D51:H51" si="44">SUM(D46:D50)</f>
        <v>319</v>
      </c>
      <c r="E51" s="17">
        <f t="shared" si="44"/>
        <v>280</v>
      </c>
      <c r="F51" s="17">
        <f t="shared" si="44"/>
        <v>194</v>
      </c>
      <c r="G51" s="17">
        <f t="shared" si="44"/>
        <v>501</v>
      </c>
      <c r="H51" s="17">
        <f t="shared" si="44"/>
        <v>1397</v>
      </c>
      <c r="J51" s="16"/>
      <c r="K51" s="16">
        <f>SUM(K46:K50)</f>
        <v>2255</v>
      </c>
      <c r="L51" s="16">
        <f t="shared" ref="L51:P51" si="45">SUM(L46:L50)</f>
        <v>2757</v>
      </c>
      <c r="M51" s="16">
        <f t="shared" si="45"/>
        <v>2323</v>
      </c>
      <c r="N51" s="16">
        <f t="shared" si="45"/>
        <v>2454</v>
      </c>
      <c r="O51" s="16">
        <f t="shared" si="45"/>
        <v>2537</v>
      </c>
      <c r="P51" s="16">
        <f t="shared" si="45"/>
        <v>12326</v>
      </c>
      <c r="R51" s="19"/>
      <c r="S51" s="16">
        <f>SUM(S46:S50)</f>
        <v>14073</v>
      </c>
      <c r="T51" s="16">
        <f t="shared" ref="T51:X51" si="46">SUM(T46:T50)</f>
        <v>15956</v>
      </c>
      <c r="U51" s="16">
        <f t="shared" si="46"/>
        <v>14100</v>
      </c>
      <c r="V51" s="16">
        <f t="shared" si="46"/>
        <v>11730</v>
      </c>
      <c r="W51" s="16">
        <f t="shared" si="46"/>
        <v>12245</v>
      </c>
      <c r="X51" s="16">
        <f t="shared" si="46"/>
        <v>68104</v>
      </c>
    </row>
    <row r="53" spans="2:24" x14ac:dyDescent="0.35">
      <c r="B53" s="16" t="s">
        <v>188</v>
      </c>
      <c r="C53" s="16">
        <f>$H46*C$51/$H$51</f>
        <v>16.884037222619899</v>
      </c>
      <c r="D53" s="16">
        <f t="shared" ref="D53:G53" si="47">$H46*D$51/$H$51</f>
        <v>52.291338582677163</v>
      </c>
      <c r="E53" s="16">
        <f t="shared" si="47"/>
        <v>45.898353614889047</v>
      </c>
      <c r="F53" s="16">
        <f t="shared" si="47"/>
        <v>31.801002147458842</v>
      </c>
      <c r="G53" s="16">
        <f t="shared" si="47"/>
        <v>82.125268432355043</v>
      </c>
      <c r="H53" s="31">
        <f>SUM(C53:G53)</f>
        <v>229</v>
      </c>
      <c r="J53" s="16" t="s">
        <v>188</v>
      </c>
      <c r="K53" s="16">
        <f>$P46*K$51/$P$51</f>
        <v>377.96771053058575</v>
      </c>
      <c r="L53" s="16">
        <f t="shared" ref="L53:O53" si="48">$P46*L$51/$P$51</f>
        <v>462.10952458218401</v>
      </c>
      <c r="M53" s="16">
        <f t="shared" si="48"/>
        <v>389.36540645789387</v>
      </c>
      <c r="N53" s="16">
        <f t="shared" si="48"/>
        <v>411.32273243550219</v>
      </c>
      <c r="O53" s="16">
        <f t="shared" si="48"/>
        <v>425.23462599383419</v>
      </c>
      <c r="P53" s="31">
        <f>SUM(K53:O53)</f>
        <v>2066</v>
      </c>
      <c r="R53" s="16" t="s">
        <v>188</v>
      </c>
      <c r="S53" s="16">
        <f>$X46*S$51/$X$51</f>
        <v>3276.894661106543</v>
      </c>
      <c r="T53" s="16">
        <f t="shared" ref="T53:W53" si="49">$X46*T$51/$X$51</f>
        <v>3715.350757664748</v>
      </c>
      <c r="U53" s="16">
        <f t="shared" si="49"/>
        <v>3283.181604604722</v>
      </c>
      <c r="V53" s="16">
        <f t="shared" si="49"/>
        <v>2731.3276753200985</v>
      </c>
      <c r="W53" s="16">
        <f t="shared" si="49"/>
        <v>2851.245301303888</v>
      </c>
      <c r="X53" s="31">
        <f>SUM(S53:W53)</f>
        <v>15858</v>
      </c>
    </row>
    <row r="54" spans="2:24" x14ac:dyDescent="0.35">
      <c r="B54" s="16" t="s">
        <v>188</v>
      </c>
      <c r="C54" s="16">
        <f t="shared" ref="C54:G57" si="50">$H47*C$51/$H$51</f>
        <v>19.390837508947744</v>
      </c>
      <c r="D54" s="16">
        <f t="shared" si="50"/>
        <v>60.055118110236222</v>
      </c>
      <c r="E54" s="16">
        <f t="shared" si="50"/>
        <v>52.712956335003582</v>
      </c>
      <c r="F54" s="16">
        <f t="shared" si="50"/>
        <v>36.522548317823912</v>
      </c>
      <c r="G54" s="16">
        <f t="shared" si="50"/>
        <v>94.318539727988551</v>
      </c>
      <c r="H54" s="31">
        <f t="shared" ref="H54:H57" si="51">SUM(C54:G54)</f>
        <v>263</v>
      </c>
      <c r="J54" s="16" t="s">
        <v>188</v>
      </c>
      <c r="K54" s="16">
        <f t="shared" ref="K54:O57" si="52">$P47*K$51/$P$51</f>
        <v>352.53813078046409</v>
      </c>
      <c r="L54" s="16">
        <f t="shared" si="52"/>
        <v>431.01890313159174</v>
      </c>
      <c r="M54" s="16">
        <f t="shared" si="52"/>
        <v>363.16899237384393</v>
      </c>
      <c r="N54" s="16">
        <f t="shared" si="52"/>
        <v>383.64903456109039</v>
      </c>
      <c r="O54" s="16">
        <f t="shared" si="52"/>
        <v>396.6249391530099</v>
      </c>
      <c r="P54" s="31">
        <f t="shared" ref="P54:P57" si="53">SUM(K54:O54)</f>
        <v>1927.0000000000005</v>
      </c>
      <c r="R54" s="16" t="s">
        <v>188</v>
      </c>
      <c r="S54" s="16">
        <f t="shared" ref="S54:W57" si="54">$X47*S$51/$X$51</f>
        <v>2768.9739222365793</v>
      </c>
      <c r="T54" s="16">
        <f t="shared" si="54"/>
        <v>3139.4690473393634</v>
      </c>
      <c r="U54" s="16">
        <f t="shared" si="54"/>
        <v>2774.2863855280161</v>
      </c>
      <c r="V54" s="16">
        <f t="shared" si="54"/>
        <v>2307.97016327969</v>
      </c>
      <c r="W54" s="16">
        <f t="shared" si="54"/>
        <v>2409.3004816163516</v>
      </c>
      <c r="X54" s="31">
        <f t="shared" ref="X54:X57" si="55">SUM(S54:W54)</f>
        <v>13400</v>
      </c>
    </row>
    <row r="55" spans="2:24" x14ac:dyDescent="0.35">
      <c r="B55" s="16" t="s">
        <v>188</v>
      </c>
      <c r="C55" s="16">
        <f t="shared" si="50"/>
        <v>20.128131710808876</v>
      </c>
      <c r="D55" s="16">
        <f t="shared" si="50"/>
        <v>62.338582677165356</v>
      </c>
      <c r="E55" s="16">
        <f t="shared" si="50"/>
        <v>54.717251252684321</v>
      </c>
      <c r="F55" s="16">
        <f t="shared" si="50"/>
        <v>37.911238367931283</v>
      </c>
      <c r="G55" s="16">
        <f t="shared" si="50"/>
        <v>97.904795991410168</v>
      </c>
      <c r="H55" s="31">
        <f t="shared" si="51"/>
        <v>273</v>
      </c>
      <c r="J55" s="16" t="s">
        <v>188</v>
      </c>
      <c r="K55" s="16">
        <f t="shared" si="52"/>
        <v>385.28557520687974</v>
      </c>
      <c r="L55" s="16">
        <f t="shared" si="52"/>
        <v>471.05646600681484</v>
      </c>
      <c r="M55" s="16">
        <f t="shared" si="52"/>
        <v>396.90394288495861</v>
      </c>
      <c r="N55" s="16">
        <f t="shared" si="52"/>
        <v>419.28638650008111</v>
      </c>
      <c r="O55" s="16">
        <f t="shared" si="52"/>
        <v>433.46762940126564</v>
      </c>
      <c r="P55" s="31">
        <f t="shared" si="53"/>
        <v>2106</v>
      </c>
      <c r="R55" s="16" t="s">
        <v>188</v>
      </c>
      <c r="S55" s="16">
        <f t="shared" si="54"/>
        <v>2483.6042963702571</v>
      </c>
      <c r="T55" s="16">
        <f t="shared" si="54"/>
        <v>2815.9163044755082</v>
      </c>
      <c r="U55" s="16">
        <f t="shared" si="54"/>
        <v>2488.3692587806881</v>
      </c>
      <c r="V55" s="16">
        <f t="shared" si="54"/>
        <v>2070.1114471984024</v>
      </c>
      <c r="W55" s="16">
        <f t="shared" si="54"/>
        <v>2160.9986931751437</v>
      </c>
      <c r="X55" s="31">
        <f t="shared" si="55"/>
        <v>12019</v>
      </c>
    </row>
    <row r="56" spans="2:24" x14ac:dyDescent="0.35">
      <c r="B56" s="16" t="s">
        <v>188</v>
      </c>
      <c r="C56" s="16">
        <f t="shared" si="50"/>
        <v>20.054402290622765</v>
      </c>
      <c r="D56" s="16">
        <f t="shared" si="50"/>
        <v>62.110236220472444</v>
      </c>
      <c r="E56" s="16">
        <f t="shared" si="50"/>
        <v>54.516821760916251</v>
      </c>
      <c r="F56" s="16">
        <f t="shared" si="50"/>
        <v>37.772369362920543</v>
      </c>
      <c r="G56" s="16">
        <f t="shared" si="50"/>
        <v>97.546170365068008</v>
      </c>
      <c r="H56" s="31">
        <f t="shared" si="51"/>
        <v>272</v>
      </c>
      <c r="J56" s="16" t="s">
        <v>188</v>
      </c>
      <c r="K56" s="16">
        <f t="shared" si="52"/>
        <v>510.05516793769266</v>
      </c>
      <c r="L56" s="16">
        <f t="shared" si="52"/>
        <v>623.60181729677106</v>
      </c>
      <c r="M56" s="16">
        <f t="shared" si="52"/>
        <v>525.43598896641242</v>
      </c>
      <c r="N56" s="16">
        <f t="shared" si="52"/>
        <v>555.066688301152</v>
      </c>
      <c r="O56" s="16">
        <f t="shared" si="52"/>
        <v>573.84033749797175</v>
      </c>
      <c r="P56" s="31">
        <f t="shared" si="53"/>
        <v>2788</v>
      </c>
      <c r="R56" s="16" t="s">
        <v>188</v>
      </c>
      <c r="S56" s="16">
        <f t="shared" si="54"/>
        <v>2532.3712997768121</v>
      </c>
      <c r="T56" s="16">
        <f t="shared" si="54"/>
        <v>2871.2084459062612</v>
      </c>
      <c r="U56" s="16">
        <f t="shared" si="54"/>
        <v>2537.22982497357</v>
      </c>
      <c r="V56" s="16">
        <f t="shared" si="54"/>
        <v>2110.7592799248209</v>
      </c>
      <c r="W56" s="16">
        <f t="shared" si="54"/>
        <v>2203.4311494185363</v>
      </c>
      <c r="X56" s="31">
        <f t="shared" si="55"/>
        <v>12255.000000000002</v>
      </c>
    </row>
    <row r="57" spans="2:24" x14ac:dyDescent="0.35">
      <c r="B57" s="16" t="s">
        <v>188</v>
      </c>
      <c r="C57" s="16">
        <f t="shared" si="50"/>
        <v>26.542591267000716</v>
      </c>
      <c r="D57" s="16">
        <f t="shared" si="50"/>
        <v>82.204724409448815</v>
      </c>
      <c r="E57" s="16">
        <f t="shared" si="50"/>
        <v>72.154617036506806</v>
      </c>
      <c r="F57" s="16">
        <f t="shared" si="50"/>
        <v>49.992841803865424</v>
      </c>
      <c r="G57" s="16">
        <f t="shared" si="50"/>
        <v>129.10522548317823</v>
      </c>
      <c r="H57" s="31">
        <f t="shared" si="51"/>
        <v>360</v>
      </c>
      <c r="J57" s="16" t="s">
        <v>188</v>
      </c>
      <c r="K57" s="16">
        <f t="shared" si="52"/>
        <v>629.15341554437771</v>
      </c>
      <c r="L57" s="16">
        <f t="shared" si="52"/>
        <v>769.21328898263835</v>
      </c>
      <c r="M57" s="16">
        <f t="shared" si="52"/>
        <v>648.12566931689116</v>
      </c>
      <c r="N57" s="16">
        <f t="shared" si="52"/>
        <v>684.67515820217432</v>
      </c>
      <c r="O57" s="16">
        <f t="shared" si="52"/>
        <v>707.83246795391858</v>
      </c>
      <c r="P57" s="31">
        <f t="shared" si="53"/>
        <v>3439.0000000000005</v>
      </c>
      <c r="R57" s="16" t="s">
        <v>188</v>
      </c>
      <c r="S57" s="16">
        <f t="shared" si="54"/>
        <v>3011.1558205098086</v>
      </c>
      <c r="T57" s="16">
        <f t="shared" si="54"/>
        <v>3414.0554446141196</v>
      </c>
      <c r="U57" s="16">
        <f t="shared" si="54"/>
        <v>3016.9329261130038</v>
      </c>
      <c r="V57" s="16">
        <f t="shared" si="54"/>
        <v>2509.8314342769881</v>
      </c>
      <c r="W57" s="16">
        <f t="shared" si="54"/>
        <v>2620.02437448608</v>
      </c>
      <c r="X57" s="31">
        <f t="shared" si="55"/>
        <v>14572</v>
      </c>
    </row>
    <row r="58" spans="2:24" x14ac:dyDescent="0.35">
      <c r="B58" s="19"/>
      <c r="C58" s="31">
        <f>SUM(C53:C57)</f>
        <v>103</v>
      </c>
      <c r="D58" s="31">
        <f t="shared" ref="D58:H58" si="56">SUM(D53:D57)</f>
        <v>319</v>
      </c>
      <c r="E58" s="31">
        <f t="shared" si="56"/>
        <v>280</v>
      </c>
      <c r="F58" s="31">
        <f t="shared" si="56"/>
        <v>194</v>
      </c>
      <c r="G58" s="31">
        <f t="shared" si="56"/>
        <v>501</v>
      </c>
      <c r="H58" s="31">
        <f t="shared" si="56"/>
        <v>1397</v>
      </c>
      <c r="J58" s="16"/>
      <c r="K58" s="31">
        <f>SUM(K53:K57)</f>
        <v>2255</v>
      </c>
      <c r="L58" s="31">
        <f t="shared" ref="L58:P58" si="57">SUM(L53:L57)</f>
        <v>2757</v>
      </c>
      <c r="M58" s="31">
        <f t="shared" si="57"/>
        <v>2323</v>
      </c>
      <c r="N58" s="31">
        <f t="shared" si="57"/>
        <v>2454</v>
      </c>
      <c r="O58" s="31">
        <f t="shared" si="57"/>
        <v>2537</v>
      </c>
      <c r="P58" s="31">
        <f t="shared" si="57"/>
        <v>12326</v>
      </c>
      <c r="R58" s="19"/>
      <c r="S58" s="31">
        <f>SUM(S53:S57)</f>
        <v>14073</v>
      </c>
      <c r="T58" s="31">
        <f t="shared" ref="T58:X58" si="58">SUM(T53:T57)</f>
        <v>15956</v>
      </c>
      <c r="U58" s="31">
        <f t="shared" si="58"/>
        <v>14100.000000000002</v>
      </c>
      <c r="V58" s="31">
        <f t="shared" si="58"/>
        <v>11730</v>
      </c>
      <c r="W58" s="31">
        <f t="shared" si="58"/>
        <v>12245</v>
      </c>
      <c r="X58" s="31">
        <f t="shared" si="58"/>
        <v>68104</v>
      </c>
    </row>
    <row r="60" spans="2:24" x14ac:dyDescent="0.35">
      <c r="C60" s="33">
        <f>_xlfn.CHISQ.TEST(C46:G50,C53:G57)</f>
        <v>1.0845811639336681E-2</v>
      </c>
      <c r="D60" s="17" t="s">
        <v>189</v>
      </c>
      <c r="K60" s="33">
        <f>_xlfn.CHISQ.TEST(K46:O50,K53:O57)</f>
        <v>7.5508409676189099E-6</v>
      </c>
      <c r="L60" s="35" t="s">
        <v>189</v>
      </c>
      <c r="S60" s="33">
        <f>(_xlfn.CHISQ.TEST(S46:W50,S53:W57))</f>
        <v>1.2757373971444522E-13</v>
      </c>
      <c r="T60" s="35" t="s">
        <v>189</v>
      </c>
    </row>
    <row r="63" spans="2:24" x14ac:dyDescent="0.35">
      <c r="B63" s="16" t="s">
        <v>161</v>
      </c>
      <c r="C63" s="16">
        <v>32</v>
      </c>
      <c r="D63" s="16">
        <v>110</v>
      </c>
      <c r="E63" s="16">
        <v>72</v>
      </c>
      <c r="F63" s="16">
        <v>74</v>
      </c>
      <c r="G63" s="16">
        <v>244</v>
      </c>
      <c r="H63" s="16">
        <f>SUM(C63:G63)</f>
        <v>532</v>
      </c>
      <c r="J63" s="16" t="s">
        <v>161</v>
      </c>
      <c r="K63" s="16">
        <v>1133</v>
      </c>
      <c r="L63" s="16">
        <v>1379</v>
      </c>
      <c r="M63" s="16">
        <v>1107</v>
      </c>
      <c r="N63" s="16">
        <v>1194</v>
      </c>
      <c r="O63" s="16">
        <v>1199</v>
      </c>
      <c r="P63" s="16">
        <f>SUM(K63:O63)</f>
        <v>6012</v>
      </c>
      <c r="R63" s="16" t="s">
        <v>161</v>
      </c>
      <c r="S63" s="16">
        <v>6086</v>
      </c>
      <c r="T63" s="16">
        <v>6704</v>
      </c>
      <c r="U63" s="16">
        <v>6082</v>
      </c>
      <c r="V63" s="16">
        <v>5065</v>
      </c>
      <c r="W63" s="16">
        <v>5523</v>
      </c>
      <c r="X63" s="16">
        <f>SUM(S63:W63)</f>
        <v>29460</v>
      </c>
    </row>
    <row r="64" spans="2:24" x14ac:dyDescent="0.35">
      <c r="B64" s="16" t="s">
        <v>162</v>
      </c>
      <c r="C64" s="16">
        <v>46</v>
      </c>
      <c r="D64" s="16">
        <v>142</v>
      </c>
      <c r="E64" s="16">
        <v>130</v>
      </c>
      <c r="F64" s="16">
        <v>84</v>
      </c>
      <c r="G64" s="16">
        <v>142</v>
      </c>
      <c r="H64" s="16">
        <f t="shared" ref="H64:H65" si="59">SUM(C64:G64)</f>
        <v>544</v>
      </c>
      <c r="J64" s="16" t="s">
        <v>162</v>
      </c>
      <c r="K64" s="16">
        <v>585</v>
      </c>
      <c r="L64" s="16">
        <v>751</v>
      </c>
      <c r="M64" s="16">
        <v>641</v>
      </c>
      <c r="N64" s="16">
        <v>624</v>
      </c>
      <c r="O64" s="16">
        <v>765</v>
      </c>
      <c r="P64" s="16">
        <f t="shared" ref="P64:P65" si="60">SUM(K64:O64)</f>
        <v>3366</v>
      </c>
      <c r="R64" s="16" t="s">
        <v>162</v>
      </c>
      <c r="S64" s="16">
        <v>5873</v>
      </c>
      <c r="T64" s="16">
        <v>6900</v>
      </c>
      <c r="U64" s="16">
        <v>6118</v>
      </c>
      <c r="V64" s="16">
        <v>5152</v>
      </c>
      <c r="W64" s="16">
        <v>5123</v>
      </c>
      <c r="X64" s="16">
        <f t="shared" ref="X64:X65" si="61">SUM(S64:W64)</f>
        <v>29166</v>
      </c>
    </row>
    <row r="65" spans="2:24" x14ac:dyDescent="0.35">
      <c r="B65" s="16" t="s">
        <v>163</v>
      </c>
      <c r="C65" s="16">
        <v>25</v>
      </c>
      <c r="D65" s="16">
        <v>67</v>
      </c>
      <c r="E65" s="16">
        <v>78</v>
      </c>
      <c r="F65" s="16">
        <v>36</v>
      </c>
      <c r="G65" s="16">
        <v>117</v>
      </c>
      <c r="H65" s="16">
        <f t="shared" si="59"/>
        <v>323</v>
      </c>
      <c r="J65" s="16" t="s">
        <v>163</v>
      </c>
      <c r="K65" s="16">
        <v>543</v>
      </c>
      <c r="L65" s="16">
        <v>631</v>
      </c>
      <c r="M65" s="16">
        <v>579</v>
      </c>
      <c r="N65" s="16">
        <v>640</v>
      </c>
      <c r="O65" s="16">
        <v>578</v>
      </c>
      <c r="P65" s="16">
        <f t="shared" si="60"/>
        <v>2971</v>
      </c>
      <c r="R65" s="16" t="s">
        <v>163</v>
      </c>
      <c r="S65" s="16">
        <v>2137</v>
      </c>
      <c r="T65" s="16">
        <v>2390</v>
      </c>
      <c r="U65" s="16">
        <v>1937</v>
      </c>
      <c r="V65" s="16">
        <v>1528</v>
      </c>
      <c r="W65" s="16">
        <v>1627</v>
      </c>
      <c r="X65" s="16">
        <f t="shared" si="61"/>
        <v>9619</v>
      </c>
    </row>
    <row r="66" spans="2:24" x14ac:dyDescent="0.35">
      <c r="B66" s="19"/>
      <c r="C66" s="16">
        <f>SUM(C63:C65)</f>
        <v>103</v>
      </c>
      <c r="D66" s="16">
        <f t="shared" ref="D66:H66" si="62">SUM(D63:D65)</f>
        <v>319</v>
      </c>
      <c r="E66" s="16">
        <f t="shared" si="62"/>
        <v>280</v>
      </c>
      <c r="F66" s="16">
        <f t="shared" si="62"/>
        <v>194</v>
      </c>
      <c r="G66" s="16">
        <f t="shared" si="62"/>
        <v>503</v>
      </c>
      <c r="H66" s="16">
        <f t="shared" si="62"/>
        <v>1399</v>
      </c>
      <c r="J66" s="16"/>
      <c r="K66" s="16">
        <f>SUM(K63:K65)</f>
        <v>2261</v>
      </c>
      <c r="L66" s="16">
        <f t="shared" ref="L66:P66" si="63">SUM(L63:L65)</f>
        <v>2761</v>
      </c>
      <c r="M66" s="16">
        <f t="shared" si="63"/>
        <v>2327</v>
      </c>
      <c r="N66" s="16">
        <f t="shared" si="63"/>
        <v>2458</v>
      </c>
      <c r="O66" s="16">
        <f t="shared" si="63"/>
        <v>2542</v>
      </c>
      <c r="P66" s="16">
        <f t="shared" si="63"/>
        <v>12349</v>
      </c>
      <c r="R66" s="19"/>
      <c r="S66" s="16">
        <f>SUM(S63:S65)</f>
        <v>14096</v>
      </c>
      <c r="T66" s="16">
        <f t="shared" ref="T66:X66" si="64">SUM(T63:T65)</f>
        <v>15994</v>
      </c>
      <c r="U66" s="16">
        <f t="shared" si="64"/>
        <v>14137</v>
      </c>
      <c r="V66" s="16">
        <f t="shared" si="64"/>
        <v>11745</v>
      </c>
      <c r="W66" s="16">
        <f t="shared" si="64"/>
        <v>12273</v>
      </c>
      <c r="X66" s="16">
        <f t="shared" si="64"/>
        <v>68245</v>
      </c>
    </row>
    <row r="67" spans="2:24" x14ac:dyDescent="0.35">
      <c r="B67" s="19"/>
      <c r="C67" s="19"/>
      <c r="D67" s="19"/>
      <c r="E67" s="19"/>
      <c r="F67" s="19"/>
      <c r="G67" s="19"/>
      <c r="H67" s="19"/>
      <c r="J67" s="16"/>
      <c r="K67" s="19"/>
      <c r="L67" s="19"/>
      <c r="M67" s="19"/>
      <c r="N67" s="19"/>
      <c r="O67" s="19"/>
      <c r="P67" s="16"/>
    </row>
    <row r="68" spans="2:24" x14ac:dyDescent="0.35">
      <c r="B68" s="16" t="s">
        <v>188</v>
      </c>
      <c r="C68" s="16">
        <f>$H63*C$66/$H$66</f>
        <v>39.167977126518942</v>
      </c>
      <c r="D68" s="16">
        <f t="shared" ref="D68:G68" si="65">$H63*D$66/$H$66</f>
        <v>121.30664760543245</v>
      </c>
      <c r="E68" s="16">
        <f t="shared" si="65"/>
        <v>106.47605432451751</v>
      </c>
      <c r="F68" s="16">
        <f t="shared" si="65"/>
        <v>73.772694781987127</v>
      </c>
      <c r="G68" s="16">
        <f t="shared" si="65"/>
        <v>191.27662616154396</v>
      </c>
      <c r="H68" s="31">
        <f>SUM(C68:G68)</f>
        <v>532</v>
      </c>
      <c r="J68" s="16" t="s">
        <v>188</v>
      </c>
      <c r="K68" s="16">
        <f>$P63*K$66/$P$66</f>
        <v>1100.7475908980484</v>
      </c>
      <c r="L68" s="16">
        <f t="shared" ref="L68:O68" si="66">$P63*L$66/$P$66</f>
        <v>1344.1681107782006</v>
      </c>
      <c r="M68" s="16">
        <f t="shared" si="66"/>
        <v>1132.8790995222284</v>
      </c>
      <c r="N68" s="16">
        <f t="shared" si="66"/>
        <v>1196.6552757308284</v>
      </c>
      <c r="O68" s="16">
        <f t="shared" si="66"/>
        <v>1237.5499230706939</v>
      </c>
      <c r="P68" s="31">
        <f>SUM(K68:O68)</f>
        <v>6012</v>
      </c>
      <c r="R68" s="16" t="s">
        <v>188</v>
      </c>
      <c r="S68" s="16">
        <f>$X63*S$66/$X$66</f>
        <v>6084.9609495201112</v>
      </c>
      <c r="T68" s="16">
        <f t="shared" ref="T68:W68" si="67">$X63*T$66/$X$66</f>
        <v>6904.2895450216129</v>
      </c>
      <c r="U68" s="16">
        <f t="shared" si="67"/>
        <v>6102.6598285588689</v>
      </c>
      <c r="V68" s="16">
        <f t="shared" si="67"/>
        <v>5070.0813246391681</v>
      </c>
      <c r="W68" s="16">
        <f t="shared" si="67"/>
        <v>5298.008352260239</v>
      </c>
      <c r="X68" s="31">
        <f>SUM(S68:W68)</f>
        <v>29460.000000000004</v>
      </c>
    </row>
    <row r="69" spans="2:24" x14ac:dyDescent="0.35">
      <c r="B69" s="16" t="s">
        <v>188</v>
      </c>
      <c r="C69" s="16">
        <f t="shared" ref="C69:G70" si="68">$H64*C$66/$H$66</f>
        <v>40.051465332380275</v>
      </c>
      <c r="D69" s="16">
        <f t="shared" si="68"/>
        <v>124.04288777698356</v>
      </c>
      <c r="E69" s="16">
        <f t="shared" si="68"/>
        <v>108.87776983559685</v>
      </c>
      <c r="F69" s="16">
        <f t="shared" si="68"/>
        <v>75.436740528949244</v>
      </c>
      <c r="G69" s="16">
        <f t="shared" si="68"/>
        <v>195.59113652609005</v>
      </c>
      <c r="H69" s="31">
        <f t="shared" ref="H69:H70" si="69">SUM(C69:G69)</f>
        <v>544</v>
      </c>
      <c r="J69" s="16" t="s">
        <v>188</v>
      </c>
      <c r="K69" s="16">
        <f t="shared" ref="K69:O70" si="70">$P64*K$66/$P$66</f>
        <v>616.28682484411695</v>
      </c>
      <c r="L69" s="16">
        <f t="shared" si="70"/>
        <v>752.5731638189327</v>
      </c>
      <c r="M69" s="16">
        <f t="shared" si="70"/>
        <v>634.27662158879264</v>
      </c>
      <c r="N69" s="16">
        <f t="shared" si="70"/>
        <v>669.9836424001943</v>
      </c>
      <c r="O69" s="16">
        <f t="shared" si="70"/>
        <v>692.87974734796342</v>
      </c>
      <c r="P69" s="31">
        <f t="shared" ref="P69:P70" si="71">SUM(K69:O69)</f>
        <v>3366</v>
      </c>
      <c r="R69" s="16" t="s">
        <v>188</v>
      </c>
      <c r="S69" s="16">
        <f t="shared" ref="S69:W70" si="72">$X64*S$66/$X$66</f>
        <v>6024.235269983149</v>
      </c>
      <c r="T69" s="16">
        <f t="shared" si="72"/>
        <v>6835.3872664664077</v>
      </c>
      <c r="U69" s="16">
        <f t="shared" si="72"/>
        <v>6041.7575206974871</v>
      </c>
      <c r="V69" s="16">
        <f t="shared" si="72"/>
        <v>5019.4837717048867</v>
      </c>
      <c r="W69" s="16">
        <f t="shared" si="72"/>
        <v>5245.1361711480695</v>
      </c>
      <c r="X69" s="31">
        <f t="shared" ref="X69:X70" si="73">SUM(S69:W69)</f>
        <v>29166</v>
      </c>
    </row>
    <row r="70" spans="2:24" x14ac:dyDescent="0.35">
      <c r="B70" s="16" t="s">
        <v>188</v>
      </c>
      <c r="C70" s="16">
        <f t="shared" si="68"/>
        <v>23.780557541100787</v>
      </c>
      <c r="D70" s="16">
        <f t="shared" si="68"/>
        <v>73.650464617583992</v>
      </c>
      <c r="E70" s="16">
        <f t="shared" si="68"/>
        <v>64.646175839885629</v>
      </c>
      <c r="F70" s="16">
        <f t="shared" si="68"/>
        <v>44.790564689063615</v>
      </c>
      <c r="G70" s="16">
        <f t="shared" si="68"/>
        <v>116.13223731236597</v>
      </c>
      <c r="H70" s="31">
        <f t="shared" si="69"/>
        <v>323</v>
      </c>
      <c r="J70" s="16" t="s">
        <v>188</v>
      </c>
      <c r="K70" s="16">
        <f t="shared" si="70"/>
        <v>543.96558425783462</v>
      </c>
      <c r="L70" s="16">
        <f t="shared" si="70"/>
        <v>664.25872540286662</v>
      </c>
      <c r="M70" s="16">
        <f t="shared" si="70"/>
        <v>559.84427888897892</v>
      </c>
      <c r="N70" s="16">
        <f t="shared" si="70"/>
        <v>591.36108186897729</v>
      </c>
      <c r="O70" s="16">
        <f t="shared" si="70"/>
        <v>611.57032958134266</v>
      </c>
      <c r="P70" s="31">
        <f t="shared" si="71"/>
        <v>2971</v>
      </c>
      <c r="R70" s="16" t="s">
        <v>188</v>
      </c>
      <c r="S70" s="16">
        <f t="shared" si="72"/>
        <v>1986.8037804967396</v>
      </c>
      <c r="T70" s="16">
        <f t="shared" si="72"/>
        <v>2254.323188511979</v>
      </c>
      <c r="U70" s="16">
        <f t="shared" si="72"/>
        <v>1992.5826507436443</v>
      </c>
      <c r="V70" s="16">
        <f t="shared" si="72"/>
        <v>1655.4349036559454</v>
      </c>
      <c r="W70" s="16">
        <f t="shared" si="72"/>
        <v>1729.8554765916917</v>
      </c>
      <c r="X70" s="31">
        <f t="shared" si="73"/>
        <v>9619</v>
      </c>
    </row>
    <row r="71" spans="2:24" x14ac:dyDescent="0.35">
      <c r="B71" s="19"/>
      <c r="C71" s="16">
        <f>SUM(C68:C70)</f>
        <v>103</v>
      </c>
      <c r="D71" s="16">
        <f t="shared" ref="D71:H71" si="74">SUM(D68:D70)</f>
        <v>319</v>
      </c>
      <c r="E71" s="16">
        <f t="shared" si="74"/>
        <v>280</v>
      </c>
      <c r="F71" s="16">
        <f t="shared" si="74"/>
        <v>194</v>
      </c>
      <c r="G71" s="16">
        <f t="shared" si="74"/>
        <v>503</v>
      </c>
      <c r="H71" s="16">
        <f t="shared" si="74"/>
        <v>1399</v>
      </c>
      <c r="J71" s="16"/>
      <c r="K71" s="16">
        <f>SUM(K68:K70)</f>
        <v>2261</v>
      </c>
      <c r="L71" s="16">
        <f t="shared" ref="L71:P71" si="75">SUM(L68:L70)</f>
        <v>2761</v>
      </c>
      <c r="M71" s="16">
        <f t="shared" si="75"/>
        <v>2327</v>
      </c>
      <c r="N71" s="16">
        <f t="shared" si="75"/>
        <v>2458</v>
      </c>
      <c r="O71" s="16">
        <f t="shared" si="75"/>
        <v>2542</v>
      </c>
      <c r="P71" s="16">
        <f t="shared" si="75"/>
        <v>12349</v>
      </c>
      <c r="R71" s="19"/>
      <c r="S71" s="16">
        <f>SUM(S68:S70)</f>
        <v>14096</v>
      </c>
      <c r="T71" s="16">
        <f t="shared" ref="T71:X71" si="76">SUM(T68:T70)</f>
        <v>15994</v>
      </c>
      <c r="U71" s="16">
        <f t="shared" si="76"/>
        <v>14137.000000000002</v>
      </c>
      <c r="V71" s="16">
        <f t="shared" si="76"/>
        <v>11745</v>
      </c>
      <c r="W71" s="16">
        <f t="shared" si="76"/>
        <v>12273</v>
      </c>
      <c r="X71" s="16">
        <f t="shared" si="76"/>
        <v>68245</v>
      </c>
    </row>
    <row r="73" spans="2:24" x14ac:dyDescent="0.35">
      <c r="C73" s="33">
        <f>_xlfn.CHISQ.TEST(C63:G65,C68:G70)</f>
        <v>2.3032878973171009E-9</v>
      </c>
      <c r="D73" s="17" t="s">
        <v>189</v>
      </c>
      <c r="K73" s="33">
        <f>_xlfn.CHISQ.TEST(K63:O65,K68:O70)</f>
        <v>2.1737187042450475E-3</v>
      </c>
      <c r="L73" s="35" t="s">
        <v>189</v>
      </c>
      <c r="S73" s="33">
        <f>_xlfn.CHISQ.TEST(S63:W65,S68:W70)</f>
        <v>7.109945592253371E-11</v>
      </c>
      <c r="T73" s="35" t="s">
        <v>189</v>
      </c>
    </row>
    <row r="76" spans="2:24" x14ac:dyDescent="0.35">
      <c r="B76" s="16" t="s">
        <v>165</v>
      </c>
      <c r="C76" s="16">
        <v>24</v>
      </c>
      <c r="D76" s="16">
        <v>56</v>
      </c>
      <c r="E76" s="16">
        <v>57</v>
      </c>
      <c r="F76" s="16">
        <v>44</v>
      </c>
      <c r="G76" s="16">
        <v>95</v>
      </c>
      <c r="H76" s="16">
        <f>SUM(C76:G76)</f>
        <v>276</v>
      </c>
      <c r="J76" s="16" t="s">
        <v>165</v>
      </c>
      <c r="K76" s="16">
        <v>194</v>
      </c>
      <c r="L76" s="16">
        <v>271</v>
      </c>
      <c r="M76" s="16">
        <v>188</v>
      </c>
      <c r="N76" s="16">
        <v>184</v>
      </c>
      <c r="O76" s="16">
        <v>200</v>
      </c>
      <c r="P76" s="35">
        <f>SUM(K76:O76)</f>
        <v>1037</v>
      </c>
      <c r="R76" s="16" t="s">
        <v>165</v>
      </c>
      <c r="S76" s="16">
        <v>2233</v>
      </c>
      <c r="T76" s="16">
        <v>2948</v>
      </c>
      <c r="U76" s="16">
        <v>2548</v>
      </c>
      <c r="V76" s="16">
        <v>1967</v>
      </c>
      <c r="W76" s="16">
        <v>2045</v>
      </c>
      <c r="X76" s="16">
        <f>SUM(S76:W76)</f>
        <v>11741</v>
      </c>
    </row>
    <row r="77" spans="2:24" x14ac:dyDescent="0.35">
      <c r="B77" s="16" t="s">
        <v>166</v>
      </c>
      <c r="C77" s="16">
        <v>2</v>
      </c>
      <c r="D77" s="16">
        <v>13</v>
      </c>
      <c r="E77" s="16">
        <v>12</v>
      </c>
      <c r="F77" s="16">
        <v>4</v>
      </c>
      <c r="G77" s="16">
        <v>6</v>
      </c>
      <c r="H77" s="16">
        <f t="shared" ref="H77:H80" si="77">SUM(C77:G77)</f>
        <v>37</v>
      </c>
      <c r="J77" s="16" t="s">
        <v>166</v>
      </c>
      <c r="K77" s="16">
        <v>24</v>
      </c>
      <c r="L77" s="16">
        <v>48</v>
      </c>
      <c r="M77" s="16">
        <v>54</v>
      </c>
      <c r="N77" s="16">
        <v>41</v>
      </c>
      <c r="O77" s="16">
        <v>28</v>
      </c>
      <c r="P77" s="35">
        <f t="shared" ref="P77:P80" si="78">SUM(K77:O77)</f>
        <v>195</v>
      </c>
      <c r="R77" s="16" t="s">
        <v>166</v>
      </c>
      <c r="S77" s="16">
        <v>714</v>
      </c>
      <c r="T77" s="16">
        <v>764</v>
      </c>
      <c r="U77" s="16">
        <v>558</v>
      </c>
      <c r="V77" s="16">
        <v>516</v>
      </c>
      <c r="W77" s="16">
        <v>486</v>
      </c>
      <c r="X77" s="16">
        <f t="shared" ref="X77:X80" si="79">SUM(S77:W77)</f>
        <v>3038</v>
      </c>
    </row>
    <row r="78" spans="2:24" x14ac:dyDescent="0.35">
      <c r="B78" s="16" t="s">
        <v>24</v>
      </c>
      <c r="C78" s="16">
        <v>4</v>
      </c>
      <c r="D78" s="16">
        <v>24</v>
      </c>
      <c r="E78" s="16">
        <v>20</v>
      </c>
      <c r="F78" s="16">
        <v>11</v>
      </c>
      <c r="G78" s="16">
        <v>24</v>
      </c>
      <c r="H78" s="16">
        <f t="shared" si="77"/>
        <v>83</v>
      </c>
      <c r="J78" s="16" t="s">
        <v>24</v>
      </c>
      <c r="K78" s="16">
        <v>76</v>
      </c>
      <c r="L78" s="16">
        <v>72</v>
      </c>
      <c r="M78" s="16">
        <v>64</v>
      </c>
      <c r="N78" s="16">
        <v>59</v>
      </c>
      <c r="O78" s="16">
        <v>71</v>
      </c>
      <c r="P78" s="35">
        <f t="shared" si="78"/>
        <v>342</v>
      </c>
      <c r="R78" s="16" t="s">
        <v>24</v>
      </c>
      <c r="S78" s="16">
        <v>629</v>
      </c>
      <c r="T78" s="16">
        <v>706</v>
      </c>
      <c r="U78" s="16">
        <v>597</v>
      </c>
      <c r="V78" s="16">
        <v>520</v>
      </c>
      <c r="W78" s="16">
        <v>592</v>
      </c>
      <c r="X78" s="16">
        <f t="shared" si="79"/>
        <v>3044</v>
      </c>
    </row>
    <row r="79" spans="2:24" x14ac:dyDescent="0.35">
      <c r="B79" s="16" t="s">
        <v>167</v>
      </c>
      <c r="C79" s="16">
        <v>0</v>
      </c>
      <c r="D79" s="16">
        <v>8</v>
      </c>
      <c r="E79" s="16">
        <v>6</v>
      </c>
      <c r="F79" s="16">
        <v>4</v>
      </c>
      <c r="G79" s="16">
        <v>0</v>
      </c>
      <c r="H79" s="16">
        <f t="shared" si="77"/>
        <v>18</v>
      </c>
      <c r="J79" s="16" t="s">
        <v>167</v>
      </c>
      <c r="K79" s="16">
        <v>16</v>
      </c>
      <c r="L79" s="16">
        <v>11</v>
      </c>
      <c r="M79" s="16">
        <v>14</v>
      </c>
      <c r="N79" s="16">
        <v>12</v>
      </c>
      <c r="O79" s="16">
        <v>12</v>
      </c>
      <c r="P79" s="35">
        <f t="shared" si="78"/>
        <v>65</v>
      </c>
      <c r="R79" s="16" t="s">
        <v>167</v>
      </c>
      <c r="S79" s="16">
        <v>168</v>
      </c>
      <c r="T79" s="16">
        <v>190</v>
      </c>
      <c r="U79" s="16">
        <v>171</v>
      </c>
      <c r="V79" s="16">
        <v>153</v>
      </c>
      <c r="W79" s="16">
        <v>179</v>
      </c>
      <c r="X79" s="16">
        <f t="shared" si="79"/>
        <v>861</v>
      </c>
    </row>
    <row r="80" spans="2:24" x14ac:dyDescent="0.35">
      <c r="B80" s="16" t="s">
        <v>168</v>
      </c>
      <c r="C80" s="16">
        <v>69</v>
      </c>
      <c r="D80" s="16">
        <v>201</v>
      </c>
      <c r="E80" s="16">
        <v>169</v>
      </c>
      <c r="F80" s="16">
        <v>125</v>
      </c>
      <c r="G80" s="16">
        <v>335</v>
      </c>
      <c r="H80" s="16">
        <f t="shared" si="77"/>
        <v>899</v>
      </c>
      <c r="J80" s="16" t="s">
        <v>168</v>
      </c>
      <c r="K80" s="16">
        <v>1819</v>
      </c>
      <c r="L80" s="16">
        <v>2220</v>
      </c>
      <c r="M80" s="16">
        <v>1869</v>
      </c>
      <c r="N80" s="16">
        <v>2039</v>
      </c>
      <c r="O80" s="16">
        <v>2098</v>
      </c>
      <c r="P80" s="35">
        <f t="shared" si="78"/>
        <v>10045</v>
      </c>
      <c r="R80" s="16" t="s">
        <v>168</v>
      </c>
      <c r="S80" s="16">
        <v>9715</v>
      </c>
      <c r="T80" s="16">
        <v>10694</v>
      </c>
      <c r="U80" s="16">
        <v>9695</v>
      </c>
      <c r="V80" s="16">
        <v>8145</v>
      </c>
      <c r="W80" s="16">
        <v>8528</v>
      </c>
      <c r="X80" s="16">
        <f t="shared" si="79"/>
        <v>46777</v>
      </c>
    </row>
    <row r="81" spans="2:24" x14ac:dyDescent="0.35">
      <c r="B81" s="19"/>
      <c r="C81" s="16">
        <f>SUM(C76:C80)</f>
        <v>99</v>
      </c>
      <c r="D81" s="16">
        <f t="shared" ref="D81:H81" si="80">SUM(D76:D80)</f>
        <v>302</v>
      </c>
      <c r="E81" s="16">
        <f t="shared" si="80"/>
        <v>264</v>
      </c>
      <c r="F81" s="16">
        <f t="shared" si="80"/>
        <v>188</v>
      </c>
      <c r="G81" s="16">
        <f t="shared" si="80"/>
        <v>460</v>
      </c>
      <c r="H81" s="16">
        <f t="shared" si="80"/>
        <v>1313</v>
      </c>
      <c r="K81" s="35">
        <f>SUM(K76:K80)</f>
        <v>2129</v>
      </c>
      <c r="L81" s="35">
        <f t="shared" ref="L81:P81" si="81">SUM(L76:L80)</f>
        <v>2622</v>
      </c>
      <c r="M81" s="35">
        <f t="shared" si="81"/>
        <v>2189</v>
      </c>
      <c r="N81" s="35">
        <f t="shared" si="81"/>
        <v>2335</v>
      </c>
      <c r="O81" s="35">
        <f t="shared" si="81"/>
        <v>2409</v>
      </c>
      <c r="P81" s="35">
        <f t="shared" si="81"/>
        <v>11684</v>
      </c>
      <c r="R81" s="19"/>
      <c r="S81" s="16">
        <f>SUM(S76:S80)</f>
        <v>13459</v>
      </c>
      <c r="T81" s="16">
        <f t="shared" ref="T81:X81" si="82">SUM(T76:T80)</f>
        <v>15302</v>
      </c>
      <c r="U81" s="16">
        <f t="shared" si="82"/>
        <v>13569</v>
      </c>
      <c r="V81" s="16">
        <f t="shared" si="82"/>
        <v>11301</v>
      </c>
      <c r="W81" s="16">
        <f t="shared" si="82"/>
        <v>11830</v>
      </c>
      <c r="X81" s="16">
        <f t="shared" si="82"/>
        <v>65461</v>
      </c>
    </row>
    <row r="82" spans="2:24" x14ac:dyDescent="0.35">
      <c r="B82" s="19"/>
      <c r="C82" s="19"/>
      <c r="D82" s="19"/>
      <c r="E82" s="19"/>
      <c r="F82" s="19"/>
      <c r="G82" s="19"/>
      <c r="H82" s="19"/>
    </row>
    <row r="83" spans="2:24" x14ac:dyDescent="0.35">
      <c r="B83" s="16" t="s">
        <v>188</v>
      </c>
      <c r="C83" s="16">
        <f>$H76*C$81/$H$81</f>
        <v>20.81035795887281</v>
      </c>
      <c r="D83" s="16">
        <f t="shared" ref="D83:G83" si="83">$H76*D$81/$H$81</f>
        <v>63.48210205635948</v>
      </c>
      <c r="E83" s="16">
        <f t="shared" si="83"/>
        <v>55.494287890327492</v>
      </c>
      <c r="F83" s="16">
        <f t="shared" si="83"/>
        <v>39.518659558263522</v>
      </c>
      <c r="G83" s="16">
        <f t="shared" si="83"/>
        <v>96.6945925361767</v>
      </c>
      <c r="H83" s="31">
        <f>SUM(C83:G83)</f>
        <v>276</v>
      </c>
      <c r="J83" s="16" t="s">
        <v>188</v>
      </c>
      <c r="K83" s="16">
        <f>$P76*K$81/$P$81</f>
        <v>188.95694967476891</v>
      </c>
      <c r="L83" s="16">
        <f t="shared" ref="L83:O83" si="84">$P76*L$81/$P$81</f>
        <v>232.71259842519686</v>
      </c>
      <c r="M83" s="16">
        <f t="shared" si="84"/>
        <v>194.28218076001369</v>
      </c>
      <c r="N83" s="16">
        <f t="shared" si="84"/>
        <v>207.24024306744266</v>
      </c>
      <c r="O83" s="16">
        <f t="shared" si="84"/>
        <v>213.80802807257788</v>
      </c>
      <c r="P83" s="13">
        <f>SUM(K83:O83)</f>
        <v>1037</v>
      </c>
      <c r="R83" s="16" t="s">
        <v>188</v>
      </c>
      <c r="S83" s="16">
        <f>$X76*S$81/$X$81</f>
        <v>2413.9887719405447</v>
      </c>
      <c r="T83" s="16">
        <f t="shared" ref="T83:W83" si="85">$X76*T$81/$X$81</f>
        <v>2744.5468599624205</v>
      </c>
      <c r="U83" s="16">
        <f t="shared" si="85"/>
        <v>2433.718229174623</v>
      </c>
      <c r="V83" s="16">
        <f t="shared" si="85"/>
        <v>2026.9326927483539</v>
      </c>
      <c r="W83" s="16">
        <f t="shared" si="85"/>
        <v>2121.8134461740578</v>
      </c>
      <c r="X83" s="31">
        <f>SUM(S83:W83)</f>
        <v>11741</v>
      </c>
    </row>
    <row r="84" spans="2:24" x14ac:dyDescent="0.35">
      <c r="B84" s="16" t="s">
        <v>188</v>
      </c>
      <c r="C84" s="16">
        <f t="shared" ref="C84:G87" si="86">$H77*C$81/$H$81</f>
        <v>2.7897943640517897</v>
      </c>
      <c r="D84" s="16">
        <f t="shared" si="86"/>
        <v>8.5102817974105101</v>
      </c>
      <c r="E84" s="16">
        <f t="shared" si="86"/>
        <v>7.4394516374714392</v>
      </c>
      <c r="F84" s="16">
        <f t="shared" si="86"/>
        <v>5.2977913175932976</v>
      </c>
      <c r="G84" s="16">
        <f t="shared" si="86"/>
        <v>12.962680883472963</v>
      </c>
      <c r="H84" s="31">
        <f t="shared" ref="H84:H87" si="87">SUM(C84:G84)</f>
        <v>37</v>
      </c>
      <c r="J84" s="16" t="s">
        <v>188</v>
      </c>
      <c r="K84" s="16">
        <f t="shared" ref="K84:O87" si="88">$P77*K$81/$P$81</f>
        <v>35.531923998630603</v>
      </c>
      <c r="L84" s="16">
        <f t="shared" si="88"/>
        <v>43.759842519685037</v>
      </c>
      <c r="M84" s="16">
        <f t="shared" si="88"/>
        <v>36.533293392673741</v>
      </c>
      <c r="N84" s="16">
        <f t="shared" si="88"/>
        <v>38.969958918178705</v>
      </c>
      <c r="O84" s="16">
        <f t="shared" si="88"/>
        <v>40.204981170831907</v>
      </c>
      <c r="P84" s="13">
        <f t="shared" ref="P84:P87" si="89">SUM(K84:O84)</f>
        <v>195</v>
      </c>
      <c r="R84" s="16" t="s">
        <v>188</v>
      </c>
      <c r="S84" s="16">
        <f t="shared" ref="S84:W87" si="90">$X77*S$81/$X$81</f>
        <v>624.6229357938314</v>
      </c>
      <c r="T84" s="16">
        <f t="shared" si="90"/>
        <v>710.15529857472393</v>
      </c>
      <c r="U84" s="16">
        <f t="shared" si="90"/>
        <v>629.72796015948427</v>
      </c>
      <c r="V84" s="16">
        <f t="shared" si="90"/>
        <v>524.47163960220587</v>
      </c>
      <c r="W84" s="16">
        <f t="shared" si="90"/>
        <v>549.02216586975453</v>
      </c>
      <c r="X84" s="31">
        <f t="shared" ref="X84:X87" si="91">SUM(S84:W84)</f>
        <v>3038</v>
      </c>
    </row>
    <row r="85" spans="2:24" x14ac:dyDescent="0.35">
      <c r="B85" s="16" t="s">
        <v>188</v>
      </c>
      <c r="C85" s="16">
        <f t="shared" si="86"/>
        <v>6.2581873571972579</v>
      </c>
      <c r="D85" s="16">
        <f t="shared" si="86"/>
        <v>19.090632140137089</v>
      </c>
      <c r="E85" s="16">
        <f t="shared" si="86"/>
        <v>16.68849961919269</v>
      </c>
      <c r="F85" s="16">
        <f t="shared" si="86"/>
        <v>11.884234577303884</v>
      </c>
      <c r="G85" s="16">
        <f t="shared" si="86"/>
        <v>29.078446306169077</v>
      </c>
      <c r="H85" s="31">
        <f t="shared" si="87"/>
        <v>83</v>
      </c>
      <c r="J85" s="16" t="s">
        <v>188</v>
      </c>
      <c r="K85" s="16">
        <f t="shared" si="88"/>
        <v>62.317528243752143</v>
      </c>
      <c r="L85" s="16">
        <f t="shared" si="88"/>
        <v>76.748031496062993</v>
      </c>
      <c r="M85" s="16">
        <f t="shared" si="88"/>
        <v>64.073776104073943</v>
      </c>
      <c r="N85" s="16">
        <f t="shared" si="88"/>
        <v>68.347312564190347</v>
      </c>
      <c r="O85" s="16">
        <f t="shared" si="88"/>
        <v>70.513351591920582</v>
      </c>
      <c r="P85" s="13">
        <f t="shared" si="89"/>
        <v>342</v>
      </c>
      <c r="R85" s="16" t="s">
        <v>188</v>
      </c>
      <c r="S85" s="16">
        <f t="shared" si="90"/>
        <v>625.85655581185745</v>
      </c>
      <c r="T85" s="16">
        <f t="shared" si="90"/>
        <v>711.5578436015337</v>
      </c>
      <c r="U85" s="16">
        <f t="shared" si="90"/>
        <v>630.97166251661292</v>
      </c>
      <c r="V85" s="16">
        <f t="shared" si="90"/>
        <v>525.50746245856317</v>
      </c>
      <c r="W85" s="16">
        <f t="shared" si="90"/>
        <v>550.10647561143276</v>
      </c>
      <c r="X85" s="31">
        <f t="shared" si="91"/>
        <v>3044</v>
      </c>
    </row>
    <row r="86" spans="2:24" x14ac:dyDescent="0.35">
      <c r="B86" s="16" t="s">
        <v>188</v>
      </c>
      <c r="C86" s="16">
        <f t="shared" si="86"/>
        <v>1.3571972581873573</v>
      </c>
      <c r="D86" s="16">
        <f t="shared" si="86"/>
        <v>4.1401370906321402</v>
      </c>
      <c r="E86" s="16">
        <f t="shared" si="86"/>
        <v>3.6191926884996191</v>
      </c>
      <c r="F86" s="16">
        <f t="shared" si="86"/>
        <v>2.5773038842345772</v>
      </c>
      <c r="G86" s="16">
        <f t="shared" si="86"/>
        <v>6.306169078446306</v>
      </c>
      <c r="H86" s="31">
        <f t="shared" si="87"/>
        <v>18</v>
      </c>
      <c r="J86" s="16" t="s">
        <v>188</v>
      </c>
      <c r="K86" s="16">
        <f t="shared" si="88"/>
        <v>11.843974666210203</v>
      </c>
      <c r="L86" s="16">
        <f t="shared" si="88"/>
        <v>14.586614173228346</v>
      </c>
      <c r="M86" s="16">
        <f t="shared" si="88"/>
        <v>12.17776446422458</v>
      </c>
      <c r="N86" s="16">
        <f t="shared" si="88"/>
        <v>12.989986306059569</v>
      </c>
      <c r="O86" s="16">
        <f t="shared" si="88"/>
        <v>13.401660390277302</v>
      </c>
      <c r="P86" s="13">
        <f t="shared" si="89"/>
        <v>65</v>
      </c>
      <c r="R86" s="16" t="s">
        <v>188</v>
      </c>
      <c r="S86" s="16">
        <f t="shared" si="90"/>
        <v>177.02447258673104</v>
      </c>
      <c r="T86" s="16">
        <f t="shared" si="90"/>
        <v>201.26521134721438</v>
      </c>
      <c r="U86" s="16">
        <f t="shared" si="90"/>
        <v>178.47128824796442</v>
      </c>
      <c r="V86" s="16">
        <f t="shared" si="90"/>
        <v>148.64057988726111</v>
      </c>
      <c r="W86" s="16">
        <f t="shared" si="90"/>
        <v>155.59844793082905</v>
      </c>
      <c r="X86" s="31">
        <f t="shared" si="91"/>
        <v>861</v>
      </c>
    </row>
    <row r="87" spans="2:24" x14ac:dyDescent="0.35">
      <c r="B87" s="16" t="s">
        <v>188</v>
      </c>
      <c r="C87" s="16">
        <f t="shared" si="86"/>
        <v>67.784463061690786</v>
      </c>
      <c r="D87" s="16">
        <f t="shared" si="86"/>
        <v>206.77684691546077</v>
      </c>
      <c r="E87" s="16">
        <f t="shared" si="86"/>
        <v>180.75856816450874</v>
      </c>
      <c r="F87" s="16">
        <f t="shared" si="86"/>
        <v>128.72201066260473</v>
      </c>
      <c r="G87" s="16">
        <f t="shared" si="86"/>
        <v>314.95811119573494</v>
      </c>
      <c r="H87" s="31">
        <f t="shared" si="87"/>
        <v>899</v>
      </c>
      <c r="J87" s="16" t="s">
        <v>188</v>
      </c>
      <c r="K87" s="16">
        <f t="shared" si="88"/>
        <v>1830.3496234166382</v>
      </c>
      <c r="L87" s="16">
        <f t="shared" si="88"/>
        <v>2254.1929133858266</v>
      </c>
      <c r="M87" s="16">
        <f t="shared" si="88"/>
        <v>1881.932985279014</v>
      </c>
      <c r="N87" s="16">
        <f t="shared" si="88"/>
        <v>2007.4524991441288</v>
      </c>
      <c r="O87" s="16">
        <f t="shared" si="88"/>
        <v>2071.0719787743924</v>
      </c>
      <c r="P87" s="13">
        <f t="shared" si="89"/>
        <v>10045</v>
      </c>
      <c r="R87" s="16" t="s">
        <v>188</v>
      </c>
      <c r="S87" s="16">
        <f t="shared" si="90"/>
        <v>9617.5072638670354</v>
      </c>
      <c r="T87" s="16">
        <f t="shared" si="90"/>
        <v>10934.474786514107</v>
      </c>
      <c r="U87" s="16">
        <f t="shared" si="90"/>
        <v>9696.1108599013151</v>
      </c>
      <c r="V87" s="16">
        <f t="shared" si="90"/>
        <v>8075.4476253036155</v>
      </c>
      <c r="W87" s="16">
        <f t="shared" si="90"/>
        <v>8453.4594644139252</v>
      </c>
      <c r="X87" s="31">
        <f t="shared" si="91"/>
        <v>46777</v>
      </c>
    </row>
    <row r="88" spans="2:24" x14ac:dyDescent="0.35">
      <c r="B88" s="19"/>
      <c r="C88" s="31">
        <f>SUM(C83:C87)</f>
        <v>99</v>
      </c>
      <c r="D88" s="31">
        <f t="shared" ref="D88:H88" si="92">SUM(D83:D87)</f>
        <v>302</v>
      </c>
      <c r="E88" s="31">
        <f t="shared" si="92"/>
        <v>264</v>
      </c>
      <c r="F88" s="31">
        <f t="shared" si="92"/>
        <v>188</v>
      </c>
      <c r="G88" s="31">
        <f t="shared" si="92"/>
        <v>460</v>
      </c>
      <c r="H88" s="31">
        <f t="shared" si="92"/>
        <v>1313</v>
      </c>
      <c r="K88" s="13">
        <f>SUM(K83:K87)</f>
        <v>2129</v>
      </c>
      <c r="L88" s="13">
        <f t="shared" ref="L88:P88" si="93">SUM(L83:L87)</f>
        <v>2622</v>
      </c>
      <c r="M88" s="13">
        <f t="shared" si="93"/>
        <v>2189</v>
      </c>
      <c r="N88" s="13">
        <f t="shared" si="93"/>
        <v>2335</v>
      </c>
      <c r="O88" s="13">
        <f t="shared" si="93"/>
        <v>2409</v>
      </c>
      <c r="P88" s="13">
        <f t="shared" si="93"/>
        <v>11684</v>
      </c>
      <c r="R88" s="19"/>
      <c r="S88" s="31">
        <f>SUM(S83:S87)</f>
        <v>13459</v>
      </c>
      <c r="T88" s="31">
        <f t="shared" ref="T88:X88" si="94">SUM(T83:T87)</f>
        <v>15302</v>
      </c>
      <c r="U88" s="31">
        <f t="shared" si="94"/>
        <v>13569</v>
      </c>
      <c r="V88" s="31">
        <f t="shared" si="94"/>
        <v>11301</v>
      </c>
      <c r="W88" s="31">
        <f t="shared" si="94"/>
        <v>11830</v>
      </c>
      <c r="X88" s="31">
        <f t="shared" si="94"/>
        <v>65461</v>
      </c>
    </row>
    <row r="90" spans="2:24" x14ac:dyDescent="0.35">
      <c r="C90" s="33">
        <f>_xlfn.CHISQ.TEST(C76:G80,C83:G87)</f>
        <v>1.3350463050611E-2</v>
      </c>
      <c r="D90" s="17" t="s">
        <v>189</v>
      </c>
      <c r="K90" s="33">
        <f>_xlfn.CHISQ.TEST(K76:O80,K83:O87)</f>
        <v>3.5150252043319014E-3</v>
      </c>
      <c r="L90" s="35" t="s">
        <v>189</v>
      </c>
      <c r="S90" s="33">
        <f>_xlfn.CHISQ.TEST(S76:W80,S83:W87)</f>
        <v>4.3319150966361206E-12</v>
      </c>
      <c r="T90" s="35" t="s">
        <v>189</v>
      </c>
    </row>
    <row r="92" spans="2:24" x14ac:dyDescent="0.35">
      <c r="B92" s="16" t="s">
        <v>142</v>
      </c>
      <c r="C92" s="16">
        <v>0</v>
      </c>
      <c r="D92" s="16">
        <v>2</v>
      </c>
      <c r="E92" s="16">
        <v>0</v>
      </c>
      <c r="F92" s="16">
        <v>2</v>
      </c>
      <c r="G92" s="16">
        <v>6</v>
      </c>
      <c r="H92" s="16">
        <f>SUM(C92:G92)</f>
        <v>10</v>
      </c>
      <c r="J92" s="16" t="s">
        <v>142</v>
      </c>
      <c r="K92" s="16">
        <v>17</v>
      </c>
      <c r="L92" s="16">
        <v>13</v>
      </c>
      <c r="M92" s="16">
        <v>9</v>
      </c>
      <c r="N92" s="16">
        <v>17</v>
      </c>
      <c r="O92" s="16">
        <v>21</v>
      </c>
      <c r="P92" s="16">
        <f>SUM(K92:O92)</f>
        <v>77</v>
      </c>
      <c r="R92" s="16" t="s">
        <v>142</v>
      </c>
      <c r="S92" s="16">
        <v>48</v>
      </c>
      <c r="T92" s="16">
        <v>71</v>
      </c>
      <c r="U92" s="16">
        <v>46</v>
      </c>
      <c r="V92" s="16">
        <v>53</v>
      </c>
      <c r="W92" s="16">
        <v>56</v>
      </c>
      <c r="X92" s="16">
        <f>SUM(S92:W92)</f>
        <v>274</v>
      </c>
    </row>
    <row r="93" spans="2:24" x14ac:dyDescent="0.35">
      <c r="B93" s="16" t="s">
        <v>192</v>
      </c>
      <c r="C93" s="16">
        <f>Summary!J10-Summary!J27</f>
        <v>103</v>
      </c>
      <c r="D93" s="16">
        <f>Summary!K10-Summary!K27</f>
        <v>319</v>
      </c>
      <c r="E93" s="16">
        <f>Summary!L10-Summary!L27</f>
        <v>280</v>
      </c>
      <c r="F93" s="16">
        <f>Summary!M10-Summary!M27</f>
        <v>196</v>
      </c>
      <c r="G93" s="16">
        <f>Summary!N10-Summary!N27</f>
        <v>499</v>
      </c>
      <c r="H93" s="16">
        <f>SUM(C93:G93)</f>
        <v>1397</v>
      </c>
      <c r="J93" s="16" t="s">
        <v>192</v>
      </c>
      <c r="K93" s="16">
        <f>Summary!W10-Summary!W27</f>
        <v>2250</v>
      </c>
      <c r="L93" s="16">
        <f>Summary!X10-Summary!X27</f>
        <v>2756</v>
      </c>
      <c r="M93" s="16">
        <f>Summary!Y10-Summary!Y27</f>
        <v>2324</v>
      </c>
      <c r="N93" s="16">
        <f>Summary!Z10-Summary!Z27</f>
        <v>2441</v>
      </c>
      <c r="O93" s="16">
        <f>Summary!AA10-Summary!AA27</f>
        <v>2527</v>
      </c>
      <c r="P93" s="16">
        <f>SUM(K93:O93)</f>
        <v>12298</v>
      </c>
      <c r="R93" s="19" t="s">
        <v>192</v>
      </c>
      <c r="S93" s="16">
        <f>Summary!AJ10-Summary!AJ27</f>
        <v>14089</v>
      </c>
      <c r="T93" s="16">
        <f>Summary!AK10-Summary!AK27</f>
        <v>15973</v>
      </c>
      <c r="U93" s="16">
        <f>Summary!AL10-Summary!AL27</f>
        <v>14145</v>
      </c>
      <c r="V93" s="16">
        <f>Summary!AM10-Summary!AM27</f>
        <v>11739</v>
      </c>
      <c r="W93" s="16">
        <f>Summary!AN10-Summary!AN27</f>
        <v>12283</v>
      </c>
      <c r="X93" s="16">
        <f>SUM(S93:W93)</f>
        <v>68229</v>
      </c>
    </row>
    <row r="94" spans="2:24" x14ac:dyDescent="0.35">
      <c r="B94" s="19"/>
      <c r="C94" s="16">
        <f>SUM(C92:C93)</f>
        <v>103</v>
      </c>
      <c r="D94" s="16">
        <f t="shared" ref="D94:H94" si="95">SUM(D92:D93)</f>
        <v>321</v>
      </c>
      <c r="E94" s="16">
        <f t="shared" si="95"/>
        <v>280</v>
      </c>
      <c r="F94" s="16">
        <f t="shared" si="95"/>
        <v>198</v>
      </c>
      <c r="G94" s="16">
        <f t="shared" si="95"/>
        <v>505</v>
      </c>
      <c r="H94" s="16">
        <f t="shared" si="95"/>
        <v>1407</v>
      </c>
      <c r="J94" s="16"/>
      <c r="K94" s="16">
        <f>SUM(K92:K93)</f>
        <v>2267</v>
      </c>
      <c r="L94" s="16">
        <f t="shared" ref="L94:P94" si="96">SUM(L92:L93)</f>
        <v>2769</v>
      </c>
      <c r="M94" s="16">
        <f t="shared" si="96"/>
        <v>2333</v>
      </c>
      <c r="N94" s="16">
        <f t="shared" si="96"/>
        <v>2458</v>
      </c>
      <c r="O94" s="16">
        <f t="shared" si="96"/>
        <v>2548</v>
      </c>
      <c r="P94" s="16">
        <f t="shared" si="96"/>
        <v>12375</v>
      </c>
      <c r="R94" s="19"/>
      <c r="S94" s="16">
        <f>SUM(S92:S93)</f>
        <v>14137</v>
      </c>
      <c r="T94" s="16">
        <f t="shared" ref="T94:X94" si="97">SUM(T92:T93)</f>
        <v>16044</v>
      </c>
      <c r="U94" s="16">
        <f t="shared" si="97"/>
        <v>14191</v>
      </c>
      <c r="V94" s="16">
        <f t="shared" si="97"/>
        <v>11792</v>
      </c>
      <c r="W94" s="16">
        <f t="shared" si="97"/>
        <v>12339</v>
      </c>
      <c r="X94" s="16">
        <f t="shared" si="97"/>
        <v>68503</v>
      </c>
    </row>
    <row r="95" spans="2:24" x14ac:dyDescent="0.35">
      <c r="B95" s="19"/>
      <c r="C95" s="19"/>
      <c r="D95" s="19"/>
      <c r="E95" s="19"/>
      <c r="F95" s="19"/>
      <c r="G95" s="19"/>
      <c r="H95" s="19"/>
      <c r="J95" s="16"/>
      <c r="K95" s="19"/>
      <c r="L95" s="19"/>
      <c r="M95" s="19"/>
      <c r="N95" s="19"/>
      <c r="O95" s="19"/>
      <c r="P95" s="16"/>
    </row>
    <row r="96" spans="2:24" x14ac:dyDescent="0.35">
      <c r="B96" s="16" t="s">
        <v>188</v>
      </c>
      <c r="C96" s="16">
        <f>$H92*C$94/$H$94</f>
        <v>0.73205401563610517</v>
      </c>
      <c r="D96" s="16">
        <f t="shared" ref="D96:G96" si="98">$H92*D$94/$H$94</f>
        <v>2.2814498933901919</v>
      </c>
      <c r="E96" s="16">
        <f t="shared" si="98"/>
        <v>1.9900497512437811</v>
      </c>
      <c r="F96" s="16">
        <f t="shared" si="98"/>
        <v>1.4072494669509594</v>
      </c>
      <c r="G96" s="16">
        <f t="shared" si="98"/>
        <v>3.5891968727789623</v>
      </c>
      <c r="H96" s="31">
        <f>SUM(C96:G96)</f>
        <v>10</v>
      </c>
      <c r="J96" s="16" t="s">
        <v>188</v>
      </c>
      <c r="K96" s="16">
        <f>$P92*K$94/$P$94</f>
        <v>14.105777777777778</v>
      </c>
      <c r="L96" s="16">
        <f t="shared" ref="L96:O96" si="99">$P92*L$94/$P$94</f>
        <v>17.229333333333333</v>
      </c>
      <c r="M96" s="16">
        <f t="shared" si="99"/>
        <v>14.516444444444444</v>
      </c>
      <c r="N96" s="16">
        <f t="shared" si="99"/>
        <v>15.294222222222222</v>
      </c>
      <c r="O96" s="16">
        <f t="shared" si="99"/>
        <v>15.854222222222223</v>
      </c>
      <c r="P96" s="31">
        <f>SUM(K96:O96)</f>
        <v>77</v>
      </c>
      <c r="R96" s="16" t="s">
        <v>188</v>
      </c>
      <c r="S96" s="16">
        <f>$X92*S$94/$X$94</f>
        <v>56.545523553712975</v>
      </c>
      <c r="T96" s="16">
        <f t="shared" ref="T96:W96" si="100">$X92*T$94/$X$94</f>
        <v>64.17318949535057</v>
      </c>
      <c r="U96" s="16">
        <f t="shared" si="100"/>
        <v>56.761514094273245</v>
      </c>
      <c r="V96" s="16">
        <f t="shared" si="100"/>
        <v>47.165934338642103</v>
      </c>
      <c r="W96" s="16">
        <f t="shared" si="100"/>
        <v>49.353838518021107</v>
      </c>
      <c r="X96" s="31">
        <f>SUM(S96:W96)</f>
        <v>274</v>
      </c>
    </row>
    <row r="97" spans="2:24" x14ac:dyDescent="0.35">
      <c r="B97" s="16" t="s">
        <v>188</v>
      </c>
      <c r="C97" s="16">
        <f>$H93*C$94/$H$94</f>
        <v>102.26794598436389</v>
      </c>
      <c r="D97" s="16">
        <f t="shared" ref="D97:G97" si="101">$H93*D$94/$H$94</f>
        <v>318.71855010660983</v>
      </c>
      <c r="E97" s="16">
        <f t="shared" si="101"/>
        <v>278.00995024875624</v>
      </c>
      <c r="F97" s="16">
        <f t="shared" si="101"/>
        <v>196.59275053304904</v>
      </c>
      <c r="G97" s="16">
        <f t="shared" si="101"/>
        <v>501.41080312722102</v>
      </c>
      <c r="H97" s="31">
        <f>SUM(C97:G97)</f>
        <v>1397</v>
      </c>
      <c r="J97" s="16" t="s">
        <v>188</v>
      </c>
      <c r="K97" s="16">
        <f>$P93*K$94/$P$94</f>
        <v>2252.8942222222222</v>
      </c>
      <c r="L97" s="16">
        <f t="shared" ref="L97:O97" si="102">$P93*L$94/$P$94</f>
        <v>2751.7706666666668</v>
      </c>
      <c r="M97" s="16">
        <f t="shared" si="102"/>
        <v>2318.4835555555555</v>
      </c>
      <c r="N97" s="16">
        <f t="shared" si="102"/>
        <v>2442.7057777777777</v>
      </c>
      <c r="O97" s="16">
        <f t="shared" si="102"/>
        <v>2532.1457777777778</v>
      </c>
      <c r="P97" s="31">
        <f>SUM(K97:O97)</f>
        <v>12298</v>
      </c>
      <c r="R97" s="16" t="s">
        <v>188</v>
      </c>
      <c r="S97" s="16">
        <f>$X93*S$94/$X$94</f>
        <v>14080.454476446286</v>
      </c>
      <c r="T97" s="16">
        <f t="shared" ref="T97:W97" si="103">$X93*T$94/$X$94</f>
        <v>15979.82681050465</v>
      </c>
      <c r="U97" s="16">
        <f t="shared" si="103"/>
        <v>14134.238485905727</v>
      </c>
      <c r="V97" s="16">
        <f t="shared" si="103"/>
        <v>11744.834065661358</v>
      </c>
      <c r="W97" s="16">
        <f t="shared" si="103"/>
        <v>12289.646161481978</v>
      </c>
      <c r="X97" s="31">
        <f>SUM(S97:W97)</f>
        <v>68229</v>
      </c>
    </row>
    <row r="98" spans="2:24" x14ac:dyDescent="0.35">
      <c r="B98" s="19"/>
      <c r="C98" s="16">
        <f>SUM(C96:C97)</f>
        <v>103</v>
      </c>
      <c r="D98" s="16">
        <f t="shared" ref="D98:H98" si="104">SUM(D96:D97)</f>
        <v>321</v>
      </c>
      <c r="E98" s="16">
        <f t="shared" si="104"/>
        <v>280</v>
      </c>
      <c r="F98" s="16">
        <f t="shared" si="104"/>
        <v>198</v>
      </c>
      <c r="G98" s="16">
        <f t="shared" si="104"/>
        <v>505</v>
      </c>
      <c r="H98" s="16">
        <f t="shared" si="104"/>
        <v>1407</v>
      </c>
      <c r="J98" s="16"/>
      <c r="K98" s="16">
        <f>SUM(K96:K97)</f>
        <v>2267</v>
      </c>
      <c r="L98" s="16">
        <f t="shared" ref="L98:P98" si="105">SUM(L96:L97)</f>
        <v>2769</v>
      </c>
      <c r="M98" s="16">
        <f t="shared" si="105"/>
        <v>2333</v>
      </c>
      <c r="N98" s="16">
        <f t="shared" si="105"/>
        <v>2458</v>
      </c>
      <c r="O98" s="16">
        <f t="shared" si="105"/>
        <v>2548</v>
      </c>
      <c r="P98" s="16">
        <f t="shared" si="105"/>
        <v>12375</v>
      </c>
      <c r="R98" s="19"/>
      <c r="S98" s="16">
        <f>SUM(S96:S97)</f>
        <v>14137</v>
      </c>
      <c r="T98" s="16">
        <f t="shared" ref="T98:X98" si="106">SUM(T96:T97)</f>
        <v>16044</v>
      </c>
      <c r="U98" s="16">
        <f t="shared" si="106"/>
        <v>14191</v>
      </c>
      <c r="V98" s="16">
        <f t="shared" si="106"/>
        <v>11792</v>
      </c>
      <c r="W98" s="16">
        <f t="shared" si="106"/>
        <v>12339</v>
      </c>
      <c r="X98" s="16">
        <f t="shared" si="106"/>
        <v>68503</v>
      </c>
    </row>
    <row r="100" spans="2:24" x14ac:dyDescent="0.35">
      <c r="C100" s="33">
        <f>_xlfn.CHISQ.TEST(C92:G93,C96:G97)</f>
        <v>0.32411879092085621</v>
      </c>
      <c r="D100" s="17" t="s">
        <v>189</v>
      </c>
      <c r="K100" s="33">
        <f>_xlfn.CHISQ.TEST(K92:O93,K96:O97)</f>
        <v>0.22906474824331738</v>
      </c>
      <c r="L100" s="35" t="s">
        <v>189</v>
      </c>
      <c r="S100" s="33">
        <f>_xlfn.CHISQ.TEST(S92:W93,S96:W97)</f>
        <v>0.22291459967737881</v>
      </c>
      <c r="T100" s="35" t="s">
        <v>189</v>
      </c>
    </row>
    <row r="103" spans="2:24" x14ac:dyDescent="0.35">
      <c r="B103" s="16" t="s">
        <v>143</v>
      </c>
      <c r="C103" s="16">
        <f>Summary!J28</f>
        <v>8</v>
      </c>
      <c r="D103" s="16">
        <f>Summary!K28</f>
        <v>25</v>
      </c>
      <c r="E103" s="16">
        <f>Summary!L28</f>
        <v>14</v>
      </c>
      <c r="F103" s="16">
        <f>Summary!M28</f>
        <v>15</v>
      </c>
      <c r="G103" s="16">
        <f>Summary!N28</f>
        <v>42</v>
      </c>
      <c r="H103" s="16">
        <f>SUM(C103:G103)</f>
        <v>104</v>
      </c>
      <c r="J103" s="16" t="s">
        <v>143</v>
      </c>
      <c r="K103" s="16">
        <v>385</v>
      </c>
      <c r="L103" s="16">
        <v>401</v>
      </c>
      <c r="M103" s="16">
        <v>357</v>
      </c>
      <c r="N103" s="16">
        <v>395</v>
      </c>
      <c r="O103" s="16">
        <v>350</v>
      </c>
      <c r="P103" s="16">
        <f>SUM(K103:O103)</f>
        <v>1888</v>
      </c>
      <c r="R103" s="16" t="s">
        <v>143</v>
      </c>
      <c r="S103" s="16">
        <v>1063</v>
      </c>
      <c r="T103" s="16">
        <v>1218</v>
      </c>
      <c r="U103" s="16">
        <v>999</v>
      </c>
      <c r="V103" s="16">
        <v>842</v>
      </c>
      <c r="W103" s="16">
        <v>968</v>
      </c>
      <c r="X103" s="16">
        <f>SUM(S103:W103)</f>
        <v>5090</v>
      </c>
    </row>
    <row r="104" spans="2:24" x14ac:dyDescent="0.35">
      <c r="B104" s="16" t="s">
        <v>193</v>
      </c>
      <c r="C104" s="16">
        <f>Summary!J10-C103</f>
        <v>95</v>
      </c>
      <c r="D104" s="16">
        <f>Summary!K10-D103</f>
        <v>296</v>
      </c>
      <c r="E104" s="16">
        <f>Summary!L10-E103</f>
        <v>266</v>
      </c>
      <c r="F104" s="16">
        <f>Summary!M10-F103</f>
        <v>183</v>
      </c>
      <c r="G104" s="16">
        <f>Summary!N10-G103</f>
        <v>463</v>
      </c>
      <c r="H104" s="16">
        <f>SUM(C104:G104)</f>
        <v>1303</v>
      </c>
      <c r="J104" s="16" t="s">
        <v>204</v>
      </c>
      <c r="K104" s="16">
        <f>Summary!W10-Summary!W28</f>
        <v>1882</v>
      </c>
      <c r="L104" s="16">
        <f>Summary!X10-Summary!X28</f>
        <v>2368</v>
      </c>
      <c r="M104" s="16">
        <f>Summary!Y10-Summary!Y28</f>
        <v>1976</v>
      </c>
      <c r="N104" s="16">
        <f>Summary!Z10-Summary!Z28</f>
        <v>2063</v>
      </c>
      <c r="O104" s="16">
        <f>Summary!AA10-Summary!AA28</f>
        <v>2198</v>
      </c>
      <c r="P104" s="16">
        <f t="shared" ref="P104" si="107">SUM(K104:O104)</f>
        <v>10487</v>
      </c>
      <c r="R104" s="16" t="s">
        <v>193</v>
      </c>
      <c r="S104" s="16">
        <f>Summary!AJ10-Summary!AJ28</f>
        <v>13074</v>
      </c>
      <c r="T104" s="16">
        <f>Summary!AK10-Summary!AK28</f>
        <v>14826</v>
      </c>
      <c r="U104" s="16">
        <f>Summary!AL10-Summary!AL28</f>
        <v>13192</v>
      </c>
      <c r="V104" s="16">
        <f>Summary!AM10-Summary!AM28</f>
        <v>10950</v>
      </c>
      <c r="W104" s="16">
        <f>Summary!AN10-Summary!AN28</f>
        <v>11371</v>
      </c>
      <c r="X104" s="16">
        <f>SUM(S104:W104)</f>
        <v>63413</v>
      </c>
    </row>
    <row r="105" spans="2:24" x14ac:dyDescent="0.35">
      <c r="B105" s="19"/>
      <c r="C105" s="16">
        <f>SUM(C103:C104)</f>
        <v>103</v>
      </c>
      <c r="D105" s="16">
        <f t="shared" ref="D105:H105" si="108">SUM(D103:D104)</f>
        <v>321</v>
      </c>
      <c r="E105" s="16">
        <f t="shared" si="108"/>
        <v>280</v>
      </c>
      <c r="F105" s="16">
        <f t="shared" si="108"/>
        <v>198</v>
      </c>
      <c r="G105" s="16">
        <f t="shared" si="108"/>
        <v>505</v>
      </c>
      <c r="H105" s="16">
        <f t="shared" si="108"/>
        <v>1407</v>
      </c>
      <c r="J105" s="16"/>
      <c r="K105" s="16">
        <f>SUM(K103:K104)</f>
        <v>2267</v>
      </c>
      <c r="L105" s="16">
        <f t="shared" ref="L105:P105" si="109">SUM(L103:L104)</f>
        <v>2769</v>
      </c>
      <c r="M105" s="16">
        <f t="shared" si="109"/>
        <v>2333</v>
      </c>
      <c r="N105" s="16">
        <f t="shared" si="109"/>
        <v>2458</v>
      </c>
      <c r="O105" s="16">
        <f t="shared" si="109"/>
        <v>2548</v>
      </c>
      <c r="P105" s="16">
        <f t="shared" si="109"/>
        <v>12375</v>
      </c>
      <c r="R105" s="19"/>
      <c r="S105" s="16">
        <f>SUM(S103:S104)</f>
        <v>14137</v>
      </c>
      <c r="T105" s="16">
        <f t="shared" ref="T105:X105" si="110">SUM(T103:T104)</f>
        <v>16044</v>
      </c>
      <c r="U105" s="16">
        <f t="shared" si="110"/>
        <v>14191</v>
      </c>
      <c r="V105" s="16">
        <f t="shared" si="110"/>
        <v>11792</v>
      </c>
      <c r="W105" s="16">
        <f t="shared" si="110"/>
        <v>12339</v>
      </c>
      <c r="X105" s="16">
        <f t="shared" si="110"/>
        <v>68503</v>
      </c>
    </row>
    <row r="106" spans="2:24" x14ac:dyDescent="0.35">
      <c r="B106" s="19"/>
      <c r="C106" s="19"/>
      <c r="D106" s="19"/>
      <c r="E106" s="19"/>
      <c r="F106" s="19"/>
      <c r="G106" s="19"/>
      <c r="H106" s="19"/>
      <c r="J106" s="16"/>
      <c r="K106" s="19"/>
      <c r="L106" s="19"/>
      <c r="M106" s="19"/>
      <c r="N106" s="19"/>
      <c r="O106" s="19"/>
      <c r="P106" s="16"/>
    </row>
    <row r="107" spans="2:24" x14ac:dyDescent="0.35">
      <c r="B107" s="16" t="s">
        <v>188</v>
      </c>
      <c r="C107" s="16">
        <f>$H103*C$105/$H$105</f>
        <v>7.6133617626154937</v>
      </c>
      <c r="D107" s="16">
        <f t="shared" ref="D107:G107" si="111">$H103*D$105/$H$105</f>
        <v>23.727078891257996</v>
      </c>
      <c r="E107" s="16">
        <f t="shared" si="111"/>
        <v>20.696517412935325</v>
      </c>
      <c r="F107" s="16">
        <f t="shared" si="111"/>
        <v>14.635394456289978</v>
      </c>
      <c r="G107" s="16">
        <f t="shared" si="111"/>
        <v>37.327647476901205</v>
      </c>
      <c r="H107" s="31">
        <f>SUM(C107:G107)</f>
        <v>104</v>
      </c>
      <c r="J107" s="16" t="s">
        <v>188</v>
      </c>
      <c r="K107" s="16">
        <f>$P103*K$105/$P$105</f>
        <v>345.86634343434343</v>
      </c>
      <c r="L107" s="16">
        <f t="shared" ref="L107:O107" si="112">$P103*L$105/$P$105</f>
        <v>422.45430303030304</v>
      </c>
      <c r="M107" s="16">
        <f t="shared" si="112"/>
        <v>355.9356767676768</v>
      </c>
      <c r="N107" s="16">
        <f t="shared" si="112"/>
        <v>375.00638383838384</v>
      </c>
      <c r="O107" s="16">
        <f t="shared" si="112"/>
        <v>388.73729292929295</v>
      </c>
      <c r="P107" s="31">
        <f>SUM(K107:O107)</f>
        <v>1888</v>
      </c>
      <c r="R107" s="16" t="s">
        <v>188</v>
      </c>
      <c r="S107" s="16">
        <f>$X103*S$105/$X$105</f>
        <v>1050.4259667459819</v>
      </c>
      <c r="T107" s="16">
        <f t="shared" ref="T107:W107" si="113">$X103*T$105/$X$105</f>
        <v>1192.1223888004904</v>
      </c>
      <c r="U107" s="16">
        <f t="shared" si="113"/>
        <v>1054.4383457658789</v>
      </c>
      <c r="V107" s="16">
        <f t="shared" si="113"/>
        <v>876.18469264119824</v>
      </c>
      <c r="W107" s="16">
        <f t="shared" si="113"/>
        <v>916.82860604645055</v>
      </c>
      <c r="X107" s="31">
        <f>SUM(S107:W107)</f>
        <v>5090</v>
      </c>
    </row>
    <row r="108" spans="2:24" x14ac:dyDescent="0.35">
      <c r="B108" s="16" t="s">
        <v>188</v>
      </c>
      <c r="C108" s="16">
        <f>$H104*C$105/$H$105</f>
        <v>95.386638237384503</v>
      </c>
      <c r="D108" s="16">
        <f t="shared" ref="D108:G108" si="114">$H104*D$105/$H$105</f>
        <v>297.27292110874203</v>
      </c>
      <c r="E108" s="16">
        <f t="shared" si="114"/>
        <v>259.30348258706465</v>
      </c>
      <c r="F108" s="16">
        <f t="shared" si="114"/>
        <v>183.36460554371001</v>
      </c>
      <c r="G108" s="16">
        <f t="shared" si="114"/>
        <v>467.67235252309877</v>
      </c>
      <c r="H108" s="31">
        <f>SUM(C108:G108)</f>
        <v>1303</v>
      </c>
      <c r="J108" s="16" t="s">
        <v>188</v>
      </c>
      <c r="K108" s="16">
        <f>$P104*K$105/$P$105</f>
        <v>1921.1336565656566</v>
      </c>
      <c r="L108" s="16">
        <f t="shared" ref="L108:O108" si="115">$P104*L$105/$P$105</f>
        <v>2346.545696969697</v>
      </c>
      <c r="M108" s="16">
        <f t="shared" si="115"/>
        <v>1977.0643232323232</v>
      </c>
      <c r="N108" s="16">
        <f t="shared" si="115"/>
        <v>2082.993616161616</v>
      </c>
      <c r="O108" s="16">
        <f t="shared" si="115"/>
        <v>2159.2627070707072</v>
      </c>
      <c r="P108" s="31">
        <f>SUM(K108:O108)</f>
        <v>10487.000000000002</v>
      </c>
      <c r="R108" s="16" t="s">
        <v>188</v>
      </c>
      <c r="S108" s="16">
        <f>$X104*S$105/$X$105</f>
        <v>13086.574033254017</v>
      </c>
      <c r="T108" s="16">
        <f t="shared" ref="T108:W108" si="116">$X104*T$105/$X$105</f>
        <v>14851.87761119951</v>
      </c>
      <c r="U108" s="16">
        <f t="shared" si="116"/>
        <v>13136.561654234121</v>
      </c>
      <c r="V108" s="16">
        <f t="shared" si="116"/>
        <v>10915.815307358802</v>
      </c>
      <c r="W108" s="16">
        <f t="shared" si="116"/>
        <v>11422.171393953549</v>
      </c>
      <c r="X108" s="31">
        <f>SUM(S108:W108)</f>
        <v>63413</v>
      </c>
    </row>
    <row r="109" spans="2:24" x14ac:dyDescent="0.35">
      <c r="B109" s="19"/>
      <c r="C109" s="16">
        <f>SUM(C107:C108)</f>
        <v>103</v>
      </c>
      <c r="D109" s="16">
        <f t="shared" ref="D109:H109" si="117">SUM(D107:D108)</f>
        <v>321</v>
      </c>
      <c r="E109" s="16">
        <f t="shared" si="117"/>
        <v>280</v>
      </c>
      <c r="F109" s="16">
        <f t="shared" si="117"/>
        <v>198</v>
      </c>
      <c r="G109" s="16">
        <f t="shared" si="117"/>
        <v>505</v>
      </c>
      <c r="H109" s="16">
        <f t="shared" si="117"/>
        <v>1407</v>
      </c>
      <c r="J109" s="16"/>
      <c r="K109" s="16">
        <f>SUM(K107:K108)</f>
        <v>2267</v>
      </c>
      <c r="L109" s="16">
        <f t="shared" ref="L109:P109" si="118">SUM(L107:L108)</f>
        <v>2769</v>
      </c>
      <c r="M109" s="16">
        <f t="shared" si="118"/>
        <v>2333</v>
      </c>
      <c r="N109" s="16">
        <f t="shared" si="118"/>
        <v>2458</v>
      </c>
      <c r="O109" s="16">
        <f t="shared" si="118"/>
        <v>2548</v>
      </c>
      <c r="P109" s="16">
        <f t="shared" si="118"/>
        <v>12375.000000000002</v>
      </c>
      <c r="R109" s="19"/>
      <c r="S109" s="16">
        <f>SUM(S107:S108)</f>
        <v>14137</v>
      </c>
      <c r="T109" s="16">
        <f t="shared" ref="T109:X109" si="119">SUM(T107:T108)</f>
        <v>16044</v>
      </c>
      <c r="U109" s="16">
        <f t="shared" si="119"/>
        <v>14191</v>
      </c>
      <c r="V109" s="16">
        <f t="shared" si="119"/>
        <v>11792</v>
      </c>
      <c r="W109" s="16">
        <f t="shared" si="119"/>
        <v>12339</v>
      </c>
      <c r="X109" s="16">
        <f t="shared" si="119"/>
        <v>68503</v>
      </c>
    </row>
    <row r="111" spans="2:24" x14ac:dyDescent="0.35">
      <c r="C111" s="33">
        <f>_xlfn.CHISQ.TEST(C103:G104,C107:G108)</f>
        <v>0.54520116940483154</v>
      </c>
      <c r="D111" s="28" t="s">
        <v>189</v>
      </c>
      <c r="K111" s="33">
        <f>_xlfn.CHISQ.TEST(K103:O104,K107:O108)</f>
        <v>1.5075489756625494E-2</v>
      </c>
      <c r="L111" s="35" t="s">
        <v>189</v>
      </c>
      <c r="S111" s="33">
        <f>_xlfn.CHISQ.TEST(S103:W104,S107:W108)</f>
        <v>7.6596840476173697E-2</v>
      </c>
      <c r="T111" s="35" t="s">
        <v>189</v>
      </c>
    </row>
    <row r="113" spans="2:24" x14ac:dyDescent="0.35">
      <c r="B113" s="16" t="str">
        <f>Summary!I29</f>
        <v>CHD Households</v>
      </c>
      <c r="C113" s="16">
        <f>Summary!J29</f>
        <v>4</v>
      </c>
      <c r="D113" s="16">
        <f>Summary!K29</f>
        <v>25</v>
      </c>
      <c r="E113" s="16">
        <f>Summary!L29</f>
        <v>9</v>
      </c>
      <c r="F113" s="16">
        <f>Summary!M29</f>
        <v>8</v>
      </c>
      <c r="G113" s="16">
        <f>Summary!N29</f>
        <v>44</v>
      </c>
      <c r="H113" s="16">
        <f>SUM(C113:G113)</f>
        <v>90</v>
      </c>
      <c r="J113" s="16" t="s">
        <v>141</v>
      </c>
      <c r="K113" s="16">
        <v>335</v>
      </c>
      <c r="L113" s="16">
        <v>433</v>
      </c>
      <c r="M113" s="16">
        <v>346</v>
      </c>
      <c r="N113" s="16">
        <v>437</v>
      </c>
      <c r="O113" s="16">
        <v>456</v>
      </c>
      <c r="P113" s="16">
        <f>SUM(K113:O113)</f>
        <v>2007</v>
      </c>
      <c r="R113" s="16" t="s">
        <v>141</v>
      </c>
      <c r="S113" s="16">
        <v>260</v>
      </c>
      <c r="T113" s="16">
        <v>339</v>
      </c>
      <c r="U113" s="16">
        <v>269</v>
      </c>
      <c r="V113" s="16">
        <v>263</v>
      </c>
      <c r="W113" s="16">
        <v>259</v>
      </c>
      <c r="X113" s="16">
        <f>SUM(S113:W113)</f>
        <v>1390</v>
      </c>
    </row>
    <row r="114" spans="2:24" x14ac:dyDescent="0.35">
      <c r="B114" s="16" t="s">
        <v>194</v>
      </c>
      <c r="C114" s="16">
        <f>Summary!J10-Summary!J29</f>
        <v>99</v>
      </c>
      <c r="D114" s="16">
        <f>Summary!K10-Summary!K29</f>
        <v>296</v>
      </c>
      <c r="E114" s="16">
        <f>Summary!L10-Summary!L29</f>
        <v>271</v>
      </c>
      <c r="F114" s="16">
        <f>Summary!M10-Summary!M29</f>
        <v>190</v>
      </c>
      <c r="G114" s="16">
        <f>Summary!N10-Summary!N29</f>
        <v>461</v>
      </c>
      <c r="H114" s="16">
        <f>SUM(C114:G114)</f>
        <v>1317</v>
      </c>
      <c r="J114" s="16" t="s">
        <v>194</v>
      </c>
      <c r="K114" s="16">
        <f>Summary!W10-Summary!W29</f>
        <v>1932</v>
      </c>
      <c r="L114" s="16">
        <f>Summary!X10-Summary!X29</f>
        <v>2336</v>
      </c>
      <c r="M114" s="16">
        <f>Summary!Y10-Summary!Y29</f>
        <v>1987</v>
      </c>
      <c r="N114" s="16">
        <f>Summary!Z10-Summary!Z29</f>
        <v>2021</v>
      </c>
      <c r="O114" s="16">
        <f>Summary!AA10-Summary!AA29</f>
        <v>2092</v>
      </c>
      <c r="P114" s="16">
        <f>SUM(K114:O114)</f>
        <v>10368</v>
      </c>
      <c r="R114" s="16" t="s">
        <v>194</v>
      </c>
      <c r="S114" s="16">
        <f>Summary!AJ10-Summary!AJ29</f>
        <v>13877</v>
      </c>
      <c r="T114" s="16">
        <f>Summary!AK10-Summary!AK29</f>
        <v>15705</v>
      </c>
      <c r="U114" s="16">
        <f>Summary!AL10-Summary!AL29</f>
        <v>13922</v>
      </c>
      <c r="V114" s="16">
        <f>Summary!AM10-Summary!AM29</f>
        <v>11529</v>
      </c>
      <c r="W114" s="16">
        <f>Summary!AN10-Summary!AN29</f>
        <v>12080</v>
      </c>
      <c r="X114" s="16">
        <f>SUM(S114:W114)</f>
        <v>67113</v>
      </c>
    </row>
    <row r="115" spans="2:24" x14ac:dyDescent="0.35">
      <c r="B115" s="19"/>
      <c r="C115" s="16">
        <f>SUM(C113:C114)</f>
        <v>103</v>
      </c>
      <c r="D115" s="16">
        <f t="shared" ref="D115:H115" si="120">SUM(D113:D114)</f>
        <v>321</v>
      </c>
      <c r="E115" s="16">
        <f t="shared" si="120"/>
        <v>280</v>
      </c>
      <c r="F115" s="16">
        <f t="shared" si="120"/>
        <v>198</v>
      </c>
      <c r="G115" s="16">
        <f t="shared" si="120"/>
        <v>505</v>
      </c>
      <c r="H115" s="16">
        <f t="shared" si="120"/>
        <v>1407</v>
      </c>
      <c r="J115" s="16"/>
      <c r="K115" s="16">
        <f>SUM(K113:K114)</f>
        <v>2267</v>
      </c>
      <c r="L115" s="16">
        <f t="shared" ref="L115:P115" si="121">SUM(L113:L114)</f>
        <v>2769</v>
      </c>
      <c r="M115" s="16">
        <f t="shared" si="121"/>
        <v>2333</v>
      </c>
      <c r="N115" s="16">
        <f t="shared" si="121"/>
        <v>2458</v>
      </c>
      <c r="O115" s="16">
        <f t="shared" si="121"/>
        <v>2548</v>
      </c>
      <c r="P115" s="16">
        <f t="shared" si="121"/>
        <v>12375</v>
      </c>
      <c r="R115" s="19"/>
      <c r="S115" s="16">
        <f>SUM(S113:S114)</f>
        <v>14137</v>
      </c>
      <c r="T115" s="16">
        <f t="shared" ref="T115:X115" si="122">SUM(T113:T114)</f>
        <v>16044</v>
      </c>
      <c r="U115" s="16">
        <f t="shared" si="122"/>
        <v>14191</v>
      </c>
      <c r="V115" s="16">
        <f t="shared" si="122"/>
        <v>11792</v>
      </c>
      <c r="W115" s="16">
        <f t="shared" si="122"/>
        <v>12339</v>
      </c>
      <c r="X115" s="16">
        <f t="shared" si="122"/>
        <v>68503</v>
      </c>
    </row>
    <row r="117" spans="2:24" x14ac:dyDescent="0.35">
      <c r="B117" s="16" t="s">
        <v>188</v>
      </c>
      <c r="C117" s="16">
        <f>$H113*C$115/$H$115</f>
        <v>6.5884861407249469</v>
      </c>
      <c r="D117" s="16">
        <f t="shared" ref="D117:G117" si="123">$H113*D$115/$H$115</f>
        <v>20.533049040511727</v>
      </c>
      <c r="E117" s="16">
        <f t="shared" si="123"/>
        <v>17.910447761194028</v>
      </c>
      <c r="F117" s="16">
        <f t="shared" si="123"/>
        <v>12.665245202558635</v>
      </c>
      <c r="G117" s="16">
        <f t="shared" si="123"/>
        <v>32.302771855010661</v>
      </c>
      <c r="H117" s="31">
        <f>SUM(C117:G117)</f>
        <v>90</v>
      </c>
      <c r="J117" s="16" t="s">
        <v>188</v>
      </c>
      <c r="K117" s="16">
        <f>$P113*K$115/$P$115</f>
        <v>367.66618181818183</v>
      </c>
      <c r="L117" s="16">
        <f t="shared" ref="L117:O117" si="124">$P113*L$115/$P$115</f>
        <v>449.08145454545456</v>
      </c>
      <c r="M117" s="16">
        <f t="shared" si="124"/>
        <v>378.37018181818183</v>
      </c>
      <c r="N117" s="16">
        <f t="shared" si="124"/>
        <v>398.64290909090909</v>
      </c>
      <c r="O117" s="16">
        <f t="shared" si="124"/>
        <v>413.23927272727275</v>
      </c>
      <c r="P117" s="31">
        <f>SUM(K117:O117)</f>
        <v>2007</v>
      </c>
      <c r="R117" s="16" t="s">
        <v>188</v>
      </c>
      <c r="S117" s="16">
        <f>$X113*S$115/$X$115</f>
        <v>286.8550282469381</v>
      </c>
      <c r="T117" s="16">
        <f t="shared" ref="T117:W117" si="125">$X113*T$115/$X$115</f>
        <v>325.55012189247185</v>
      </c>
      <c r="U117" s="16">
        <f t="shared" si="125"/>
        <v>287.95074668262703</v>
      </c>
      <c r="V117" s="16">
        <f t="shared" si="125"/>
        <v>239.27244062303842</v>
      </c>
      <c r="W117" s="16">
        <f t="shared" si="125"/>
        <v>250.3716625549246</v>
      </c>
      <c r="X117" s="31">
        <f>SUM(S117:W117)</f>
        <v>1390</v>
      </c>
    </row>
    <row r="118" spans="2:24" x14ac:dyDescent="0.35">
      <c r="B118" s="16" t="s">
        <v>188</v>
      </c>
      <c r="C118" s="16">
        <f>$H114*C$115/$H$115</f>
        <v>96.411513859275047</v>
      </c>
      <c r="D118" s="16">
        <f t="shared" ref="D118:G118" si="126">$H114*D$115/$H$115</f>
        <v>300.46695095948826</v>
      </c>
      <c r="E118" s="16">
        <f t="shared" si="126"/>
        <v>262.08955223880599</v>
      </c>
      <c r="F118" s="16">
        <f t="shared" si="126"/>
        <v>185.33475479744138</v>
      </c>
      <c r="G118" s="16">
        <f t="shared" si="126"/>
        <v>472.69722814498937</v>
      </c>
      <c r="H118" s="31">
        <f>SUM(C118:G118)</f>
        <v>1317</v>
      </c>
      <c r="J118" s="16" t="s">
        <v>188</v>
      </c>
      <c r="K118" s="16">
        <f>$P114*K$115/$P$115</f>
        <v>1899.3338181818183</v>
      </c>
      <c r="L118" s="16">
        <f t="shared" ref="L118:O118" si="127">$P114*L$115/$P$115</f>
        <v>2319.9185454545454</v>
      </c>
      <c r="M118" s="16">
        <f t="shared" si="127"/>
        <v>1954.6298181818181</v>
      </c>
      <c r="N118" s="16">
        <f t="shared" si="127"/>
        <v>2059.3570909090909</v>
      </c>
      <c r="O118" s="16">
        <f t="shared" si="127"/>
        <v>2134.7607272727273</v>
      </c>
      <c r="P118" s="31">
        <f>SUM(K118:O118)</f>
        <v>10368</v>
      </c>
      <c r="R118" s="16" t="s">
        <v>188</v>
      </c>
      <c r="S118" s="16">
        <f>$X114*S$115/$X$115</f>
        <v>13850.144971753061</v>
      </c>
      <c r="T118" s="16">
        <f t="shared" ref="T118:W118" si="128">$X114*T$115/$X$115</f>
        <v>15718.449878107529</v>
      </c>
      <c r="U118" s="16">
        <f t="shared" si="128"/>
        <v>13903.049253317373</v>
      </c>
      <c r="V118" s="16">
        <f t="shared" si="128"/>
        <v>11552.727559376961</v>
      </c>
      <c r="W118" s="16">
        <f t="shared" si="128"/>
        <v>12088.628337445076</v>
      </c>
      <c r="X118" s="31">
        <f>SUM(S118:W118)</f>
        <v>67113</v>
      </c>
    </row>
    <row r="119" spans="2:24" x14ac:dyDescent="0.35">
      <c r="B119" s="19"/>
      <c r="C119" s="16">
        <f>SUM(C117:C118)</f>
        <v>103</v>
      </c>
      <c r="D119" s="16">
        <f t="shared" ref="D119:H119" si="129">SUM(D117:D118)</f>
        <v>321</v>
      </c>
      <c r="E119" s="16">
        <f t="shared" si="129"/>
        <v>280</v>
      </c>
      <c r="F119" s="16">
        <f t="shared" si="129"/>
        <v>198</v>
      </c>
      <c r="G119" s="16">
        <f t="shared" si="129"/>
        <v>505</v>
      </c>
      <c r="H119" s="16">
        <f t="shared" si="129"/>
        <v>1407</v>
      </c>
      <c r="J119" s="16"/>
      <c r="K119" s="16">
        <f>SUM(K117:K118)</f>
        <v>2267</v>
      </c>
      <c r="L119" s="16">
        <f t="shared" ref="L119:P119" si="130">SUM(L117:L118)</f>
        <v>2769</v>
      </c>
      <c r="M119" s="16">
        <f t="shared" si="130"/>
        <v>2333</v>
      </c>
      <c r="N119" s="16">
        <f t="shared" si="130"/>
        <v>2458</v>
      </c>
      <c r="O119" s="16">
        <f t="shared" si="130"/>
        <v>2548</v>
      </c>
      <c r="P119" s="16">
        <f t="shared" si="130"/>
        <v>12375</v>
      </c>
      <c r="R119" s="19"/>
      <c r="S119" s="16">
        <f>SUM(S117:S118)</f>
        <v>14137</v>
      </c>
      <c r="T119" s="16">
        <f t="shared" ref="T119:X119" si="131">SUM(T117:T118)</f>
        <v>16044</v>
      </c>
      <c r="U119" s="16">
        <f t="shared" si="131"/>
        <v>14191</v>
      </c>
      <c r="V119" s="16">
        <f t="shared" si="131"/>
        <v>11792</v>
      </c>
      <c r="W119" s="16">
        <f t="shared" si="131"/>
        <v>12339</v>
      </c>
      <c r="X119" s="16">
        <f t="shared" si="131"/>
        <v>68503</v>
      </c>
    </row>
    <row r="121" spans="2:24" x14ac:dyDescent="0.35">
      <c r="C121" s="33">
        <f>_xlfn.CHISQ.TEST(C113:G114,C117:G118)</f>
        <v>1.0242371016328744E-2</v>
      </c>
      <c r="D121" s="28" t="s">
        <v>189</v>
      </c>
      <c r="K121" s="33">
        <f>_xlfn.CHISQ.TEST(K113:O114,K117:O118)</f>
        <v>1.812902813801491E-3</v>
      </c>
      <c r="L121" s="35" t="s">
        <v>189</v>
      </c>
      <c r="S121" s="33">
        <f>_xlfn.CHISQ.TEST(S113:W114,S117:W118)</f>
        <v>0.13010635357204281</v>
      </c>
      <c r="T121" s="35" t="s">
        <v>189</v>
      </c>
    </row>
    <row r="123" spans="2:24" x14ac:dyDescent="0.35">
      <c r="B123" s="16" t="str">
        <f>Summary!I30</f>
        <v>CKD Households</v>
      </c>
      <c r="C123" s="16">
        <f>Summary!J30</f>
        <v>1</v>
      </c>
      <c r="D123" s="16">
        <f>Summary!K30</f>
        <v>20</v>
      </c>
      <c r="E123" s="16">
        <f>Summary!L30</f>
        <v>3</v>
      </c>
      <c r="F123" s="16">
        <f>Summary!M30</f>
        <v>8</v>
      </c>
      <c r="G123" s="16">
        <f>Summary!N30</f>
        <v>19</v>
      </c>
      <c r="H123" s="30">
        <f>SUM(C123:G123)</f>
        <v>51</v>
      </c>
      <c r="J123" s="16" t="s">
        <v>144</v>
      </c>
      <c r="K123" s="16">
        <v>236</v>
      </c>
      <c r="L123" s="16">
        <v>309</v>
      </c>
      <c r="M123" s="16">
        <v>208</v>
      </c>
      <c r="N123" s="16">
        <v>274</v>
      </c>
      <c r="O123" s="16">
        <v>309</v>
      </c>
      <c r="P123" s="16">
        <f>SUM(K123:O123)</f>
        <v>1336</v>
      </c>
      <c r="R123" s="16" t="s">
        <v>144</v>
      </c>
      <c r="S123" s="16">
        <v>81</v>
      </c>
      <c r="T123" s="16">
        <v>97</v>
      </c>
      <c r="U123" s="16">
        <v>104</v>
      </c>
      <c r="V123" s="16">
        <v>77</v>
      </c>
      <c r="W123" s="16">
        <v>79</v>
      </c>
      <c r="X123" s="16">
        <f>SUM(S123:W123)</f>
        <v>438</v>
      </c>
    </row>
    <row r="124" spans="2:24" x14ac:dyDescent="0.35">
      <c r="B124" s="16" t="s">
        <v>195</v>
      </c>
      <c r="C124" s="16">
        <f>Summary!J10-Summary!J30</f>
        <v>102</v>
      </c>
      <c r="D124" s="16">
        <f>Summary!K10-Summary!K30</f>
        <v>301</v>
      </c>
      <c r="E124" s="16">
        <f>Summary!L10-Summary!L30</f>
        <v>277</v>
      </c>
      <c r="F124" s="16">
        <f>Summary!M10-Summary!M30</f>
        <v>190</v>
      </c>
      <c r="G124" s="16">
        <f>Summary!N10-Summary!N30</f>
        <v>486</v>
      </c>
      <c r="H124" s="30">
        <f>SUM(C124:G124)</f>
        <v>1356</v>
      </c>
      <c r="J124" s="16" t="s">
        <v>195</v>
      </c>
      <c r="K124" s="16">
        <f>Summary!W10-Summary!W30</f>
        <v>2031</v>
      </c>
      <c r="L124" s="16">
        <f>Summary!X10-Summary!X30</f>
        <v>2460</v>
      </c>
      <c r="M124" s="16">
        <f>Summary!Y10-Summary!Y30</f>
        <v>2125</v>
      </c>
      <c r="N124" s="16">
        <f>Summary!Z10-Summary!Z30</f>
        <v>2184</v>
      </c>
      <c r="O124" s="16">
        <f>Summary!AA10-Summary!AA30</f>
        <v>2239</v>
      </c>
      <c r="P124" s="16">
        <f>SUM(K124:O124)</f>
        <v>11039</v>
      </c>
      <c r="R124" s="16" t="s">
        <v>195</v>
      </c>
      <c r="S124" s="16">
        <f>Summary!AJ10-Summary!AJ30</f>
        <v>14056</v>
      </c>
      <c r="T124" s="16">
        <f>Summary!AK10-Summary!AK30</f>
        <v>15947</v>
      </c>
      <c r="U124" s="16">
        <f>Summary!AL10-Summary!AL30</f>
        <v>14087</v>
      </c>
      <c r="V124" s="16">
        <f>Summary!AM10-Summary!AM30</f>
        <v>11715</v>
      </c>
      <c r="W124" s="16">
        <f>Summary!AN10-Summary!AN30</f>
        <v>12260</v>
      </c>
      <c r="X124" s="16">
        <f>SUM(S124:W124)</f>
        <v>68065</v>
      </c>
    </row>
    <row r="125" spans="2:24" x14ac:dyDescent="0.35">
      <c r="B125" s="19"/>
      <c r="C125" s="16">
        <f>SUM(C123:C124)</f>
        <v>103</v>
      </c>
      <c r="D125" s="16">
        <f t="shared" ref="D125:H125" si="132">SUM(D123:D124)</f>
        <v>321</v>
      </c>
      <c r="E125" s="16">
        <f t="shared" si="132"/>
        <v>280</v>
      </c>
      <c r="F125" s="16">
        <f t="shared" si="132"/>
        <v>198</v>
      </c>
      <c r="G125" s="16">
        <f t="shared" si="132"/>
        <v>505</v>
      </c>
      <c r="H125" s="16">
        <f t="shared" si="132"/>
        <v>1407</v>
      </c>
      <c r="J125" s="16"/>
      <c r="K125" s="16">
        <f>SUM(K123:K124)</f>
        <v>2267</v>
      </c>
      <c r="L125" s="16">
        <f t="shared" ref="L125:P125" si="133">SUM(L123:L124)</f>
        <v>2769</v>
      </c>
      <c r="M125" s="16">
        <f t="shared" si="133"/>
        <v>2333</v>
      </c>
      <c r="N125" s="16">
        <f t="shared" si="133"/>
        <v>2458</v>
      </c>
      <c r="O125" s="16">
        <f t="shared" si="133"/>
        <v>2548</v>
      </c>
      <c r="P125" s="16">
        <f t="shared" si="133"/>
        <v>12375</v>
      </c>
      <c r="R125" s="19"/>
      <c r="S125" s="16">
        <f>SUM(S123:S124)</f>
        <v>14137</v>
      </c>
      <c r="T125" s="16">
        <f t="shared" ref="T125:X125" si="134">SUM(T123:T124)</f>
        <v>16044</v>
      </c>
      <c r="U125" s="16">
        <f t="shared" si="134"/>
        <v>14191</v>
      </c>
      <c r="V125" s="16">
        <f t="shared" si="134"/>
        <v>11792</v>
      </c>
      <c r="W125" s="16">
        <f t="shared" si="134"/>
        <v>12339</v>
      </c>
      <c r="X125" s="16">
        <f t="shared" si="134"/>
        <v>68503</v>
      </c>
    </row>
    <row r="127" spans="2:24" x14ac:dyDescent="0.35">
      <c r="B127" s="16" t="s">
        <v>188</v>
      </c>
      <c r="C127" s="16">
        <f>$H123*C$125/$H$125</f>
        <v>3.7334754797441363</v>
      </c>
      <c r="D127" s="16">
        <f t="shared" ref="D127:G127" si="135">$H123*D$125/$H$125</f>
        <v>11.635394456289978</v>
      </c>
      <c r="E127" s="16">
        <f t="shared" si="135"/>
        <v>10.149253731343284</v>
      </c>
      <c r="F127" s="16">
        <f t="shared" si="135"/>
        <v>7.1769722814498937</v>
      </c>
      <c r="G127" s="16">
        <f t="shared" si="135"/>
        <v>18.304904051172709</v>
      </c>
      <c r="H127" s="31">
        <f>SUM(C127:G127)</f>
        <v>51</v>
      </c>
      <c r="J127" s="16" t="s">
        <v>188</v>
      </c>
      <c r="K127" s="16">
        <f>$P123*K$125/$P$125</f>
        <v>244.74440404040405</v>
      </c>
      <c r="L127" s="16">
        <f t="shared" ref="L127:O127" si="136">$P123*L$125/$P$125</f>
        <v>298.9401212121212</v>
      </c>
      <c r="M127" s="16">
        <f t="shared" si="136"/>
        <v>251.86973737373737</v>
      </c>
      <c r="N127" s="16">
        <f t="shared" si="136"/>
        <v>265.36468686868687</v>
      </c>
      <c r="O127" s="16">
        <f t="shared" si="136"/>
        <v>275.08105050505048</v>
      </c>
      <c r="P127" s="31">
        <f>SUM(K127:O127)</f>
        <v>1336</v>
      </c>
      <c r="R127" s="16" t="s">
        <v>188</v>
      </c>
      <c r="S127" s="16">
        <f>$X123*S$125/$X$125</f>
        <v>90.390289476373297</v>
      </c>
      <c r="T127" s="16">
        <f t="shared" ref="T127:W127" si="137">$X123*T$125/$X$125</f>
        <v>102.58341970424652</v>
      </c>
      <c r="U127" s="16">
        <f t="shared" si="137"/>
        <v>90.735559026611966</v>
      </c>
      <c r="V127" s="16">
        <f t="shared" si="137"/>
        <v>75.396639563230806</v>
      </c>
      <c r="W127" s="16">
        <f t="shared" si="137"/>
        <v>78.894092229537392</v>
      </c>
      <c r="X127" s="31">
        <f>SUM(S127:W127)</f>
        <v>438</v>
      </c>
    </row>
    <row r="128" spans="2:24" x14ac:dyDescent="0.35">
      <c r="B128" s="16" t="s">
        <v>188</v>
      </c>
      <c r="C128" s="16">
        <f>$H124*C$125/$H$125</f>
        <v>99.266524520255857</v>
      </c>
      <c r="D128" s="16">
        <f t="shared" ref="D128:G128" si="138">$H124*D$125/$H$125</f>
        <v>309.36460554371001</v>
      </c>
      <c r="E128" s="16">
        <f t="shared" si="138"/>
        <v>269.85074626865674</v>
      </c>
      <c r="F128" s="16">
        <f t="shared" si="138"/>
        <v>190.82302771855009</v>
      </c>
      <c r="G128" s="16">
        <f t="shared" si="138"/>
        <v>486.69509594882732</v>
      </c>
      <c r="H128" s="31">
        <f>SUM(C128:G128)</f>
        <v>1356</v>
      </c>
      <c r="J128" s="16" t="s">
        <v>188</v>
      </c>
      <c r="K128" s="16">
        <f>$P124*K$125/$P$125</f>
        <v>2022.2555959595959</v>
      </c>
      <c r="L128" s="16">
        <f t="shared" ref="L128:O128" si="139">$P124*L$125/$P$125</f>
        <v>2470.0598787878789</v>
      </c>
      <c r="M128" s="16">
        <f t="shared" si="139"/>
        <v>2081.1302626262627</v>
      </c>
      <c r="N128" s="16">
        <f t="shared" si="139"/>
        <v>2192.6353131313131</v>
      </c>
      <c r="O128" s="16">
        <f t="shared" si="139"/>
        <v>2272.9189494949496</v>
      </c>
      <c r="P128" s="31">
        <f>SUM(K128:O128)</f>
        <v>11039</v>
      </c>
      <c r="R128" s="16" t="s">
        <v>188</v>
      </c>
      <c r="S128" s="16">
        <f>$X124*S$125/$X$125</f>
        <v>14046.609710523626</v>
      </c>
      <c r="T128" s="16">
        <f t="shared" ref="T128:W128" si="140">$X124*T$125/$X$125</f>
        <v>15941.416580295754</v>
      </c>
      <c r="U128" s="16">
        <f t="shared" si="140"/>
        <v>14100.264440973388</v>
      </c>
      <c r="V128" s="16">
        <f t="shared" si="140"/>
        <v>11716.603360436769</v>
      </c>
      <c r="W128" s="16">
        <f t="shared" si="140"/>
        <v>12260.105907770463</v>
      </c>
      <c r="X128" s="31">
        <f t="shared" ref="X128" si="141">SUM(S128:W128)</f>
        <v>68065</v>
      </c>
    </row>
    <row r="129" spans="2:24" x14ac:dyDescent="0.35">
      <c r="B129" s="19"/>
      <c r="C129" s="16">
        <f>SUM(C127:C128)</f>
        <v>103</v>
      </c>
      <c r="D129" s="16">
        <f t="shared" ref="D129:H129" si="142">SUM(D127:D128)</f>
        <v>321</v>
      </c>
      <c r="E129" s="16">
        <f t="shared" si="142"/>
        <v>280</v>
      </c>
      <c r="F129" s="16">
        <f t="shared" si="142"/>
        <v>198</v>
      </c>
      <c r="G129" s="16">
        <f t="shared" si="142"/>
        <v>505</v>
      </c>
      <c r="H129" s="16">
        <f t="shared" si="142"/>
        <v>1407</v>
      </c>
      <c r="J129" s="16"/>
      <c r="K129" s="16">
        <f>SUM(K127:K128)</f>
        <v>2267</v>
      </c>
      <c r="L129" s="16">
        <f t="shared" ref="L129:P129" si="143">SUM(L127:L128)</f>
        <v>2769</v>
      </c>
      <c r="M129" s="16">
        <f t="shared" si="143"/>
        <v>2333</v>
      </c>
      <c r="N129" s="16">
        <f t="shared" si="143"/>
        <v>2458</v>
      </c>
      <c r="O129" s="16">
        <f t="shared" si="143"/>
        <v>2548</v>
      </c>
      <c r="P129" s="16">
        <f t="shared" si="143"/>
        <v>12375</v>
      </c>
      <c r="R129" s="19"/>
      <c r="S129" s="16">
        <f>SUM(S127:S128)</f>
        <v>14137</v>
      </c>
      <c r="T129" s="16">
        <f t="shared" ref="T129:X129" si="144">SUM(T127:T128)</f>
        <v>16044</v>
      </c>
      <c r="U129" s="16">
        <f t="shared" si="144"/>
        <v>14191</v>
      </c>
      <c r="V129" s="16">
        <f t="shared" si="144"/>
        <v>11792</v>
      </c>
      <c r="W129" s="16">
        <f t="shared" si="144"/>
        <v>12339</v>
      </c>
      <c r="X129" s="16">
        <f t="shared" si="144"/>
        <v>68503</v>
      </c>
    </row>
    <row r="131" spans="2:24" x14ac:dyDescent="0.35">
      <c r="C131" s="33">
        <f>_xlfn.CHISQ.TEST(C123:G124,C127:G128)</f>
        <v>8.4382070637409011E-3</v>
      </c>
      <c r="D131" s="28" t="s">
        <v>189</v>
      </c>
      <c r="K131" s="33">
        <f>_xlfn.CHISQ.TEST(K123:O124,K127:O128)</f>
        <v>6.3990319468365591E-3</v>
      </c>
      <c r="L131" s="35" t="s">
        <v>189</v>
      </c>
      <c r="S131" s="33">
        <f>_xlfn.CHISQ.TEST(S123:W124,S127:W128)</f>
        <v>0.51311226546901223</v>
      </c>
      <c r="T131" s="35" t="s">
        <v>189</v>
      </c>
    </row>
    <row r="133" spans="2:24" x14ac:dyDescent="0.35">
      <c r="B133" s="16" t="str">
        <f>Summary!I31</f>
        <v>Diabetes Households</v>
      </c>
      <c r="C133" s="16">
        <f>Summary!J31</f>
        <v>3</v>
      </c>
      <c r="D133" s="16">
        <f>Summary!K31</f>
        <v>31</v>
      </c>
      <c r="E133" s="16">
        <f>Summary!L31</f>
        <v>14</v>
      </c>
      <c r="F133" s="16">
        <f>Summary!M31</f>
        <v>13</v>
      </c>
      <c r="G133" s="16">
        <f>Summary!N31</f>
        <v>49</v>
      </c>
      <c r="H133" s="16">
        <f>SUM(C133:G133)</f>
        <v>110</v>
      </c>
      <c r="J133" s="16" t="s">
        <v>147</v>
      </c>
      <c r="K133" s="16">
        <v>264</v>
      </c>
      <c r="L133" s="16">
        <v>336</v>
      </c>
      <c r="M133" s="16">
        <v>272</v>
      </c>
      <c r="N133" s="16">
        <v>326</v>
      </c>
      <c r="O133" s="16">
        <v>336</v>
      </c>
      <c r="P133" s="16">
        <f>SUM(K133:O133)</f>
        <v>1534</v>
      </c>
      <c r="R133" s="16" t="s">
        <v>147</v>
      </c>
      <c r="S133" s="16">
        <v>255</v>
      </c>
      <c r="T133" s="16">
        <v>357</v>
      </c>
      <c r="U133" s="16">
        <v>274</v>
      </c>
      <c r="V133" s="16">
        <v>270</v>
      </c>
      <c r="W133" s="16">
        <v>302</v>
      </c>
      <c r="X133" s="16">
        <f>SUM(S133:W133)</f>
        <v>1458</v>
      </c>
    </row>
    <row r="134" spans="2:24" x14ac:dyDescent="0.35">
      <c r="B134" s="16" t="s">
        <v>196</v>
      </c>
      <c r="C134" s="16">
        <f>Summary!J10-Summary!J31</f>
        <v>100</v>
      </c>
      <c r="D134" s="16">
        <f>Summary!K10-Summary!K31</f>
        <v>290</v>
      </c>
      <c r="E134" s="16">
        <f>Summary!L10-Summary!L31</f>
        <v>266</v>
      </c>
      <c r="F134" s="16">
        <f>Summary!M10-Summary!M31</f>
        <v>185</v>
      </c>
      <c r="G134" s="16">
        <f>Summary!N10-Summary!N31</f>
        <v>456</v>
      </c>
      <c r="H134" s="16">
        <f>SUM(C134:G134)</f>
        <v>1297</v>
      </c>
      <c r="J134" s="16" t="s">
        <v>196</v>
      </c>
      <c r="K134" s="16">
        <f>Summary!W10-Summary!W31</f>
        <v>2003</v>
      </c>
      <c r="L134" s="16">
        <f>Summary!X10-Summary!X31</f>
        <v>2433</v>
      </c>
      <c r="M134" s="16">
        <f>Summary!Y10-Summary!Y31</f>
        <v>2061</v>
      </c>
      <c r="N134" s="16">
        <f>Summary!Z10-Summary!Z31</f>
        <v>2132</v>
      </c>
      <c r="O134" s="16">
        <f>Summary!AA10-Summary!AA31</f>
        <v>2212</v>
      </c>
      <c r="P134" s="16">
        <f>SUM(K134:O134)</f>
        <v>10841</v>
      </c>
      <c r="R134" s="19" t="s">
        <v>196</v>
      </c>
      <c r="S134" s="16">
        <f>Summary!AJ10-Summary!AJ31</f>
        <v>13882</v>
      </c>
      <c r="T134" s="16">
        <f>Summary!AK10-Summary!AK31</f>
        <v>15687</v>
      </c>
      <c r="U134" s="16">
        <f>Summary!AL10-Summary!AL31</f>
        <v>13917</v>
      </c>
      <c r="V134" s="16">
        <f>Summary!AM10-Summary!AM31</f>
        <v>11522</v>
      </c>
      <c r="W134" s="16">
        <f>Summary!AN10-Summary!AN31</f>
        <v>12037</v>
      </c>
      <c r="X134" s="16">
        <f>SUM(S134:W134)</f>
        <v>67045</v>
      </c>
    </row>
    <row r="135" spans="2:24" x14ac:dyDescent="0.35">
      <c r="B135" s="19"/>
      <c r="C135" s="16">
        <f>SUM(C133:C134)</f>
        <v>103</v>
      </c>
      <c r="D135" s="16">
        <f t="shared" ref="D135:H135" si="145">SUM(D133:D134)</f>
        <v>321</v>
      </c>
      <c r="E135" s="16">
        <f t="shared" si="145"/>
        <v>280</v>
      </c>
      <c r="F135" s="16">
        <f t="shared" si="145"/>
        <v>198</v>
      </c>
      <c r="G135" s="16">
        <f t="shared" si="145"/>
        <v>505</v>
      </c>
      <c r="H135" s="16">
        <f t="shared" si="145"/>
        <v>1407</v>
      </c>
      <c r="J135" s="16"/>
      <c r="K135" s="16">
        <f>SUM(K133:K134)</f>
        <v>2267</v>
      </c>
      <c r="L135" s="16">
        <f t="shared" ref="L135:P135" si="146">SUM(L133:L134)</f>
        <v>2769</v>
      </c>
      <c r="M135" s="16">
        <f t="shared" si="146"/>
        <v>2333</v>
      </c>
      <c r="N135" s="16">
        <f t="shared" si="146"/>
        <v>2458</v>
      </c>
      <c r="O135" s="16">
        <f t="shared" si="146"/>
        <v>2548</v>
      </c>
      <c r="P135" s="16">
        <f t="shared" si="146"/>
        <v>12375</v>
      </c>
      <c r="R135" s="19"/>
      <c r="S135" s="16">
        <f>SUM(S133:S134)</f>
        <v>14137</v>
      </c>
      <c r="T135" s="16">
        <f t="shared" ref="T135:X135" si="147">SUM(T133:T134)</f>
        <v>16044</v>
      </c>
      <c r="U135" s="16">
        <f t="shared" si="147"/>
        <v>14191</v>
      </c>
      <c r="V135" s="16">
        <f t="shared" si="147"/>
        <v>11792</v>
      </c>
      <c r="W135" s="16">
        <f t="shared" si="147"/>
        <v>12339</v>
      </c>
      <c r="X135" s="16">
        <f t="shared" si="147"/>
        <v>68503</v>
      </c>
    </row>
    <row r="137" spans="2:24" x14ac:dyDescent="0.35">
      <c r="B137" s="16" t="s">
        <v>188</v>
      </c>
      <c r="C137" s="16">
        <f>$H133*C$135/$H$135</f>
        <v>8.052594171997157</v>
      </c>
      <c r="D137" s="16">
        <f t="shared" ref="D137:G137" si="148">$H133*D$135/$H$135</f>
        <v>25.095948827292112</v>
      </c>
      <c r="E137" s="16">
        <f t="shared" si="148"/>
        <v>21.890547263681594</v>
      </c>
      <c r="F137" s="16">
        <f t="shared" si="148"/>
        <v>15.479744136460555</v>
      </c>
      <c r="G137" s="16">
        <f t="shared" si="148"/>
        <v>39.481165600568588</v>
      </c>
      <c r="H137" s="31">
        <f>SUM(C137:G137)</f>
        <v>110</v>
      </c>
      <c r="J137" s="16" t="s">
        <v>188</v>
      </c>
      <c r="K137" s="16">
        <f>$P133*K$135/$P$135</f>
        <v>281.01640404040404</v>
      </c>
      <c r="L137" s="16">
        <f t="shared" ref="L137:O137" si="149">$P133*L$135/$P$135</f>
        <v>343.24412121212123</v>
      </c>
      <c r="M137" s="16">
        <f t="shared" si="149"/>
        <v>289.19773737373737</v>
      </c>
      <c r="N137" s="16">
        <f t="shared" si="149"/>
        <v>304.69268686868685</v>
      </c>
      <c r="O137" s="16">
        <f t="shared" si="149"/>
        <v>315.84905050505051</v>
      </c>
      <c r="P137" s="31">
        <f>SUM(K137:O137)</f>
        <v>1534</v>
      </c>
      <c r="R137" s="16" t="s">
        <v>188</v>
      </c>
      <c r="S137" s="16">
        <f>$X133*S$135/$X$135</f>
        <v>300.88822387340701</v>
      </c>
      <c r="T137" s="16">
        <f t="shared" ref="T137:W137" si="150">$X133*T$135/$X$135</f>
        <v>341.47631490591652</v>
      </c>
      <c r="U137" s="16">
        <f t="shared" si="150"/>
        <v>302.03754580091385</v>
      </c>
      <c r="V137" s="16">
        <f t="shared" si="150"/>
        <v>250.97785498445324</v>
      </c>
      <c r="W137" s="16">
        <f t="shared" si="150"/>
        <v>262.62006043530943</v>
      </c>
      <c r="X137" s="31">
        <f>SUM(S137:W137)</f>
        <v>1458</v>
      </c>
    </row>
    <row r="138" spans="2:24" x14ac:dyDescent="0.35">
      <c r="B138" s="16" t="s">
        <v>188</v>
      </c>
      <c r="C138" s="16">
        <f>$H134*C$135/$H$135</f>
        <v>94.947405828002843</v>
      </c>
      <c r="D138" s="16">
        <f t="shared" ref="D138:G138" si="151">$H134*D$135/$H$135</f>
        <v>295.90405117270791</v>
      </c>
      <c r="E138" s="16">
        <f t="shared" si="151"/>
        <v>258.10945273631842</v>
      </c>
      <c r="F138" s="16">
        <f t="shared" si="151"/>
        <v>182.52025586353943</v>
      </c>
      <c r="G138" s="16">
        <f t="shared" si="151"/>
        <v>465.5188343994314</v>
      </c>
      <c r="H138" s="31">
        <f>SUM(C138:G138)</f>
        <v>1297</v>
      </c>
      <c r="J138" s="16" t="s">
        <v>188</v>
      </c>
      <c r="K138" s="16">
        <f>$P134*K$135/$P$135</f>
        <v>1985.983595959596</v>
      </c>
      <c r="L138" s="16">
        <f t="shared" ref="L138:O138" si="152">$P134*L$135/$P$135</f>
        <v>2425.7558787878788</v>
      </c>
      <c r="M138" s="16">
        <f t="shared" si="152"/>
        <v>2043.8022626262625</v>
      </c>
      <c r="N138" s="16">
        <f t="shared" si="152"/>
        <v>2153.3073131313131</v>
      </c>
      <c r="O138" s="16">
        <f t="shared" si="152"/>
        <v>2232.1509494949496</v>
      </c>
      <c r="P138" s="31">
        <f>SUM(K138:O138)</f>
        <v>10841</v>
      </c>
      <c r="R138" s="16" t="s">
        <v>188</v>
      </c>
      <c r="S138" s="16">
        <f>$X134*S$135/$X$135</f>
        <v>13836.111776126592</v>
      </c>
      <c r="T138" s="16">
        <f t="shared" ref="T138:W138" si="153">$X134*T$135/$X$135</f>
        <v>15702.523685094084</v>
      </c>
      <c r="U138" s="16">
        <f t="shared" si="153"/>
        <v>13888.962454199087</v>
      </c>
      <c r="V138" s="16">
        <f t="shared" si="153"/>
        <v>11541.022145015546</v>
      </c>
      <c r="W138" s="16">
        <f t="shared" si="153"/>
        <v>12076.379939564691</v>
      </c>
      <c r="X138" s="31">
        <f>SUM(S138:W138)</f>
        <v>67045</v>
      </c>
    </row>
    <row r="139" spans="2:24" x14ac:dyDescent="0.35">
      <c r="B139" s="19"/>
      <c r="C139" s="16">
        <f>SUM(C137:C138)</f>
        <v>103</v>
      </c>
      <c r="D139" s="16">
        <f t="shared" ref="D139:H139" si="154">SUM(D137:D138)</f>
        <v>321</v>
      </c>
      <c r="E139" s="16">
        <f t="shared" si="154"/>
        <v>280</v>
      </c>
      <c r="F139" s="16">
        <f t="shared" si="154"/>
        <v>198</v>
      </c>
      <c r="G139" s="16">
        <f t="shared" si="154"/>
        <v>505</v>
      </c>
      <c r="H139" s="16">
        <f t="shared" si="154"/>
        <v>1407</v>
      </c>
      <c r="J139" s="16"/>
      <c r="K139" s="16">
        <f>SUM(K137:K138)</f>
        <v>2267</v>
      </c>
      <c r="L139" s="16">
        <f t="shared" ref="L139:P139" si="155">SUM(L137:L138)</f>
        <v>2769</v>
      </c>
      <c r="M139" s="16">
        <f t="shared" si="155"/>
        <v>2333</v>
      </c>
      <c r="N139" s="16">
        <f t="shared" si="155"/>
        <v>2458</v>
      </c>
      <c r="O139" s="16">
        <f t="shared" si="155"/>
        <v>2548</v>
      </c>
      <c r="P139" s="16">
        <f t="shared" si="155"/>
        <v>12375</v>
      </c>
      <c r="R139" s="19"/>
      <c r="S139" s="16">
        <f>SUM(S137:S138)</f>
        <v>14137</v>
      </c>
      <c r="T139" s="16">
        <f t="shared" ref="T139:X139" si="156">SUM(T137:T138)</f>
        <v>16044</v>
      </c>
      <c r="U139" s="16">
        <f t="shared" si="156"/>
        <v>14191</v>
      </c>
      <c r="V139" s="16">
        <f t="shared" si="156"/>
        <v>11792</v>
      </c>
      <c r="W139" s="16">
        <f t="shared" si="156"/>
        <v>12339</v>
      </c>
      <c r="X139" s="16">
        <f t="shared" si="156"/>
        <v>68503</v>
      </c>
    </row>
    <row r="141" spans="2:24" x14ac:dyDescent="0.35">
      <c r="C141" s="33">
        <f>_xlfn.CHISQ.TEST(C133:G134,C137:G138)</f>
        <v>2.7110596122518007E-2</v>
      </c>
      <c r="D141" s="28" t="s">
        <v>189</v>
      </c>
      <c r="K141" s="33">
        <f>_xlfn.CHISQ.TEST(K133:O134,K137:O138)</f>
        <v>0.22381355939872738</v>
      </c>
      <c r="L141" s="35" t="s">
        <v>189</v>
      </c>
      <c r="S141" s="33">
        <f>_xlfn.CHISQ.TEST(S133:W134,S137:W138)</f>
        <v>1.2134864138080902E-3</v>
      </c>
      <c r="T141" s="35" t="s">
        <v>189</v>
      </c>
    </row>
    <row r="143" spans="2:24" x14ac:dyDescent="0.35">
      <c r="B143" s="16" t="str">
        <f>Summary!I32</f>
        <v>Immuno Households</v>
      </c>
      <c r="C143" s="16">
        <f>Summary!J32</f>
        <v>3</v>
      </c>
      <c r="D143" s="16">
        <f>Summary!K32</f>
        <v>6</v>
      </c>
      <c r="E143" s="16">
        <f>Summary!L32</f>
        <v>7</v>
      </c>
      <c r="F143" s="16">
        <f>Summary!M32</f>
        <v>8</v>
      </c>
      <c r="G143" s="16">
        <f>Summary!N32</f>
        <v>14</v>
      </c>
      <c r="H143" s="16">
        <f>SUM(C143:G143)</f>
        <v>38</v>
      </c>
      <c r="J143" s="16" t="s">
        <v>148</v>
      </c>
      <c r="K143" s="16">
        <v>90</v>
      </c>
      <c r="L143" s="16">
        <v>118</v>
      </c>
      <c r="M143" s="16">
        <v>111</v>
      </c>
      <c r="N143" s="16">
        <v>122</v>
      </c>
      <c r="O143" s="16">
        <v>116</v>
      </c>
      <c r="P143" s="16">
        <f>SUM(K143:O143)</f>
        <v>557</v>
      </c>
      <c r="R143" s="16" t="s">
        <v>148</v>
      </c>
      <c r="S143" s="16">
        <v>184</v>
      </c>
      <c r="T143" s="16">
        <v>199</v>
      </c>
      <c r="U143" s="16">
        <v>155</v>
      </c>
      <c r="V143" s="16">
        <v>131</v>
      </c>
      <c r="W143" s="16">
        <v>117</v>
      </c>
      <c r="X143" s="16">
        <f>SUM(S143:W143)</f>
        <v>786</v>
      </c>
    </row>
    <row r="144" spans="2:24" x14ac:dyDescent="0.35">
      <c r="B144" s="16" t="s">
        <v>197</v>
      </c>
      <c r="C144" s="16">
        <f>Summary!J10-Summary!J32</f>
        <v>100</v>
      </c>
      <c r="D144" s="16">
        <f>Summary!K10-Summary!K32</f>
        <v>315</v>
      </c>
      <c r="E144" s="16">
        <f>Summary!L10-Summary!L32</f>
        <v>273</v>
      </c>
      <c r="F144" s="16">
        <f>Summary!M10-Summary!M32</f>
        <v>190</v>
      </c>
      <c r="G144" s="16">
        <f>Summary!N10-Summary!N32</f>
        <v>491</v>
      </c>
      <c r="H144" s="16">
        <f>SUM(C144:G144)</f>
        <v>1369</v>
      </c>
      <c r="J144" s="16" t="s">
        <v>197</v>
      </c>
      <c r="K144" s="16">
        <f>Summary!W10-Summary!W32</f>
        <v>2177</v>
      </c>
      <c r="L144" s="16">
        <f>Summary!X10-Summary!X32</f>
        <v>2651</v>
      </c>
      <c r="M144" s="16">
        <f>Summary!Y10-Summary!Y32</f>
        <v>2222</v>
      </c>
      <c r="N144" s="16">
        <f>Summary!Z10-Summary!Z32</f>
        <v>2336</v>
      </c>
      <c r="O144" s="16">
        <f>Summary!AA10-Summary!AA32</f>
        <v>2432</v>
      </c>
      <c r="P144" s="16">
        <f>SUM(K144:O144)</f>
        <v>11818</v>
      </c>
      <c r="R144" s="16" t="s">
        <v>197</v>
      </c>
      <c r="S144" s="16">
        <f>Summary!AJ10-Summary!AJ32</f>
        <v>13953</v>
      </c>
      <c r="T144" s="16">
        <f>Summary!AK10-Summary!AK32</f>
        <v>15845</v>
      </c>
      <c r="U144" s="16">
        <f>Summary!AL10-Summary!AL32</f>
        <v>14036</v>
      </c>
      <c r="V144" s="16">
        <f>Summary!AM10-Summary!AM32</f>
        <v>11661</v>
      </c>
      <c r="W144" s="16">
        <f>Summary!AN10-Summary!AN32</f>
        <v>12222</v>
      </c>
      <c r="X144" s="16">
        <f>SUM(S144:W144)</f>
        <v>67717</v>
      </c>
    </row>
    <row r="145" spans="2:24" x14ac:dyDescent="0.35">
      <c r="B145" s="19"/>
      <c r="C145" s="16">
        <f>SUM(C143:C144)</f>
        <v>103</v>
      </c>
      <c r="D145" s="16">
        <f t="shared" ref="D145:H145" si="157">SUM(D143:D144)</f>
        <v>321</v>
      </c>
      <c r="E145" s="16">
        <f t="shared" si="157"/>
        <v>280</v>
      </c>
      <c r="F145" s="16">
        <f t="shared" si="157"/>
        <v>198</v>
      </c>
      <c r="G145" s="16">
        <f t="shared" si="157"/>
        <v>505</v>
      </c>
      <c r="H145" s="16">
        <f t="shared" si="157"/>
        <v>1407</v>
      </c>
      <c r="J145" s="16"/>
      <c r="K145" s="16">
        <f>SUM(K143:K144)</f>
        <v>2267</v>
      </c>
      <c r="L145" s="16">
        <f t="shared" ref="L145:P145" si="158">SUM(L143:L144)</f>
        <v>2769</v>
      </c>
      <c r="M145" s="16">
        <f t="shared" si="158"/>
        <v>2333</v>
      </c>
      <c r="N145" s="16">
        <f t="shared" si="158"/>
        <v>2458</v>
      </c>
      <c r="O145" s="16">
        <f t="shared" si="158"/>
        <v>2548</v>
      </c>
      <c r="P145" s="16">
        <f t="shared" si="158"/>
        <v>12375</v>
      </c>
      <c r="R145" s="19"/>
      <c r="S145" s="16">
        <f>SUM(S143:S144)</f>
        <v>14137</v>
      </c>
      <c r="T145" s="16">
        <f t="shared" ref="T145:X145" si="159">SUM(T143:T144)</f>
        <v>16044</v>
      </c>
      <c r="U145" s="16">
        <f t="shared" si="159"/>
        <v>14191</v>
      </c>
      <c r="V145" s="16">
        <f t="shared" si="159"/>
        <v>11792</v>
      </c>
      <c r="W145" s="16">
        <f t="shared" si="159"/>
        <v>12339</v>
      </c>
      <c r="X145" s="16">
        <f t="shared" si="159"/>
        <v>68503</v>
      </c>
    </row>
    <row r="147" spans="2:24" x14ac:dyDescent="0.35">
      <c r="B147" s="16" t="s">
        <v>188</v>
      </c>
      <c r="C147" s="16">
        <f>$H143*C$145/$H$145</f>
        <v>2.7818052594171996</v>
      </c>
      <c r="D147" s="16">
        <f t="shared" ref="D147:G147" si="160">$H143*D$145/$H$145</f>
        <v>8.6695095948827294</v>
      </c>
      <c r="E147" s="16">
        <f t="shared" si="160"/>
        <v>7.5621890547263684</v>
      </c>
      <c r="F147" s="16">
        <f t="shared" si="160"/>
        <v>5.3475479744136463</v>
      </c>
      <c r="G147" s="16">
        <f t="shared" si="160"/>
        <v>13.638948116560057</v>
      </c>
      <c r="H147" s="31">
        <f>SUM(C147:G147)</f>
        <v>38</v>
      </c>
      <c r="J147" s="16" t="s">
        <v>188</v>
      </c>
      <c r="K147" s="16">
        <f>$P143*K$145/$P$145</f>
        <v>102.03789898989899</v>
      </c>
      <c r="L147" s="16">
        <f t="shared" ref="L147:O147" si="161">$P143*L$145/$P$145</f>
        <v>124.6329696969697</v>
      </c>
      <c r="M147" s="16">
        <f t="shared" si="161"/>
        <v>105.00856565656565</v>
      </c>
      <c r="N147" s="16">
        <f t="shared" si="161"/>
        <v>110.63482828282828</v>
      </c>
      <c r="O147" s="16">
        <f t="shared" si="161"/>
        <v>114.68573737373737</v>
      </c>
      <c r="P147" s="31">
        <f>SUM(K147:O147)</f>
        <v>557</v>
      </c>
      <c r="R147" s="16" t="s">
        <v>188</v>
      </c>
      <c r="S147" s="16">
        <f>$X143*S$145/$X$145</f>
        <v>162.20723180006715</v>
      </c>
      <c r="T147" s="16">
        <f t="shared" ref="T147:W147" si="162">$X143*T$145/$X$145</f>
        <v>184.08805453775747</v>
      </c>
      <c r="U147" s="16">
        <f t="shared" si="162"/>
        <v>162.82682510255026</v>
      </c>
      <c r="V147" s="16">
        <f t="shared" si="162"/>
        <v>135.30081894223611</v>
      </c>
      <c r="W147" s="16">
        <f t="shared" si="162"/>
        <v>141.57706961738901</v>
      </c>
      <c r="X147" s="31">
        <f>SUM(S147:W147)</f>
        <v>786</v>
      </c>
    </row>
    <row r="148" spans="2:24" x14ac:dyDescent="0.35">
      <c r="B148" s="16" t="s">
        <v>188</v>
      </c>
      <c r="C148" s="16">
        <f>$H144*C$145/$H$145</f>
        <v>100.2181947405828</v>
      </c>
      <c r="D148" s="16">
        <f t="shared" ref="D148:G148" si="163">$H144*D$145/$H$145</f>
        <v>312.33049040511725</v>
      </c>
      <c r="E148" s="16">
        <f t="shared" si="163"/>
        <v>272.43781094527361</v>
      </c>
      <c r="F148" s="16">
        <f t="shared" si="163"/>
        <v>192.65245202558634</v>
      </c>
      <c r="G148" s="16">
        <f t="shared" si="163"/>
        <v>491.36105188343993</v>
      </c>
      <c r="H148" s="31">
        <f>SUM(C148:G148)</f>
        <v>1369</v>
      </c>
      <c r="J148" s="16" t="s">
        <v>188</v>
      </c>
      <c r="K148" s="16">
        <f>$P144*K$145/$P$145</f>
        <v>2164.9621010101009</v>
      </c>
      <c r="L148" s="16">
        <f t="shared" ref="L148:O148" si="164">$P144*L$145/$P$145</f>
        <v>2644.3670303030303</v>
      </c>
      <c r="M148" s="16">
        <f t="shared" si="164"/>
        <v>2227.9914343434343</v>
      </c>
      <c r="N148" s="16">
        <f t="shared" si="164"/>
        <v>2347.3651717171715</v>
      </c>
      <c r="O148" s="16">
        <f t="shared" si="164"/>
        <v>2433.3142626262625</v>
      </c>
      <c r="P148" s="31">
        <f>SUM(K148:O148)</f>
        <v>11818</v>
      </c>
      <c r="R148" s="16" t="s">
        <v>188</v>
      </c>
      <c r="S148" s="16">
        <f>$X144*S$145/$X$145</f>
        <v>13974.792768199934</v>
      </c>
      <c r="T148" s="16">
        <f t="shared" ref="T148:W148" si="165">$X144*T$145/$X$145</f>
        <v>15859.911945462243</v>
      </c>
      <c r="U148" s="16">
        <f t="shared" si="165"/>
        <v>14028.173174897449</v>
      </c>
      <c r="V148" s="16">
        <f t="shared" si="165"/>
        <v>11656.699181057764</v>
      </c>
      <c r="W148" s="16">
        <f t="shared" si="165"/>
        <v>12197.422930382611</v>
      </c>
      <c r="X148" s="31">
        <f>SUM(S148:W148)</f>
        <v>67717</v>
      </c>
    </row>
    <row r="149" spans="2:24" x14ac:dyDescent="0.35">
      <c r="B149" s="19"/>
      <c r="C149" s="16">
        <f>SUM(C147:C148)</f>
        <v>103</v>
      </c>
      <c r="D149" s="16">
        <f t="shared" ref="D149:H149" si="166">SUM(D147:D148)</f>
        <v>321</v>
      </c>
      <c r="E149" s="16">
        <f t="shared" si="166"/>
        <v>280</v>
      </c>
      <c r="F149" s="16">
        <f t="shared" si="166"/>
        <v>198</v>
      </c>
      <c r="G149" s="16">
        <f t="shared" si="166"/>
        <v>505</v>
      </c>
      <c r="H149" s="16">
        <f t="shared" si="166"/>
        <v>1407</v>
      </c>
      <c r="J149" s="16"/>
      <c r="K149" s="16">
        <f>SUM(K147:K148)</f>
        <v>2267</v>
      </c>
      <c r="L149" s="16">
        <f t="shared" ref="L149:P149" si="167">SUM(L147:L148)</f>
        <v>2769</v>
      </c>
      <c r="M149" s="16">
        <f t="shared" si="167"/>
        <v>2333</v>
      </c>
      <c r="N149" s="16">
        <f t="shared" si="167"/>
        <v>2458</v>
      </c>
      <c r="O149" s="16">
        <f t="shared" si="167"/>
        <v>2548</v>
      </c>
      <c r="P149" s="16">
        <f t="shared" si="167"/>
        <v>12375</v>
      </c>
      <c r="R149" s="19"/>
      <c r="S149" s="16">
        <f>SUM(S147:S148)</f>
        <v>14137</v>
      </c>
      <c r="T149" s="16">
        <f t="shared" ref="T149:X149" si="168">SUM(T147:T148)</f>
        <v>16044</v>
      </c>
      <c r="U149" s="16">
        <f t="shared" si="168"/>
        <v>14191</v>
      </c>
      <c r="V149" s="16">
        <f t="shared" si="168"/>
        <v>11792</v>
      </c>
      <c r="W149" s="16">
        <f t="shared" si="168"/>
        <v>12339</v>
      </c>
      <c r="X149" s="16">
        <f t="shared" si="168"/>
        <v>68503</v>
      </c>
    </row>
    <row r="151" spans="2:24" x14ac:dyDescent="0.35">
      <c r="C151" s="33">
        <f>_xlfn.CHISQ.TEST(C143:G144,C147:G148)</f>
        <v>0.68672032714280407</v>
      </c>
      <c r="D151" s="28" t="s">
        <v>189</v>
      </c>
      <c r="K151" s="33">
        <f>_xlfn.CHISQ.TEST(K143:O144,K147:O148)</f>
        <v>0.48505811527878206</v>
      </c>
      <c r="L151" s="35" t="s">
        <v>189</v>
      </c>
      <c r="S151" s="33">
        <f>_xlfn.CHISQ.TEST(S143:W144,S147:W148)</f>
        <v>6.0633967202530892E-2</v>
      </c>
      <c r="T151" s="35" t="s">
        <v>189</v>
      </c>
    </row>
    <row r="153" spans="2:24" x14ac:dyDescent="0.35">
      <c r="B153" s="16" t="str">
        <f>Summary!I33</f>
        <v>Liver Households</v>
      </c>
      <c r="C153" s="16">
        <f>Summary!J33</f>
        <v>0</v>
      </c>
      <c r="D153" s="16">
        <f>Summary!K33</f>
        <v>4</v>
      </c>
      <c r="E153" s="16">
        <f>Summary!L33</f>
        <v>0</v>
      </c>
      <c r="F153" s="16">
        <f>Summary!M33</f>
        <v>2</v>
      </c>
      <c r="G153" s="16">
        <f>Summary!N33</f>
        <v>4</v>
      </c>
      <c r="H153" s="16">
        <f>SUM(C153:G153)</f>
        <v>10</v>
      </c>
      <c r="J153" s="16" t="s">
        <v>145</v>
      </c>
      <c r="K153" s="16">
        <v>27</v>
      </c>
      <c r="L153" s="16">
        <v>21</v>
      </c>
      <c r="M153" s="16">
        <v>15</v>
      </c>
      <c r="N153" s="16">
        <v>15</v>
      </c>
      <c r="O153" s="16">
        <v>20</v>
      </c>
      <c r="P153" s="16">
        <f>SUM(K153:O153)</f>
        <v>98</v>
      </c>
      <c r="R153" s="16" t="s">
        <v>145</v>
      </c>
      <c r="S153" s="16">
        <v>28</v>
      </c>
      <c r="T153" s="16">
        <v>29</v>
      </c>
      <c r="U153" s="16">
        <v>28</v>
      </c>
      <c r="V153" s="16">
        <v>20</v>
      </c>
      <c r="W153" s="16">
        <v>36</v>
      </c>
      <c r="X153" s="16">
        <f>SUM(S153:W153)</f>
        <v>141</v>
      </c>
    </row>
    <row r="154" spans="2:24" x14ac:dyDescent="0.35">
      <c r="B154" s="16" t="s">
        <v>198</v>
      </c>
      <c r="C154" s="16">
        <f>Summary!J10-Summary!J33</f>
        <v>103</v>
      </c>
      <c r="D154" s="16">
        <f>Summary!K10-Summary!K33</f>
        <v>317</v>
      </c>
      <c r="E154" s="16">
        <f>Summary!L10-Summary!L33</f>
        <v>280</v>
      </c>
      <c r="F154" s="16">
        <f>Summary!M10-Summary!M33</f>
        <v>196</v>
      </c>
      <c r="G154" s="16">
        <f>Summary!N10-Summary!N33</f>
        <v>501</v>
      </c>
      <c r="H154" s="16">
        <f>SUM(C154:G154)</f>
        <v>1397</v>
      </c>
      <c r="J154" s="16" t="s">
        <v>198</v>
      </c>
      <c r="K154" s="16">
        <f>Summary!W10-Summary!W33</f>
        <v>2240</v>
      </c>
      <c r="L154" s="16">
        <f>Summary!X10-Summary!X33</f>
        <v>2748</v>
      </c>
      <c r="M154" s="16">
        <f>Summary!Y10-Summary!Y33</f>
        <v>2318</v>
      </c>
      <c r="N154" s="16">
        <f>Summary!Z10-Summary!Z33</f>
        <v>2443</v>
      </c>
      <c r="O154" s="16">
        <f>Summary!AA10-Summary!AA33</f>
        <v>2528</v>
      </c>
      <c r="P154" s="16">
        <f>SUM(K154:O154)</f>
        <v>12277</v>
      </c>
      <c r="R154" s="16" t="s">
        <v>198</v>
      </c>
      <c r="S154" s="16">
        <f>Summary!AJ10-Summary!AJ33</f>
        <v>14109</v>
      </c>
      <c r="T154" s="16">
        <f>Summary!AK10-Summary!AK33</f>
        <v>16015</v>
      </c>
      <c r="U154" s="16">
        <f>Summary!AL10-Summary!AL33</f>
        <v>14163</v>
      </c>
      <c r="V154" s="16">
        <f>Summary!AM10-Summary!AM33</f>
        <v>11772</v>
      </c>
      <c r="W154" s="16">
        <f>Summary!AN10-Summary!AN33</f>
        <v>12303</v>
      </c>
      <c r="X154" s="16">
        <f>SUM(S154:W154)</f>
        <v>68362</v>
      </c>
    </row>
    <row r="155" spans="2:24" x14ac:dyDescent="0.35">
      <c r="B155" s="19"/>
      <c r="C155" s="16">
        <f>SUM(C153:C154)</f>
        <v>103</v>
      </c>
      <c r="D155" s="16">
        <f t="shared" ref="D155:H155" si="169">SUM(D153:D154)</f>
        <v>321</v>
      </c>
      <c r="E155" s="16">
        <f t="shared" si="169"/>
        <v>280</v>
      </c>
      <c r="F155" s="16">
        <f t="shared" si="169"/>
        <v>198</v>
      </c>
      <c r="G155" s="16">
        <f t="shared" si="169"/>
        <v>505</v>
      </c>
      <c r="H155" s="16">
        <f t="shared" si="169"/>
        <v>1407</v>
      </c>
      <c r="J155" s="16"/>
      <c r="K155" s="16">
        <f>SUM(K153:K154)</f>
        <v>2267</v>
      </c>
      <c r="L155" s="16">
        <f t="shared" ref="L155:P155" si="170">SUM(L153:L154)</f>
        <v>2769</v>
      </c>
      <c r="M155" s="16">
        <f t="shared" si="170"/>
        <v>2333</v>
      </c>
      <c r="N155" s="16">
        <f t="shared" si="170"/>
        <v>2458</v>
      </c>
      <c r="O155" s="16">
        <f t="shared" si="170"/>
        <v>2548</v>
      </c>
      <c r="P155" s="16">
        <f t="shared" si="170"/>
        <v>12375</v>
      </c>
      <c r="R155" s="19"/>
      <c r="S155" s="16">
        <f>SUM(S153:S154)</f>
        <v>14137</v>
      </c>
      <c r="T155" s="16">
        <f t="shared" ref="T155:X155" si="171">SUM(T153:T154)</f>
        <v>16044</v>
      </c>
      <c r="U155" s="16">
        <f t="shared" si="171"/>
        <v>14191</v>
      </c>
      <c r="V155" s="16">
        <f t="shared" si="171"/>
        <v>11792</v>
      </c>
      <c r="W155" s="16">
        <f t="shared" si="171"/>
        <v>12339</v>
      </c>
      <c r="X155" s="16">
        <f t="shared" si="171"/>
        <v>68503</v>
      </c>
    </row>
    <row r="157" spans="2:24" x14ac:dyDescent="0.35">
      <c r="B157" s="16" t="s">
        <v>188</v>
      </c>
      <c r="C157" s="16">
        <f>$H153*C$155/$H$155</f>
        <v>0.73205401563610517</v>
      </c>
      <c r="D157" s="16">
        <f t="shared" ref="D157:G157" si="172">$H153*D$155/$H$155</f>
        <v>2.2814498933901919</v>
      </c>
      <c r="E157" s="16">
        <f t="shared" si="172"/>
        <v>1.9900497512437811</v>
      </c>
      <c r="F157" s="16">
        <f t="shared" si="172"/>
        <v>1.4072494669509594</v>
      </c>
      <c r="G157" s="16">
        <f t="shared" si="172"/>
        <v>3.5891968727789623</v>
      </c>
      <c r="H157" s="31">
        <f>SUM(C157:G157)</f>
        <v>10</v>
      </c>
      <c r="J157" s="16" t="s">
        <v>188</v>
      </c>
      <c r="K157" s="16">
        <f>$P153*K$155/$P$155</f>
        <v>17.952808080808079</v>
      </c>
      <c r="L157" s="16">
        <f t="shared" ref="L157:O157" si="173">$P153*L$155/$P$155</f>
        <v>21.928242424242423</v>
      </c>
      <c r="M157" s="16">
        <f t="shared" si="173"/>
        <v>18.475474747474749</v>
      </c>
      <c r="N157" s="16">
        <f t="shared" si="173"/>
        <v>19.465373737373739</v>
      </c>
      <c r="O157" s="16">
        <f t="shared" si="173"/>
        <v>20.17810101010101</v>
      </c>
      <c r="P157" s="13">
        <f>SUM(K157:O157)</f>
        <v>98</v>
      </c>
      <c r="R157" s="16" t="s">
        <v>188</v>
      </c>
      <c r="S157" s="16">
        <f>$X153*S$155/$X$155</f>
        <v>29.098243872531128</v>
      </c>
      <c r="T157" s="16">
        <f t="shared" ref="T157:W157" si="174">$X153*T$155/$X$155</f>
        <v>33.023429630819088</v>
      </c>
      <c r="U157" s="16">
        <f t="shared" si="174"/>
        <v>29.209392289388784</v>
      </c>
      <c r="V157" s="16">
        <f t="shared" si="174"/>
        <v>24.271520955286629</v>
      </c>
      <c r="W157" s="16">
        <f t="shared" si="174"/>
        <v>25.397413251974367</v>
      </c>
      <c r="X157" s="31">
        <f>SUM(S157:W157)</f>
        <v>141</v>
      </c>
    </row>
    <row r="158" spans="2:24" x14ac:dyDescent="0.35">
      <c r="B158" s="16" t="s">
        <v>188</v>
      </c>
      <c r="C158" s="16">
        <f>$H154*C$155/$H$155</f>
        <v>102.26794598436389</v>
      </c>
      <c r="D158" s="16">
        <f t="shared" ref="D158:G158" si="175">$H154*D$155/$H$155</f>
        <v>318.71855010660983</v>
      </c>
      <c r="E158" s="16">
        <f t="shared" si="175"/>
        <v>278.00995024875624</v>
      </c>
      <c r="F158" s="16">
        <f t="shared" si="175"/>
        <v>196.59275053304904</v>
      </c>
      <c r="G158" s="16">
        <f t="shared" si="175"/>
        <v>501.41080312722102</v>
      </c>
      <c r="H158" s="31">
        <f>SUM(C158:G158)</f>
        <v>1397</v>
      </c>
      <c r="J158" s="16" t="s">
        <v>188</v>
      </c>
      <c r="K158" s="16">
        <f>$P154*K$155/$P$155</f>
        <v>2249.0471919191918</v>
      </c>
      <c r="L158" s="16">
        <f t="shared" ref="L158:O158" si="176">$P154*L$155/$P$155</f>
        <v>2747.0717575757576</v>
      </c>
      <c r="M158" s="16">
        <f t="shared" si="176"/>
        <v>2314.5245252525251</v>
      </c>
      <c r="N158" s="16">
        <f t="shared" si="176"/>
        <v>2438.5346262626263</v>
      </c>
      <c r="O158" s="16">
        <f t="shared" si="176"/>
        <v>2527.8218989898992</v>
      </c>
      <c r="P158" s="13">
        <f>SUM(K158:O158)</f>
        <v>12277</v>
      </c>
      <c r="R158" s="16" t="s">
        <v>188</v>
      </c>
      <c r="S158" s="16">
        <f>$X154*S$155/$X$155</f>
        <v>14107.901756127469</v>
      </c>
      <c r="T158" s="16">
        <f t="shared" ref="T158:W158" si="177">$X154*T$155/$X$155</f>
        <v>16010.976570369181</v>
      </c>
      <c r="U158" s="16">
        <f t="shared" si="177"/>
        <v>14161.790607710611</v>
      </c>
      <c r="V158" s="16">
        <f t="shared" si="177"/>
        <v>11767.728479044714</v>
      </c>
      <c r="W158" s="16">
        <f t="shared" si="177"/>
        <v>12313.602586748026</v>
      </c>
      <c r="X158" s="31">
        <f>SUM(S158:W158)</f>
        <v>68362</v>
      </c>
    </row>
    <row r="159" spans="2:24" x14ac:dyDescent="0.35">
      <c r="B159" s="19"/>
      <c r="C159" s="16">
        <f>SUM(C157:C158)</f>
        <v>103</v>
      </c>
      <c r="D159" s="16">
        <f t="shared" ref="D159:H159" si="178">SUM(D157:D158)</f>
        <v>321</v>
      </c>
      <c r="E159" s="16">
        <f t="shared" si="178"/>
        <v>280</v>
      </c>
      <c r="F159" s="16">
        <f t="shared" si="178"/>
        <v>198</v>
      </c>
      <c r="G159" s="16">
        <f t="shared" si="178"/>
        <v>505</v>
      </c>
      <c r="H159" s="16">
        <f t="shared" si="178"/>
        <v>1407</v>
      </c>
      <c r="K159" s="35">
        <f>SUM(K157:K158)</f>
        <v>2267</v>
      </c>
      <c r="L159" s="35">
        <f t="shared" ref="L159:P159" si="179">SUM(L157:L158)</f>
        <v>2769</v>
      </c>
      <c r="M159" s="35">
        <f t="shared" si="179"/>
        <v>2333</v>
      </c>
      <c r="N159" s="35">
        <f t="shared" si="179"/>
        <v>2458</v>
      </c>
      <c r="O159" s="35">
        <f t="shared" si="179"/>
        <v>2548</v>
      </c>
      <c r="P159" s="35">
        <f t="shared" si="179"/>
        <v>12375</v>
      </c>
      <c r="R159" s="19"/>
      <c r="S159" s="16">
        <f>SUM(S157:S158)</f>
        <v>14137</v>
      </c>
      <c r="T159" s="16">
        <f t="shared" ref="T159:X159" si="180">SUM(T157:T158)</f>
        <v>16044</v>
      </c>
      <c r="U159" s="16">
        <f t="shared" si="180"/>
        <v>14191</v>
      </c>
      <c r="V159" s="16">
        <f t="shared" si="180"/>
        <v>11792</v>
      </c>
      <c r="W159" s="16">
        <f t="shared" si="180"/>
        <v>12339</v>
      </c>
      <c r="X159" s="16">
        <f t="shared" si="180"/>
        <v>68503</v>
      </c>
    </row>
    <row r="161" spans="2:24" x14ac:dyDescent="0.35">
      <c r="C161" s="33">
        <f>_xlfn.CHISQ.TEST(C153:G154,C157:G158)</f>
        <v>0.36142231504924605</v>
      </c>
      <c r="D161" s="28" t="s">
        <v>189</v>
      </c>
      <c r="K161" s="33">
        <f>_xlfn.CHISQ.TEST(K153:O154,K157:O158)</f>
        <v>0.17592933010394329</v>
      </c>
      <c r="L161" s="35" t="s">
        <v>189</v>
      </c>
      <c r="S161" s="33">
        <f>_xlfn.CHISQ.TEST(S153:W154,S157:W158)</f>
        <v>0.21686906838512135</v>
      </c>
      <c r="T161" s="35" t="s">
        <v>189</v>
      </c>
    </row>
    <row r="163" spans="2:24" x14ac:dyDescent="0.35">
      <c r="B163" s="16" t="str">
        <f>Summary!I34</f>
        <v>MorbidObesity Households</v>
      </c>
      <c r="C163" s="16">
        <f>Summary!J34</f>
        <v>1</v>
      </c>
      <c r="D163" s="16">
        <f>Summary!K34</f>
        <v>19</v>
      </c>
      <c r="E163" s="16">
        <f>Summary!L34</f>
        <v>11</v>
      </c>
      <c r="F163" s="16">
        <f>Summary!M34</f>
        <v>6</v>
      </c>
      <c r="G163" s="16">
        <f>Summary!N34</f>
        <v>19</v>
      </c>
      <c r="H163" s="16">
        <f>SUM(C163:G163)</f>
        <v>56</v>
      </c>
      <c r="J163" s="16" t="s">
        <v>150</v>
      </c>
      <c r="K163" s="16">
        <v>134</v>
      </c>
      <c r="L163" s="16">
        <v>122</v>
      </c>
      <c r="M163" s="16">
        <v>129</v>
      </c>
      <c r="N163" s="16">
        <v>147</v>
      </c>
      <c r="O163" s="16">
        <v>127</v>
      </c>
      <c r="P163" s="35">
        <f>SUM(K163:O163)</f>
        <v>659</v>
      </c>
      <c r="R163" s="16" t="s">
        <v>150</v>
      </c>
      <c r="S163" s="16">
        <v>238</v>
      </c>
      <c r="T163" s="16">
        <v>298</v>
      </c>
      <c r="U163" s="16">
        <v>263</v>
      </c>
      <c r="V163" s="16">
        <v>234</v>
      </c>
      <c r="W163" s="16">
        <v>272</v>
      </c>
      <c r="X163" s="16">
        <f>SUM(S163:W163)</f>
        <v>1305</v>
      </c>
    </row>
    <row r="164" spans="2:24" x14ac:dyDescent="0.35">
      <c r="B164" s="19" t="s">
        <v>199</v>
      </c>
      <c r="C164" s="16">
        <f>Summary!J10-Summary!J34</f>
        <v>102</v>
      </c>
      <c r="D164" s="16">
        <f>Summary!K10-Summary!K34</f>
        <v>302</v>
      </c>
      <c r="E164" s="16">
        <f>Summary!L10-Summary!L34</f>
        <v>269</v>
      </c>
      <c r="F164" s="16">
        <f>Summary!M10-Summary!M34</f>
        <v>192</v>
      </c>
      <c r="G164" s="16">
        <f>Summary!N10-Summary!N34</f>
        <v>486</v>
      </c>
      <c r="H164" s="16">
        <f>SUM(C164:G164)</f>
        <v>1351</v>
      </c>
      <c r="J164" s="16" t="s">
        <v>205</v>
      </c>
      <c r="K164" s="16">
        <f>Summary!W10-Summary!W34</f>
        <v>2133</v>
      </c>
      <c r="L164" s="16">
        <f>Summary!X10-Summary!X34</f>
        <v>2647</v>
      </c>
      <c r="M164" s="16">
        <f>Summary!Y10-Summary!Y34</f>
        <v>2204</v>
      </c>
      <c r="N164" s="16">
        <f>Summary!Z10-Summary!Z34</f>
        <v>2311</v>
      </c>
      <c r="O164" s="16">
        <f>Summary!AA10-Summary!AA34</f>
        <v>2421</v>
      </c>
      <c r="P164" s="35">
        <f>SUM(K164:O164)</f>
        <v>11716</v>
      </c>
      <c r="R164" s="16" t="s">
        <v>205</v>
      </c>
      <c r="S164" s="16">
        <f>Summary!AJ10-Summary!AJ34</f>
        <v>13899</v>
      </c>
      <c r="T164" s="16">
        <f>Summary!AK10-Summary!AK34</f>
        <v>15746</v>
      </c>
      <c r="U164" s="16">
        <f>Summary!AL10-Summary!AL34</f>
        <v>13928</v>
      </c>
      <c r="V164" s="16">
        <f>Summary!AM10-Summary!AM34</f>
        <v>11558</v>
      </c>
      <c r="W164" s="16">
        <f>Summary!AN10-Summary!AN34</f>
        <v>12067</v>
      </c>
      <c r="X164" s="16">
        <f>SUM(S164:W164)</f>
        <v>67198</v>
      </c>
    </row>
    <row r="165" spans="2:24" x14ac:dyDescent="0.35">
      <c r="B165" s="19"/>
      <c r="C165" s="16">
        <f>SUM(C163:C164)</f>
        <v>103</v>
      </c>
      <c r="D165" s="16">
        <f t="shared" ref="D165:H165" si="181">SUM(D163:D164)</f>
        <v>321</v>
      </c>
      <c r="E165" s="16">
        <f t="shared" si="181"/>
        <v>280</v>
      </c>
      <c r="F165" s="16">
        <f t="shared" si="181"/>
        <v>198</v>
      </c>
      <c r="G165" s="16">
        <f t="shared" si="181"/>
        <v>505</v>
      </c>
      <c r="H165" s="16">
        <f t="shared" si="181"/>
        <v>1407</v>
      </c>
      <c r="K165" s="35">
        <f>SUM(K163:K164)</f>
        <v>2267</v>
      </c>
      <c r="L165" s="35">
        <f t="shared" ref="L165:P165" si="182">SUM(L163:L164)</f>
        <v>2769</v>
      </c>
      <c r="M165" s="35">
        <f t="shared" si="182"/>
        <v>2333</v>
      </c>
      <c r="N165" s="35">
        <f t="shared" si="182"/>
        <v>2458</v>
      </c>
      <c r="O165" s="35">
        <f t="shared" si="182"/>
        <v>2548</v>
      </c>
      <c r="P165" s="35">
        <f t="shared" si="182"/>
        <v>12375</v>
      </c>
      <c r="R165" s="19"/>
      <c r="S165" s="16">
        <f>SUM(S163:S164)</f>
        <v>14137</v>
      </c>
      <c r="T165" s="16">
        <f t="shared" ref="T165:X165" si="183">SUM(T163:T164)</f>
        <v>16044</v>
      </c>
      <c r="U165" s="16">
        <f t="shared" si="183"/>
        <v>14191</v>
      </c>
      <c r="V165" s="16">
        <f t="shared" si="183"/>
        <v>11792</v>
      </c>
      <c r="W165" s="16">
        <f t="shared" si="183"/>
        <v>12339</v>
      </c>
      <c r="X165" s="16">
        <f t="shared" si="183"/>
        <v>68503</v>
      </c>
    </row>
    <row r="167" spans="2:24" x14ac:dyDescent="0.35">
      <c r="B167" s="16" t="s">
        <v>188</v>
      </c>
      <c r="C167" s="16">
        <f>$H163*C$165/$H$165</f>
        <v>4.099502487562189</v>
      </c>
      <c r="D167" s="16">
        <f t="shared" ref="D167:G167" si="184">$H163*D$165/$H$165</f>
        <v>12.776119402985074</v>
      </c>
      <c r="E167" s="16">
        <f t="shared" si="184"/>
        <v>11.144278606965175</v>
      </c>
      <c r="F167" s="16">
        <f t="shared" si="184"/>
        <v>7.8805970149253728</v>
      </c>
      <c r="G167" s="16">
        <f t="shared" si="184"/>
        <v>20.099502487562191</v>
      </c>
      <c r="H167" s="31">
        <f>SUM(C167:G167)</f>
        <v>56</v>
      </c>
      <c r="J167" s="16" t="s">
        <v>188</v>
      </c>
      <c r="K167" s="16">
        <f>$P163*K$165/$P$165</f>
        <v>120.72347474747475</v>
      </c>
      <c r="L167" s="16">
        <f t="shared" ref="L167:O167" si="185">$P163*L$165/$P$165</f>
        <v>147.45624242424242</v>
      </c>
      <c r="M167" s="16">
        <f t="shared" si="185"/>
        <v>124.23814141414141</v>
      </c>
      <c r="N167" s="16">
        <f t="shared" si="185"/>
        <v>130.89470707070706</v>
      </c>
      <c r="O167" s="16">
        <f t="shared" si="185"/>
        <v>135.68743434343435</v>
      </c>
      <c r="P167" s="31">
        <f>SUM(K167:O167)</f>
        <v>659</v>
      </c>
      <c r="R167" s="16" t="s">
        <v>188</v>
      </c>
      <c r="S167" s="16">
        <f>$X163*S$165/$X$165</f>
        <v>269.31353371385194</v>
      </c>
      <c r="T167" s="16">
        <f t="shared" ref="T167:W167" si="186">$X163*T$165/$X$165</f>
        <v>305.64238062566602</v>
      </c>
      <c r="U167" s="16">
        <f t="shared" si="186"/>
        <v>270.34224778476857</v>
      </c>
      <c r="V167" s="16">
        <f t="shared" si="186"/>
        <v>224.64067267126987</v>
      </c>
      <c r="W167" s="16">
        <f t="shared" si="186"/>
        <v>235.0611652044436</v>
      </c>
      <c r="X167" s="31">
        <f>SUM(S167:W167)</f>
        <v>1305</v>
      </c>
    </row>
    <row r="168" spans="2:24" x14ac:dyDescent="0.35">
      <c r="B168" s="16" t="s">
        <v>188</v>
      </c>
      <c r="C168" s="16">
        <f>$H164*C$165/$H$165</f>
        <v>98.900497512437809</v>
      </c>
      <c r="D168" s="16">
        <f t="shared" ref="D168:G168" si="187">$H164*D$165/$H$165</f>
        <v>308.2238805970149</v>
      </c>
      <c r="E168" s="16">
        <f t="shared" si="187"/>
        <v>268.8557213930348</v>
      </c>
      <c r="F168" s="16">
        <f t="shared" si="187"/>
        <v>190.11940298507463</v>
      </c>
      <c r="G168" s="16">
        <f t="shared" si="187"/>
        <v>484.90049751243782</v>
      </c>
      <c r="H168" s="31">
        <f>SUM(C168:G168)</f>
        <v>1351</v>
      </c>
      <c r="J168" s="16" t="s">
        <v>188</v>
      </c>
      <c r="K168" s="16">
        <f>$P164*K$165/$P$165</f>
        <v>2146.2765252525251</v>
      </c>
      <c r="L168" s="16">
        <f t="shared" ref="L168:O168" si="188">$P164*L$165/$P$165</f>
        <v>2621.5437575757574</v>
      </c>
      <c r="M168" s="16">
        <f t="shared" si="188"/>
        <v>2208.7618585858586</v>
      </c>
      <c r="N168" s="16">
        <f t="shared" si="188"/>
        <v>2327.1052929292928</v>
      </c>
      <c r="O168" s="16">
        <f t="shared" si="188"/>
        <v>2412.3125656565658</v>
      </c>
      <c r="P168" s="31">
        <f>SUM(K168:O168)</f>
        <v>11716</v>
      </c>
      <c r="R168" s="16" t="s">
        <v>188</v>
      </c>
      <c r="S168" s="16">
        <f>$X164*S$165/$X$165</f>
        <v>13867.686466286148</v>
      </c>
      <c r="T168" s="16">
        <f t="shared" ref="T168:W168" si="189">$X164*T$165/$X$165</f>
        <v>15738.357619374334</v>
      </c>
      <c r="U168" s="16">
        <f t="shared" si="189"/>
        <v>13920.657752215231</v>
      </c>
      <c r="V168" s="16">
        <f t="shared" si="189"/>
        <v>11567.35932732873</v>
      </c>
      <c r="W168" s="16">
        <f t="shared" si="189"/>
        <v>12103.938834795556</v>
      </c>
      <c r="X168" s="31">
        <f>SUM(S168:W168)</f>
        <v>67198</v>
      </c>
    </row>
    <row r="169" spans="2:24" x14ac:dyDescent="0.35">
      <c r="B169" s="19"/>
      <c r="C169" s="16">
        <f>SUM(C167:C168)</f>
        <v>103</v>
      </c>
      <c r="D169" s="16">
        <f t="shared" ref="D169:H169" si="190">SUM(D167:D168)</f>
        <v>321</v>
      </c>
      <c r="E169" s="16">
        <f t="shared" si="190"/>
        <v>280</v>
      </c>
      <c r="F169" s="16">
        <f t="shared" si="190"/>
        <v>198</v>
      </c>
      <c r="G169" s="16">
        <f t="shared" si="190"/>
        <v>505</v>
      </c>
      <c r="H169" s="16">
        <f t="shared" si="190"/>
        <v>1407</v>
      </c>
      <c r="J169" s="16"/>
      <c r="K169" s="16">
        <f>SUM(K167:K168)</f>
        <v>2267</v>
      </c>
      <c r="L169" s="16">
        <f t="shared" ref="L169:P169" si="191">SUM(L167:L168)</f>
        <v>2769</v>
      </c>
      <c r="M169" s="16">
        <f t="shared" si="191"/>
        <v>2333</v>
      </c>
      <c r="N169" s="16">
        <f t="shared" si="191"/>
        <v>2458</v>
      </c>
      <c r="O169" s="16">
        <f t="shared" si="191"/>
        <v>2548</v>
      </c>
      <c r="P169" s="16">
        <f t="shared" si="191"/>
        <v>12375</v>
      </c>
      <c r="R169" s="19"/>
      <c r="S169" s="16">
        <f>SUM(S167:S168)</f>
        <v>14137</v>
      </c>
      <c r="T169" s="16">
        <f t="shared" ref="T169:X169" si="192">SUM(T167:T168)</f>
        <v>16044</v>
      </c>
      <c r="U169" s="16">
        <f t="shared" si="192"/>
        <v>14191</v>
      </c>
      <c r="V169" s="16">
        <f t="shared" si="192"/>
        <v>11792</v>
      </c>
      <c r="W169" s="16">
        <f t="shared" si="192"/>
        <v>12339</v>
      </c>
      <c r="X169" s="16">
        <f t="shared" si="192"/>
        <v>68503</v>
      </c>
    </row>
    <row r="171" spans="2:24" x14ac:dyDescent="0.35">
      <c r="C171" s="33">
        <f>_xlfn.CHISQ.TEST(C163:G164,C167:G168)</f>
        <v>0.18963536351815904</v>
      </c>
      <c r="D171" s="28" t="s">
        <v>189</v>
      </c>
      <c r="K171" s="33">
        <f>_xlfn.CHISQ.TEST(K163:O164,K167:O168)</f>
        <v>5.9680670184584533E-2</v>
      </c>
      <c r="L171" s="35" t="s">
        <v>189</v>
      </c>
      <c r="S171" s="33">
        <f>_xlfn.CHISQ.TEST(S163:W164,S167:W168)</f>
        <v>3.3850323992791372E-2</v>
      </c>
      <c r="T171" s="35" t="s">
        <v>189</v>
      </c>
    </row>
    <row r="173" spans="2:24" x14ac:dyDescent="0.35">
      <c r="B173" s="16" t="str">
        <f>Summary!I35</f>
        <v>Neuro Households</v>
      </c>
      <c r="C173" s="16">
        <f>Summary!J35</f>
        <v>1</v>
      </c>
      <c r="D173" s="16">
        <f>Summary!K35</f>
        <v>14</v>
      </c>
      <c r="E173" s="16">
        <f>Summary!L35</f>
        <v>4</v>
      </c>
      <c r="F173" s="16">
        <f>Summary!M35</f>
        <v>5</v>
      </c>
      <c r="G173" s="16">
        <f>Summary!N35</f>
        <v>32</v>
      </c>
      <c r="H173" s="16">
        <f>SUM(C173:G173)</f>
        <v>56</v>
      </c>
      <c r="J173" s="16" t="s">
        <v>149</v>
      </c>
      <c r="K173" s="16">
        <v>222</v>
      </c>
      <c r="L173" s="16">
        <v>291</v>
      </c>
      <c r="M173" s="16">
        <v>245</v>
      </c>
      <c r="N173" s="16">
        <v>326</v>
      </c>
      <c r="O173" s="16">
        <v>365</v>
      </c>
      <c r="P173" s="16">
        <f>SUM(K173:O173)</f>
        <v>1449</v>
      </c>
      <c r="R173" s="16" t="s">
        <v>149</v>
      </c>
      <c r="S173" s="16">
        <v>129</v>
      </c>
      <c r="T173" s="16">
        <v>181</v>
      </c>
      <c r="U173" s="16">
        <v>151</v>
      </c>
      <c r="V173" s="16">
        <v>135</v>
      </c>
      <c r="W173" s="16">
        <v>120</v>
      </c>
      <c r="X173" s="16">
        <f>SUM(S173:W173)</f>
        <v>716</v>
      </c>
    </row>
    <row r="174" spans="2:24" x14ac:dyDescent="0.35">
      <c r="B174" s="16" t="s">
        <v>200</v>
      </c>
      <c r="C174" s="16">
        <f>Summary!J10-Summary!J35</f>
        <v>102</v>
      </c>
      <c r="D174" s="16">
        <f>Summary!K10-Summary!K35</f>
        <v>307</v>
      </c>
      <c r="E174" s="16">
        <f>Summary!L10-Summary!L35</f>
        <v>276</v>
      </c>
      <c r="F174" s="16">
        <f>Summary!M10-Summary!M35</f>
        <v>193</v>
      </c>
      <c r="G174" s="16">
        <f>Summary!N10-Summary!N35</f>
        <v>473</v>
      </c>
      <c r="H174" s="16">
        <f>SUM(C174:G174)</f>
        <v>1351</v>
      </c>
      <c r="J174" s="16" t="s">
        <v>200</v>
      </c>
      <c r="K174" s="16">
        <f>Summary!W10-Summary!W35</f>
        <v>2045</v>
      </c>
      <c r="L174" s="16">
        <f>Summary!X10-Summary!X35</f>
        <v>2478</v>
      </c>
      <c r="M174" s="16">
        <f>Summary!Y10-Summary!Y35</f>
        <v>2088</v>
      </c>
      <c r="N174" s="16">
        <f>Summary!Z10-Summary!Z35</f>
        <v>2132</v>
      </c>
      <c r="O174" s="16">
        <f>Summary!AA10-Summary!AA35</f>
        <v>2183</v>
      </c>
      <c r="P174" s="16">
        <f>SUM(K174:O174)</f>
        <v>10926</v>
      </c>
      <c r="R174" s="16" t="s">
        <v>200</v>
      </c>
      <c r="S174" s="16">
        <f>Summary!AJ10-Summary!AJ35</f>
        <v>14008</v>
      </c>
      <c r="T174" s="16">
        <f>Summary!AK10-Summary!AK35</f>
        <v>15863</v>
      </c>
      <c r="U174" s="16">
        <f>Summary!AL10-Summary!AL35</f>
        <v>14040</v>
      </c>
      <c r="V174" s="16">
        <f>Summary!AM10-Summary!AM35</f>
        <v>11657</v>
      </c>
      <c r="W174" s="16">
        <f>Summary!AN10-Summary!AN35</f>
        <v>12219</v>
      </c>
      <c r="X174" s="16">
        <f>SUM(S174:W174)</f>
        <v>67787</v>
      </c>
    </row>
    <row r="175" spans="2:24" x14ac:dyDescent="0.35">
      <c r="B175" s="19"/>
      <c r="C175" s="16">
        <f>SUM(C173:C174)</f>
        <v>103</v>
      </c>
      <c r="D175" s="16">
        <f t="shared" ref="D175:H175" si="193">SUM(D173:D174)</f>
        <v>321</v>
      </c>
      <c r="E175" s="16">
        <f t="shared" si="193"/>
        <v>280</v>
      </c>
      <c r="F175" s="16">
        <f t="shared" si="193"/>
        <v>198</v>
      </c>
      <c r="G175" s="16">
        <f t="shared" si="193"/>
        <v>505</v>
      </c>
      <c r="H175" s="16">
        <f t="shared" si="193"/>
        <v>1407</v>
      </c>
      <c r="J175" s="16"/>
      <c r="K175" s="16">
        <f>SUM(K173:K174)</f>
        <v>2267</v>
      </c>
      <c r="L175" s="16">
        <f t="shared" ref="L175:P175" si="194">SUM(L173:L174)</f>
        <v>2769</v>
      </c>
      <c r="M175" s="16">
        <f t="shared" si="194"/>
        <v>2333</v>
      </c>
      <c r="N175" s="16">
        <f t="shared" si="194"/>
        <v>2458</v>
      </c>
      <c r="O175" s="16">
        <f t="shared" si="194"/>
        <v>2548</v>
      </c>
      <c r="P175" s="16">
        <f t="shared" si="194"/>
        <v>12375</v>
      </c>
      <c r="R175" s="19"/>
      <c r="S175" s="16">
        <f>SUM(S173:S174)</f>
        <v>14137</v>
      </c>
      <c r="T175" s="16">
        <f t="shared" ref="T175:X175" si="195">SUM(T173:T174)</f>
        <v>16044</v>
      </c>
      <c r="U175" s="16">
        <f t="shared" si="195"/>
        <v>14191</v>
      </c>
      <c r="V175" s="16">
        <f t="shared" si="195"/>
        <v>11792</v>
      </c>
      <c r="W175" s="16">
        <f t="shared" si="195"/>
        <v>12339</v>
      </c>
      <c r="X175" s="16">
        <f t="shared" si="195"/>
        <v>68503</v>
      </c>
    </row>
    <row r="177" spans="2:24" x14ac:dyDescent="0.35">
      <c r="B177" s="16" t="s">
        <v>188</v>
      </c>
      <c r="C177" s="16">
        <f>$H173*C$175/$H$175</f>
        <v>4.099502487562189</v>
      </c>
      <c r="D177" s="16">
        <f>$H173*D$175/$H$175</f>
        <v>12.776119402985074</v>
      </c>
      <c r="E177" s="16">
        <f t="shared" ref="E177:G177" si="196">$H173*E$175/$H$175</f>
        <v>11.144278606965175</v>
      </c>
      <c r="F177" s="16">
        <f t="shared" si="196"/>
        <v>7.8805970149253728</v>
      </c>
      <c r="G177" s="16">
        <f t="shared" si="196"/>
        <v>20.099502487562191</v>
      </c>
      <c r="H177" s="31">
        <f>SUM(C177:G177)</f>
        <v>56</v>
      </c>
      <c r="J177" s="16" t="s">
        <v>188</v>
      </c>
      <c r="K177" s="16">
        <f>$P173*K$175/$P$175</f>
        <v>265.44509090909094</v>
      </c>
      <c r="L177" s="16">
        <f t="shared" ref="L177:O177" si="197">$P173*L$175/$P$175</f>
        <v>324.22472727272725</v>
      </c>
      <c r="M177" s="16">
        <f t="shared" si="197"/>
        <v>273.17309090909089</v>
      </c>
      <c r="N177" s="16">
        <f t="shared" si="197"/>
        <v>287.80945454545457</v>
      </c>
      <c r="O177" s="16">
        <f t="shared" si="197"/>
        <v>298.34763636363635</v>
      </c>
      <c r="P177" s="31">
        <f>SUM(K177:O177)</f>
        <v>1449</v>
      </c>
      <c r="R177" s="16" t="s">
        <v>188</v>
      </c>
      <c r="S177" s="16">
        <f>$X173*S$175/$X$175</f>
        <v>147.76129512576091</v>
      </c>
      <c r="T177" s="16">
        <f t="shared" ref="T177:W177" si="198">$X173*T$175/$X$175</f>
        <v>167.69344408274091</v>
      </c>
      <c r="U177" s="16">
        <f t="shared" si="198"/>
        <v>148.32570836313738</v>
      </c>
      <c r="V177" s="16">
        <f t="shared" si="198"/>
        <v>123.25112768783849</v>
      </c>
      <c r="W177" s="16">
        <f t="shared" si="198"/>
        <v>128.96842474052232</v>
      </c>
      <c r="X177" s="31">
        <f>SUM(S177:W177)</f>
        <v>716</v>
      </c>
    </row>
    <row r="178" spans="2:24" x14ac:dyDescent="0.35">
      <c r="B178" s="16" t="s">
        <v>188</v>
      </c>
      <c r="C178" s="16">
        <f>$H174*C$175/$H$175</f>
        <v>98.900497512437809</v>
      </c>
      <c r="D178" s="16">
        <f t="shared" ref="D178:G178" si="199">$H174*D$175/$H$175</f>
        <v>308.2238805970149</v>
      </c>
      <c r="E178" s="16">
        <f t="shared" si="199"/>
        <v>268.8557213930348</v>
      </c>
      <c r="F178" s="16">
        <f t="shared" si="199"/>
        <v>190.11940298507463</v>
      </c>
      <c r="G178" s="16">
        <f t="shared" si="199"/>
        <v>484.90049751243782</v>
      </c>
      <c r="H178" s="31">
        <f>SUM(C178:G178)</f>
        <v>1351</v>
      </c>
      <c r="J178" s="16" t="s">
        <v>188</v>
      </c>
      <c r="K178" s="16">
        <f>$P174*K$175/$P$175</f>
        <v>2001.5549090909092</v>
      </c>
      <c r="L178" s="16">
        <f t="shared" ref="L178:O178" si="200">$P174*L$175/$P$175</f>
        <v>2444.7752727272727</v>
      </c>
      <c r="M178" s="16">
        <f t="shared" si="200"/>
        <v>2059.8269090909089</v>
      </c>
      <c r="N178" s="16">
        <f t="shared" si="200"/>
        <v>2170.1905454545454</v>
      </c>
      <c r="O178" s="16">
        <f t="shared" si="200"/>
        <v>2249.6523636363636</v>
      </c>
      <c r="P178" s="31">
        <f>SUM(K178:O178)</f>
        <v>10926</v>
      </c>
      <c r="R178" s="16" t="s">
        <v>188</v>
      </c>
      <c r="S178" s="16">
        <f>$X174*S$175/$X$175</f>
        <v>13989.238704874238</v>
      </c>
      <c r="T178" s="16">
        <f t="shared" ref="T178:W178" si="201">$X174*T$175/$X$175</f>
        <v>15876.306555917259</v>
      </c>
      <c r="U178" s="16">
        <f t="shared" si="201"/>
        <v>14042.674291636862</v>
      </c>
      <c r="V178" s="16">
        <f t="shared" si="201"/>
        <v>11668.748872312162</v>
      </c>
      <c r="W178" s="16">
        <f t="shared" si="201"/>
        <v>12210.031575259478</v>
      </c>
      <c r="X178" s="31">
        <f>SUM(S178:W178)</f>
        <v>67787</v>
      </c>
    </row>
    <row r="179" spans="2:24" x14ac:dyDescent="0.35">
      <c r="B179" s="19"/>
      <c r="C179" s="16">
        <f>SUM(C177:C178)</f>
        <v>103</v>
      </c>
      <c r="D179" s="16">
        <f t="shared" ref="D179:H179" si="202">SUM(D177:D178)</f>
        <v>321</v>
      </c>
      <c r="E179" s="16">
        <f t="shared" si="202"/>
        <v>280</v>
      </c>
      <c r="F179" s="16">
        <f t="shared" si="202"/>
        <v>198</v>
      </c>
      <c r="G179" s="16">
        <f t="shared" si="202"/>
        <v>505</v>
      </c>
      <c r="H179" s="16">
        <f t="shared" si="202"/>
        <v>1407</v>
      </c>
      <c r="J179" s="16"/>
      <c r="K179" s="16">
        <f>SUM(K177:K178)</f>
        <v>2267</v>
      </c>
      <c r="L179" s="16">
        <f t="shared" ref="L179:P179" si="203">SUM(L177:L178)</f>
        <v>2769</v>
      </c>
      <c r="M179" s="16">
        <f t="shared" si="203"/>
        <v>2333</v>
      </c>
      <c r="N179" s="16">
        <f t="shared" si="203"/>
        <v>2458</v>
      </c>
      <c r="O179" s="16">
        <f t="shared" si="203"/>
        <v>2548</v>
      </c>
      <c r="P179" s="16">
        <f t="shared" si="203"/>
        <v>12375</v>
      </c>
      <c r="R179" s="19"/>
      <c r="S179" s="16">
        <f>SUM(S177:S178)</f>
        <v>14137</v>
      </c>
      <c r="T179" s="16">
        <f t="shared" ref="T179:X179" si="204">SUM(T177:T178)</f>
        <v>16044</v>
      </c>
      <c r="U179" s="16">
        <f t="shared" si="204"/>
        <v>14191</v>
      </c>
      <c r="V179" s="16">
        <f t="shared" si="204"/>
        <v>11792</v>
      </c>
      <c r="W179" s="16">
        <f t="shared" si="204"/>
        <v>12339</v>
      </c>
      <c r="X179" s="16">
        <f t="shared" si="204"/>
        <v>68503</v>
      </c>
    </row>
    <row r="181" spans="2:24" x14ac:dyDescent="0.35">
      <c r="C181" s="33">
        <f>_xlfn.CHISQ.TEST(C173:G174,C177:G178)</f>
        <v>3.3479948068179271E-3</v>
      </c>
      <c r="D181" s="28" t="s">
        <v>189</v>
      </c>
      <c r="K181" s="33">
        <f>_xlfn.CHISQ.TEST(K173:O174,K177:O178)</f>
        <v>1.2288951201981346E-7</v>
      </c>
      <c r="L181" s="35" t="s">
        <v>189</v>
      </c>
      <c r="S181" s="33">
        <f>_xlfn.CHISQ.TEST(S173:W174,S177:W178)</f>
        <v>0.25927641319895106</v>
      </c>
      <c r="T181" s="35" t="s">
        <v>189</v>
      </c>
    </row>
    <row r="183" spans="2:24" x14ac:dyDescent="0.35">
      <c r="B183" s="16" t="str">
        <f>Summary!I36</f>
        <v>Pregnancy Households</v>
      </c>
      <c r="C183" s="16">
        <f>Summary!J36</f>
        <v>1</v>
      </c>
      <c r="D183" s="16">
        <f>Summary!K36</f>
        <v>1</v>
      </c>
      <c r="E183" s="16">
        <f>Summary!L36</f>
        <v>0</v>
      </c>
      <c r="F183" s="16">
        <f>Summary!M36</f>
        <v>0</v>
      </c>
      <c r="G183" s="16">
        <f>Summary!N36</f>
        <v>4</v>
      </c>
      <c r="H183" s="16">
        <f>SUM(C183:G183)</f>
        <v>6</v>
      </c>
      <c r="J183" s="16" t="s">
        <v>151</v>
      </c>
      <c r="K183" s="16">
        <v>16</v>
      </c>
      <c r="L183" s="16">
        <v>31</v>
      </c>
      <c r="M183" s="16">
        <v>26</v>
      </c>
      <c r="N183" s="16">
        <v>17</v>
      </c>
      <c r="O183" s="16">
        <v>23</v>
      </c>
      <c r="P183" s="16">
        <f>SUM(K183:O183)</f>
        <v>113</v>
      </c>
      <c r="R183" s="16" t="s">
        <v>151</v>
      </c>
      <c r="S183" s="16">
        <v>256</v>
      </c>
      <c r="T183" s="16">
        <v>310</v>
      </c>
      <c r="U183" s="16">
        <v>228</v>
      </c>
      <c r="V183" s="16">
        <v>181</v>
      </c>
      <c r="W183" s="16">
        <v>168</v>
      </c>
      <c r="X183" s="16">
        <f>SUM(S183:W183)</f>
        <v>1143</v>
      </c>
    </row>
    <row r="184" spans="2:24" x14ac:dyDescent="0.35">
      <c r="B184" s="16" t="s">
        <v>201</v>
      </c>
      <c r="C184" s="16">
        <f>Summary!J10-Summary!J36</f>
        <v>102</v>
      </c>
      <c r="D184" s="16">
        <f>Summary!K10-Summary!K36</f>
        <v>320</v>
      </c>
      <c r="E184" s="16">
        <f>Summary!L10-Summary!L36</f>
        <v>280</v>
      </c>
      <c r="F184" s="16">
        <f>Summary!M10-Summary!M36</f>
        <v>198</v>
      </c>
      <c r="G184" s="16">
        <f>Summary!N10-Summary!N36</f>
        <v>501</v>
      </c>
      <c r="H184" s="16">
        <f>SUM(C184:G184)</f>
        <v>1401</v>
      </c>
      <c r="J184" s="16" t="s">
        <v>201</v>
      </c>
      <c r="K184" s="16">
        <f>Summary!W10-Summary!W36</f>
        <v>2251</v>
      </c>
      <c r="L184" s="16">
        <f>Summary!X10-Summary!X36</f>
        <v>2738</v>
      </c>
      <c r="M184" s="16">
        <f>Summary!Y10-Summary!Y36</f>
        <v>2307</v>
      </c>
      <c r="N184" s="16">
        <f>Summary!Z10-Summary!Z36</f>
        <v>2441</v>
      </c>
      <c r="O184" s="16">
        <f>Summary!AA10-Summary!AA36</f>
        <v>2525</v>
      </c>
      <c r="P184" s="16">
        <f>SUM(K184:O184)</f>
        <v>12262</v>
      </c>
      <c r="R184" s="16" t="s">
        <v>201</v>
      </c>
      <c r="S184" s="16">
        <f>Summary!AJ10-Summary!AJ36</f>
        <v>13881</v>
      </c>
      <c r="T184" s="16">
        <f>Summary!AK10-Summary!AK36</f>
        <v>15734</v>
      </c>
      <c r="U184" s="16">
        <f>Summary!AL10-Summary!AL36</f>
        <v>13963</v>
      </c>
      <c r="V184" s="16">
        <f>Summary!AM10-Summary!AM36</f>
        <v>11611</v>
      </c>
      <c r="W184" s="16">
        <f>Summary!AN10-Summary!AN36</f>
        <v>12171</v>
      </c>
      <c r="X184" s="16">
        <f>SUM(S184:W184)</f>
        <v>67360</v>
      </c>
    </row>
    <row r="185" spans="2:24" x14ac:dyDescent="0.35">
      <c r="B185" s="19"/>
      <c r="C185" s="16">
        <f>SUM(C183:C184)</f>
        <v>103</v>
      </c>
      <c r="D185" s="16">
        <f t="shared" ref="D185:H185" si="205">SUM(D183:D184)</f>
        <v>321</v>
      </c>
      <c r="E185" s="16">
        <f t="shared" si="205"/>
        <v>280</v>
      </c>
      <c r="F185" s="16">
        <f t="shared" si="205"/>
        <v>198</v>
      </c>
      <c r="G185" s="16">
        <f t="shared" si="205"/>
        <v>505</v>
      </c>
      <c r="H185" s="16">
        <f t="shared" si="205"/>
        <v>1407</v>
      </c>
      <c r="J185" s="16"/>
      <c r="K185" s="16">
        <f>SUM(K183:K184)</f>
        <v>2267</v>
      </c>
      <c r="L185" s="16">
        <f t="shared" ref="L185:P185" si="206">SUM(L183:L184)</f>
        <v>2769</v>
      </c>
      <c r="M185" s="16">
        <f t="shared" si="206"/>
        <v>2333</v>
      </c>
      <c r="N185" s="16">
        <f t="shared" si="206"/>
        <v>2458</v>
      </c>
      <c r="O185" s="16">
        <f t="shared" si="206"/>
        <v>2548</v>
      </c>
      <c r="P185" s="16">
        <f t="shared" si="206"/>
        <v>12375</v>
      </c>
      <c r="R185" s="16"/>
      <c r="S185" s="16">
        <f>SUM(S183:S184)</f>
        <v>14137</v>
      </c>
      <c r="T185" s="16">
        <f t="shared" ref="T185:X185" si="207">SUM(T183:T184)</f>
        <v>16044</v>
      </c>
      <c r="U185" s="16">
        <f t="shared" si="207"/>
        <v>14191</v>
      </c>
      <c r="V185" s="16">
        <f t="shared" si="207"/>
        <v>11792</v>
      </c>
      <c r="W185" s="16">
        <f t="shared" si="207"/>
        <v>12339</v>
      </c>
      <c r="X185" s="16">
        <f t="shared" si="207"/>
        <v>68503</v>
      </c>
    </row>
    <row r="187" spans="2:24" x14ac:dyDescent="0.35">
      <c r="B187" s="16" t="s">
        <v>188</v>
      </c>
      <c r="C187" s="16">
        <f>$H183*C$185/$H$185</f>
        <v>0.43923240938166314</v>
      </c>
      <c r="D187" s="16">
        <f t="shared" ref="D187:G187" si="208">$H183*D$185/$H$185</f>
        <v>1.3688699360341152</v>
      </c>
      <c r="E187" s="16">
        <f t="shared" si="208"/>
        <v>1.1940298507462686</v>
      </c>
      <c r="F187" s="16">
        <f t="shared" si="208"/>
        <v>0.84434968017057566</v>
      </c>
      <c r="G187" s="16">
        <f t="shared" si="208"/>
        <v>2.1535181236673773</v>
      </c>
      <c r="H187" s="31">
        <f>SUM(C187:G187)</f>
        <v>6</v>
      </c>
      <c r="J187" s="16" t="s">
        <v>188</v>
      </c>
      <c r="K187" s="16">
        <f>$P183*K$185/$P$185</f>
        <v>20.700686868686869</v>
      </c>
      <c r="L187" s="16">
        <f t="shared" ref="L187:O187" si="209">$P183*L$185/$P$185</f>
        <v>25.284606060606059</v>
      </c>
      <c r="M187" s="16">
        <f t="shared" si="209"/>
        <v>21.303353535353537</v>
      </c>
      <c r="N187" s="16">
        <f t="shared" si="209"/>
        <v>22.444767676767675</v>
      </c>
      <c r="O187" s="16">
        <f t="shared" si="209"/>
        <v>23.266585858585859</v>
      </c>
      <c r="P187" s="31">
        <f>SUM(K187:O187)</f>
        <v>112.99999999999999</v>
      </c>
      <c r="R187" s="16" t="s">
        <v>188</v>
      </c>
      <c r="S187" s="16">
        <f>$X183*S$185/$X$185</f>
        <v>235.88150883902895</v>
      </c>
      <c r="T187" s="16">
        <f t="shared" ref="T187:W187" si="210">$X183*T$185/$X$185</f>
        <v>267.70056785834197</v>
      </c>
      <c r="U187" s="16">
        <f t="shared" si="210"/>
        <v>236.78252047355591</v>
      </c>
      <c r="V187" s="16">
        <f t="shared" si="210"/>
        <v>196.75424433966396</v>
      </c>
      <c r="W187" s="16">
        <f t="shared" si="210"/>
        <v>205.88115848940922</v>
      </c>
      <c r="X187" s="31">
        <f>SUM(S187:W187)</f>
        <v>1143</v>
      </c>
    </row>
    <row r="188" spans="2:24" x14ac:dyDescent="0.35">
      <c r="B188" s="16" t="s">
        <v>188</v>
      </c>
      <c r="C188" s="16">
        <f>$H184*C$185/$H$185</f>
        <v>102.56076759061834</v>
      </c>
      <c r="D188" s="16">
        <f t="shared" ref="D188:G188" si="211">$H184*D$185/$H$185</f>
        <v>319.63113006396588</v>
      </c>
      <c r="E188" s="16">
        <f t="shared" si="211"/>
        <v>278.80597014925371</v>
      </c>
      <c r="F188" s="16">
        <f t="shared" si="211"/>
        <v>197.15565031982942</v>
      </c>
      <c r="G188" s="16">
        <f t="shared" si="211"/>
        <v>502.84648187633263</v>
      </c>
      <c r="H188" s="31">
        <f>SUM(C188:G188)</f>
        <v>1401</v>
      </c>
      <c r="J188" s="16" t="s">
        <v>188</v>
      </c>
      <c r="K188" s="16">
        <f>$P184*K$185/$P$185</f>
        <v>2246.2993131313133</v>
      </c>
      <c r="L188" s="16">
        <f t="shared" ref="L188:O188" si="212">$P184*L$185/$P$185</f>
        <v>2743.7153939393938</v>
      </c>
      <c r="M188" s="16">
        <f t="shared" si="212"/>
        <v>2311.6966464646466</v>
      </c>
      <c r="N188" s="16">
        <f t="shared" si="212"/>
        <v>2435.5552323232323</v>
      </c>
      <c r="O188" s="16">
        <f t="shared" si="212"/>
        <v>2524.733414141414</v>
      </c>
      <c r="P188" s="31">
        <f>SUM(K188:O188)</f>
        <v>12262</v>
      </c>
      <c r="R188" s="16" t="s">
        <v>188</v>
      </c>
      <c r="S188" s="16">
        <f>$X184*S$185/$X$185</f>
        <v>13901.118491160971</v>
      </c>
      <c r="T188" s="16">
        <f t="shared" ref="T188:W188" si="213">$X184*T$185/$X$185</f>
        <v>15776.299432141657</v>
      </c>
      <c r="U188" s="16">
        <f t="shared" si="213"/>
        <v>13954.217479526444</v>
      </c>
      <c r="V188" s="16">
        <f t="shared" si="213"/>
        <v>11595.245755660337</v>
      </c>
      <c r="W188" s="16">
        <f t="shared" si="213"/>
        <v>12133.118841510592</v>
      </c>
      <c r="X188" s="31">
        <f>SUM(S188:W188)</f>
        <v>67360</v>
      </c>
    </row>
    <row r="189" spans="2:24" x14ac:dyDescent="0.35">
      <c r="B189" s="19"/>
      <c r="C189" s="16">
        <f>SUM(C187:C188)</f>
        <v>103</v>
      </c>
      <c r="D189" s="16">
        <f t="shared" ref="D189:H189" si="214">SUM(D187:D188)</f>
        <v>321</v>
      </c>
      <c r="E189" s="16">
        <f t="shared" si="214"/>
        <v>280</v>
      </c>
      <c r="F189" s="16">
        <f t="shared" si="214"/>
        <v>198</v>
      </c>
      <c r="G189" s="16">
        <f t="shared" si="214"/>
        <v>505</v>
      </c>
      <c r="H189" s="16">
        <f t="shared" si="214"/>
        <v>1407</v>
      </c>
      <c r="J189" s="16"/>
      <c r="K189" s="16">
        <f>SUM(K187:K188)</f>
        <v>2267</v>
      </c>
      <c r="L189" s="16">
        <f t="shared" ref="L189:P189" si="215">SUM(L187:L188)</f>
        <v>2769</v>
      </c>
      <c r="M189" s="16">
        <f t="shared" si="215"/>
        <v>2333</v>
      </c>
      <c r="N189" s="16">
        <f t="shared" si="215"/>
        <v>2458</v>
      </c>
      <c r="O189" s="16">
        <f t="shared" si="215"/>
        <v>2548</v>
      </c>
      <c r="P189" s="16">
        <f t="shared" si="215"/>
        <v>12375</v>
      </c>
      <c r="R189" s="19"/>
      <c r="S189" s="16">
        <f>SUM(S187:S188)</f>
        <v>14137</v>
      </c>
      <c r="T189" s="16">
        <f t="shared" ref="T189:X189" si="216">SUM(T187:T188)</f>
        <v>16044</v>
      </c>
      <c r="U189" s="16">
        <f t="shared" si="216"/>
        <v>14191</v>
      </c>
      <c r="V189" s="16">
        <f t="shared" si="216"/>
        <v>11792</v>
      </c>
      <c r="W189" s="16">
        <f t="shared" si="216"/>
        <v>12339</v>
      </c>
      <c r="X189" s="16">
        <f t="shared" si="216"/>
        <v>68503</v>
      </c>
    </row>
    <row r="191" spans="2:24" x14ac:dyDescent="0.35">
      <c r="C191" s="33">
        <f>_xlfn.CHISQ.TEST(C183:G184,C187:G188)</f>
        <v>0.34780465938878169</v>
      </c>
      <c r="D191" s="28" t="s">
        <v>189</v>
      </c>
      <c r="K191" s="33">
        <f>_xlfn.CHISQ.TEST(K183:O184,K187:O188)</f>
        <v>0.31258383056628164</v>
      </c>
      <c r="L191" s="35" t="s">
        <v>189</v>
      </c>
      <c r="S191" s="33">
        <f>_xlfn.CHISQ.TEST(S183:W184,S187:W188)</f>
        <v>1.7324881001000328E-3</v>
      </c>
      <c r="T191" s="35" t="s">
        <v>189</v>
      </c>
    </row>
    <row r="193" spans="2:24" x14ac:dyDescent="0.35">
      <c r="B193" s="16" t="str">
        <f>Summary!I37</f>
        <v>Respiratory Households</v>
      </c>
      <c r="C193" s="16">
        <f>Summary!J37</f>
        <v>0</v>
      </c>
      <c r="D193" s="16">
        <f>Summary!K37</f>
        <v>8</v>
      </c>
      <c r="E193" s="16">
        <f>Summary!L37</f>
        <v>3</v>
      </c>
      <c r="F193" s="16">
        <f>Summary!M37</f>
        <v>6</v>
      </c>
      <c r="G193" s="16">
        <f>Summary!N37</f>
        <v>6</v>
      </c>
      <c r="H193" s="16">
        <f>SUM(C193:G193)</f>
        <v>23</v>
      </c>
      <c r="J193" s="16" t="s">
        <v>146</v>
      </c>
      <c r="K193" s="16">
        <v>167</v>
      </c>
      <c r="L193" s="16">
        <v>187</v>
      </c>
      <c r="M193" s="16">
        <v>154</v>
      </c>
      <c r="N193" s="16">
        <v>209</v>
      </c>
      <c r="O193" s="16">
        <v>206</v>
      </c>
      <c r="P193" s="16">
        <f>SUM(K193:O193)</f>
        <v>923</v>
      </c>
      <c r="R193" s="16" t="s">
        <v>146</v>
      </c>
      <c r="S193" s="16">
        <v>68</v>
      </c>
      <c r="T193" s="16">
        <v>77</v>
      </c>
      <c r="U193" s="16">
        <v>58</v>
      </c>
      <c r="V193" s="16">
        <v>59</v>
      </c>
      <c r="W193" s="16">
        <v>69</v>
      </c>
      <c r="X193" s="16">
        <f>SUM(S193:W193)</f>
        <v>331</v>
      </c>
    </row>
    <row r="194" spans="2:24" x14ac:dyDescent="0.35">
      <c r="B194" s="16" t="s">
        <v>202</v>
      </c>
      <c r="C194" s="16">
        <f>Summary!J10-Summary!J37</f>
        <v>103</v>
      </c>
      <c r="D194" s="16">
        <f>Summary!K10-Summary!K37</f>
        <v>313</v>
      </c>
      <c r="E194" s="16">
        <f>Summary!L10-Summary!L37</f>
        <v>277</v>
      </c>
      <c r="F194" s="16">
        <f>Summary!M10-Summary!M37</f>
        <v>192</v>
      </c>
      <c r="G194" s="16">
        <f>Summary!N10-Summary!N37</f>
        <v>499</v>
      </c>
      <c r="H194" s="16">
        <f>SUM(C194:G194)</f>
        <v>1384</v>
      </c>
      <c r="J194" s="16" t="s">
        <v>202</v>
      </c>
      <c r="K194" s="16">
        <f>Summary!W10-Summary!W37</f>
        <v>2100</v>
      </c>
      <c r="L194" s="16">
        <f>Summary!X10-Summary!X37</f>
        <v>2582</v>
      </c>
      <c r="M194" s="16">
        <f>Summary!Y10-Summary!Y37</f>
        <v>2179</v>
      </c>
      <c r="N194" s="16">
        <f>Summary!Z10-Summary!Z37</f>
        <v>2249</v>
      </c>
      <c r="O194" s="16">
        <f>Summary!AA10-Summary!AA37</f>
        <v>2342</v>
      </c>
      <c r="P194" s="16">
        <f>SUM(K194:O194)</f>
        <v>11452</v>
      </c>
      <c r="R194" s="16" t="s">
        <v>202</v>
      </c>
      <c r="S194" s="16">
        <f>Summary!AJ10-Summary!AJ37</f>
        <v>14069</v>
      </c>
      <c r="T194" s="16">
        <f>Summary!AK10-Summary!AK37</f>
        <v>15967</v>
      </c>
      <c r="U194" s="16">
        <f>Summary!AL10-Summary!AL37</f>
        <v>14133</v>
      </c>
      <c r="V194" s="16">
        <f>Summary!AM10-Summary!AM37</f>
        <v>11733</v>
      </c>
      <c r="W194" s="16">
        <f>Summary!AN10-Summary!AN37</f>
        <v>12270</v>
      </c>
      <c r="X194" s="16">
        <f>SUM(S194:W194)</f>
        <v>68172</v>
      </c>
    </row>
    <row r="195" spans="2:24" x14ac:dyDescent="0.35">
      <c r="B195" s="19"/>
      <c r="C195" s="16">
        <f>SUM(C193:C194)</f>
        <v>103</v>
      </c>
      <c r="D195" s="16">
        <f t="shared" ref="D195:H195" si="217">SUM(D193:D194)</f>
        <v>321</v>
      </c>
      <c r="E195" s="16">
        <f t="shared" si="217"/>
        <v>280</v>
      </c>
      <c r="F195" s="16">
        <f t="shared" si="217"/>
        <v>198</v>
      </c>
      <c r="G195" s="16">
        <f t="shared" si="217"/>
        <v>505</v>
      </c>
      <c r="H195" s="16">
        <f t="shared" si="217"/>
        <v>1407</v>
      </c>
      <c r="J195" s="16"/>
      <c r="K195" s="16">
        <f>SUM(K193:K194)</f>
        <v>2267</v>
      </c>
      <c r="L195" s="16">
        <f t="shared" ref="L195:P195" si="218">SUM(L193:L194)</f>
        <v>2769</v>
      </c>
      <c r="M195" s="16">
        <f t="shared" si="218"/>
        <v>2333</v>
      </c>
      <c r="N195" s="16">
        <f t="shared" si="218"/>
        <v>2458</v>
      </c>
      <c r="O195" s="16">
        <f t="shared" si="218"/>
        <v>2548</v>
      </c>
      <c r="P195" s="16">
        <f t="shared" si="218"/>
        <v>12375</v>
      </c>
      <c r="R195" s="19"/>
      <c r="S195" s="16">
        <f>SUM(S193:S194)</f>
        <v>14137</v>
      </c>
      <c r="T195" s="16">
        <f t="shared" ref="T195:X195" si="219">SUM(T193:T194)</f>
        <v>16044</v>
      </c>
      <c r="U195" s="16">
        <f t="shared" si="219"/>
        <v>14191</v>
      </c>
      <c r="V195" s="16">
        <f t="shared" si="219"/>
        <v>11792</v>
      </c>
      <c r="W195" s="16">
        <f t="shared" si="219"/>
        <v>12339</v>
      </c>
      <c r="X195" s="16">
        <f t="shared" si="219"/>
        <v>68503</v>
      </c>
    </row>
    <row r="197" spans="2:24" x14ac:dyDescent="0.35">
      <c r="B197" s="16" t="s">
        <v>188</v>
      </c>
      <c r="C197" s="16">
        <f>$H193*C$195/$H$195</f>
        <v>1.683724235963042</v>
      </c>
      <c r="D197" s="16">
        <f t="shared" ref="D197:G197" si="220">$H193*D$195/$H$195</f>
        <v>5.2473347547974409</v>
      </c>
      <c r="E197" s="16">
        <f t="shared" si="220"/>
        <v>4.5771144278606961</v>
      </c>
      <c r="F197" s="16">
        <f t="shared" si="220"/>
        <v>3.2366737739872069</v>
      </c>
      <c r="G197" s="16">
        <f t="shared" si="220"/>
        <v>8.2551528073916138</v>
      </c>
      <c r="H197" s="31">
        <f>SUM(C197:G197)</f>
        <v>23</v>
      </c>
      <c r="J197" s="16" t="s">
        <v>188</v>
      </c>
      <c r="K197" s="16">
        <f>$P193*K$195/$P$195</f>
        <v>169.08614141414142</v>
      </c>
      <c r="L197" s="16">
        <f t="shared" ref="L197:O197" si="221">$P193*L$195/$P$195</f>
        <v>206.52824242424242</v>
      </c>
      <c r="M197" s="16">
        <f t="shared" si="221"/>
        <v>174.00880808080808</v>
      </c>
      <c r="N197" s="16">
        <f t="shared" si="221"/>
        <v>183.33204040404041</v>
      </c>
      <c r="O197" s="16">
        <f t="shared" si="221"/>
        <v>190.04476767676766</v>
      </c>
      <c r="P197" s="31">
        <f>SUM(K197:O197)</f>
        <v>923</v>
      </c>
      <c r="R197" s="16" t="s">
        <v>188</v>
      </c>
      <c r="S197" s="16">
        <f>$X193*S$195/$X$195</f>
        <v>68.308643417076624</v>
      </c>
      <c r="T197" s="16">
        <f t="shared" ref="T197:W197" si="222">$X193*T$195/$X$195</f>
        <v>77.52308658014978</v>
      </c>
      <c r="U197" s="16">
        <f t="shared" si="222"/>
        <v>68.569566296366588</v>
      </c>
      <c r="V197" s="16">
        <f t="shared" si="222"/>
        <v>56.977825788651593</v>
      </c>
      <c r="W197" s="16">
        <f t="shared" si="222"/>
        <v>59.620877917755429</v>
      </c>
      <c r="X197" s="31">
        <f>SUM(S197:W197)</f>
        <v>331</v>
      </c>
    </row>
    <row r="198" spans="2:24" x14ac:dyDescent="0.35">
      <c r="B198" s="16" t="s">
        <v>188</v>
      </c>
      <c r="C198" s="16">
        <f>$H194*C$195/$H$195</f>
        <v>101.31627576403696</v>
      </c>
      <c r="D198" s="16">
        <f t="shared" ref="D198:G198" si="223">$H194*D$195/$H$195</f>
        <v>315.75266524520254</v>
      </c>
      <c r="E198" s="16">
        <f t="shared" si="223"/>
        <v>275.42288557213931</v>
      </c>
      <c r="F198" s="16">
        <f t="shared" si="223"/>
        <v>194.76332622601279</v>
      </c>
      <c r="G198" s="16">
        <f t="shared" si="223"/>
        <v>496.7448471926084</v>
      </c>
      <c r="H198" s="31">
        <f>SUM(C198:G198)</f>
        <v>1384</v>
      </c>
      <c r="J198" s="16" t="s">
        <v>188</v>
      </c>
      <c r="K198" s="16">
        <f>$P194*K$195/$P$195</f>
        <v>2097.9138585858586</v>
      </c>
      <c r="L198" s="16">
        <f t="shared" ref="L198:O198" si="224">$P194*L$195/$P$195</f>
        <v>2562.4717575757577</v>
      </c>
      <c r="M198" s="16">
        <f t="shared" si="224"/>
        <v>2158.9911919191918</v>
      </c>
      <c r="N198" s="16">
        <f t="shared" si="224"/>
        <v>2274.6679595959595</v>
      </c>
      <c r="O198" s="16">
        <f t="shared" si="224"/>
        <v>2357.9552323232324</v>
      </c>
      <c r="P198" s="31">
        <f>SUM(K198:O198)</f>
        <v>11452.000000000002</v>
      </c>
      <c r="R198" s="16" t="s">
        <v>188</v>
      </c>
      <c r="S198" s="16">
        <f>$X194*S$195/$X$195</f>
        <v>14068.691356582924</v>
      </c>
      <c r="T198" s="16">
        <f t="shared" ref="T198:W198" si="225">$X194*T$195/$X$195</f>
        <v>15966.47691341985</v>
      </c>
      <c r="U198" s="16">
        <f t="shared" si="225"/>
        <v>14122.430433703634</v>
      </c>
      <c r="V198" s="16">
        <f t="shared" si="225"/>
        <v>11735.022174211348</v>
      </c>
      <c r="W198" s="16">
        <f t="shared" si="225"/>
        <v>12279.379122082244</v>
      </c>
      <c r="X198" s="31">
        <f>SUM(S198:W198)</f>
        <v>68172</v>
      </c>
    </row>
    <row r="199" spans="2:24" x14ac:dyDescent="0.35">
      <c r="B199" s="19"/>
      <c r="C199" s="16">
        <f>SUM(C197:C198)</f>
        <v>103</v>
      </c>
      <c r="D199" s="16">
        <f t="shared" ref="D199:H199" si="226">SUM(D197:D198)</f>
        <v>321</v>
      </c>
      <c r="E199" s="16">
        <f t="shared" si="226"/>
        <v>280</v>
      </c>
      <c r="F199" s="16">
        <f t="shared" si="226"/>
        <v>198</v>
      </c>
      <c r="G199" s="16">
        <f t="shared" si="226"/>
        <v>505</v>
      </c>
      <c r="H199" s="16">
        <f t="shared" si="226"/>
        <v>1407</v>
      </c>
      <c r="J199" s="16"/>
      <c r="K199" s="16">
        <f>SUM(K197:K198)</f>
        <v>2267</v>
      </c>
      <c r="L199" s="16">
        <f t="shared" ref="L199:P199" si="227">SUM(L197:L198)</f>
        <v>2769</v>
      </c>
      <c r="M199" s="16">
        <f t="shared" si="227"/>
        <v>2333</v>
      </c>
      <c r="N199" s="16">
        <f t="shared" si="227"/>
        <v>2458</v>
      </c>
      <c r="O199" s="16">
        <f t="shared" si="227"/>
        <v>2548</v>
      </c>
      <c r="P199" s="16">
        <f t="shared" si="227"/>
        <v>12375.000000000002</v>
      </c>
      <c r="R199" s="19"/>
      <c r="S199" s="16">
        <f>SUM(S197:S198)</f>
        <v>14137</v>
      </c>
      <c r="T199" s="16">
        <f t="shared" ref="T199:X199" si="228">SUM(T197:T198)</f>
        <v>16044</v>
      </c>
      <c r="U199" s="16">
        <f t="shared" si="228"/>
        <v>14191</v>
      </c>
      <c r="V199" s="16">
        <f t="shared" si="228"/>
        <v>11792</v>
      </c>
      <c r="W199" s="16">
        <f t="shared" si="228"/>
        <v>12339</v>
      </c>
      <c r="X199" s="16">
        <f t="shared" si="228"/>
        <v>68503</v>
      </c>
    </row>
    <row r="201" spans="2:24" x14ac:dyDescent="0.35">
      <c r="C201" s="33">
        <f>_xlfn.CHISQ.TEST(C193:G194,C197:G198)</f>
        <v>0.14930816423742485</v>
      </c>
      <c r="D201" s="28" t="s">
        <v>189</v>
      </c>
      <c r="K201" s="33">
        <f>_xlfn.CHISQ.TEST(K193:O194,K197:O198)</f>
        <v>4.3207820724209929E-2</v>
      </c>
      <c r="L201" s="35" t="s">
        <v>189</v>
      </c>
      <c r="S201" s="33">
        <f>_xlfn.CHISQ.TEST(S193:W194,S197:W198)</f>
        <v>0.52544374487324963</v>
      </c>
      <c r="T201" s="35" t="s">
        <v>189</v>
      </c>
    </row>
    <row r="204" spans="2:24" x14ac:dyDescent="0.35">
      <c r="B204" s="16" t="s">
        <v>153</v>
      </c>
      <c r="C204" s="16">
        <v>36</v>
      </c>
      <c r="D204" s="16">
        <v>120</v>
      </c>
      <c r="E204" s="16">
        <v>100</v>
      </c>
      <c r="F204" s="16">
        <v>62</v>
      </c>
      <c r="G204" s="16">
        <v>85</v>
      </c>
      <c r="H204" s="16">
        <f>SUM(C204:G204)</f>
        <v>403</v>
      </c>
      <c r="J204" s="16" t="s">
        <v>153</v>
      </c>
      <c r="K204" s="16">
        <v>252</v>
      </c>
      <c r="L204" s="16">
        <v>368</v>
      </c>
      <c r="M204" s="16">
        <v>320</v>
      </c>
      <c r="N204" s="16">
        <v>321</v>
      </c>
      <c r="O204" s="16">
        <v>311</v>
      </c>
      <c r="P204" s="16">
        <f>SUM(K204:O204)</f>
        <v>1572</v>
      </c>
      <c r="R204" s="16" t="s">
        <v>153</v>
      </c>
      <c r="S204" s="16">
        <v>4238</v>
      </c>
      <c r="T204" s="16">
        <v>5130</v>
      </c>
      <c r="U204" s="16">
        <v>4282</v>
      </c>
      <c r="V204" s="16">
        <v>3591</v>
      </c>
      <c r="W204" s="16">
        <v>3280</v>
      </c>
      <c r="X204" s="16">
        <f>SUM(S204:W204)</f>
        <v>20521</v>
      </c>
    </row>
    <row r="205" spans="2:24" x14ac:dyDescent="0.35">
      <c r="B205" s="16" t="s">
        <v>154</v>
      </c>
      <c r="C205" s="16">
        <v>14</v>
      </c>
      <c r="D205" s="16">
        <v>56</v>
      </c>
      <c r="E205" s="16">
        <v>44</v>
      </c>
      <c r="F205" s="16">
        <v>38</v>
      </c>
      <c r="G205" s="16">
        <v>87</v>
      </c>
      <c r="H205" s="16">
        <f t="shared" ref="H205:H207" si="229">SUM(C205:G205)</f>
        <v>239</v>
      </c>
      <c r="J205" s="16" t="s">
        <v>154</v>
      </c>
      <c r="K205" s="16">
        <v>542</v>
      </c>
      <c r="L205" s="16">
        <v>633</v>
      </c>
      <c r="M205" s="16">
        <v>513</v>
      </c>
      <c r="N205" s="16">
        <v>617</v>
      </c>
      <c r="O205" s="16">
        <v>541</v>
      </c>
      <c r="P205" s="16">
        <f t="shared" ref="P205:P207" si="230">SUM(K205:O205)</f>
        <v>2846</v>
      </c>
      <c r="R205" s="16" t="s">
        <v>154</v>
      </c>
      <c r="S205" s="16">
        <v>2072</v>
      </c>
      <c r="T205" s="16">
        <v>2194</v>
      </c>
      <c r="U205" s="16">
        <v>1906</v>
      </c>
      <c r="V205" s="16">
        <v>1591</v>
      </c>
      <c r="W205" s="16">
        <v>1756</v>
      </c>
      <c r="X205" s="16">
        <f t="shared" ref="X205:X207" si="231">SUM(S205:W205)</f>
        <v>9519</v>
      </c>
    </row>
    <row r="206" spans="2:24" x14ac:dyDescent="0.35">
      <c r="B206" s="16" t="s">
        <v>155</v>
      </c>
      <c r="C206" s="16">
        <v>17</v>
      </c>
      <c r="D206" s="16">
        <v>59</v>
      </c>
      <c r="E206" s="16">
        <v>49</v>
      </c>
      <c r="F206" s="16">
        <v>45</v>
      </c>
      <c r="G206" s="16">
        <v>141</v>
      </c>
      <c r="H206" s="16">
        <f t="shared" si="229"/>
        <v>311</v>
      </c>
      <c r="J206" s="16" t="s">
        <v>155</v>
      </c>
      <c r="K206" s="16">
        <v>762</v>
      </c>
      <c r="L206" s="16">
        <v>961</v>
      </c>
      <c r="M206" s="16">
        <v>781</v>
      </c>
      <c r="N206" s="16">
        <v>754</v>
      </c>
      <c r="O206" s="16">
        <v>977</v>
      </c>
      <c r="P206" s="16">
        <f t="shared" si="230"/>
        <v>4235</v>
      </c>
      <c r="R206" s="16" t="s">
        <v>155</v>
      </c>
      <c r="S206" s="16">
        <v>3822</v>
      </c>
      <c r="T206" s="16">
        <v>4396</v>
      </c>
      <c r="U206" s="16">
        <v>4222</v>
      </c>
      <c r="V206" s="16">
        <v>3557</v>
      </c>
      <c r="W206" s="16">
        <v>3854</v>
      </c>
      <c r="X206" s="16">
        <f t="shared" si="231"/>
        <v>19851</v>
      </c>
    </row>
    <row r="207" spans="2:24" x14ac:dyDescent="0.35">
      <c r="B207" s="16" t="s">
        <v>156</v>
      </c>
      <c r="C207" s="16">
        <v>36</v>
      </c>
      <c r="D207" s="16">
        <v>86</v>
      </c>
      <c r="E207" s="16">
        <v>87</v>
      </c>
      <c r="F207" s="16">
        <v>53</v>
      </c>
      <c r="G207" s="16">
        <v>192</v>
      </c>
      <c r="H207" s="16">
        <f t="shared" si="229"/>
        <v>454</v>
      </c>
      <c r="J207" s="16" t="s">
        <v>156</v>
      </c>
      <c r="K207" s="16">
        <v>711</v>
      </c>
      <c r="L207" s="16">
        <v>807</v>
      </c>
      <c r="M207" s="16">
        <v>719</v>
      </c>
      <c r="N207" s="16">
        <v>766</v>
      </c>
      <c r="O207" s="16">
        <v>719</v>
      </c>
      <c r="P207" s="16">
        <f t="shared" si="230"/>
        <v>3722</v>
      </c>
      <c r="R207" s="16" t="s">
        <v>156</v>
      </c>
      <c r="S207" s="16">
        <v>4005</v>
      </c>
      <c r="T207" s="16">
        <v>4324</v>
      </c>
      <c r="U207" s="16">
        <v>3781</v>
      </c>
      <c r="V207" s="16">
        <v>3053</v>
      </c>
      <c r="W207" s="16">
        <v>3449</v>
      </c>
      <c r="X207" s="16">
        <f t="shared" si="231"/>
        <v>18612</v>
      </c>
    </row>
    <row r="208" spans="2:24" x14ac:dyDescent="0.35">
      <c r="B208" s="19"/>
      <c r="C208" s="16">
        <f>SUM(C204:C207)</f>
        <v>103</v>
      </c>
      <c r="D208" s="16">
        <f t="shared" ref="D208:H208" si="232">SUM(D204:D207)</f>
        <v>321</v>
      </c>
      <c r="E208" s="16">
        <f t="shared" si="232"/>
        <v>280</v>
      </c>
      <c r="F208" s="16">
        <f t="shared" si="232"/>
        <v>198</v>
      </c>
      <c r="G208" s="16">
        <f t="shared" si="232"/>
        <v>505</v>
      </c>
      <c r="H208" s="16">
        <f t="shared" si="232"/>
        <v>1407</v>
      </c>
      <c r="J208" s="16"/>
      <c r="K208" s="16">
        <f>SUM(K204:K207)</f>
        <v>2267</v>
      </c>
      <c r="L208" s="16">
        <f t="shared" ref="L208:O208" si="233">SUM(L204:L207)</f>
        <v>2769</v>
      </c>
      <c r="M208" s="16">
        <f t="shared" si="233"/>
        <v>2333</v>
      </c>
      <c r="N208" s="16">
        <f t="shared" si="233"/>
        <v>2458</v>
      </c>
      <c r="O208" s="16">
        <f t="shared" si="233"/>
        <v>2548</v>
      </c>
      <c r="P208" s="16">
        <f>SUM(P204:P207)</f>
        <v>12375</v>
      </c>
      <c r="R208" s="19"/>
      <c r="S208" s="16">
        <f>SUM(S204:S207)</f>
        <v>14137</v>
      </c>
      <c r="T208" s="16">
        <f t="shared" ref="T208:X208" si="234">SUM(T204:T207)</f>
        <v>16044</v>
      </c>
      <c r="U208" s="16">
        <f t="shared" si="234"/>
        <v>14191</v>
      </c>
      <c r="V208" s="16">
        <f t="shared" si="234"/>
        <v>11792</v>
      </c>
      <c r="W208" s="16">
        <f t="shared" si="234"/>
        <v>12339</v>
      </c>
      <c r="X208" s="16">
        <f t="shared" si="234"/>
        <v>68503</v>
      </c>
    </row>
    <row r="211" spans="2:24" x14ac:dyDescent="0.35">
      <c r="B211" s="16" t="s">
        <v>188</v>
      </c>
      <c r="C211" s="16">
        <f>$H204*C$208/$H$208</f>
        <v>29.501776830135039</v>
      </c>
      <c r="D211" s="16">
        <f t="shared" ref="D211:G211" si="235">$H204*D$208/$H$208</f>
        <v>91.942430703624737</v>
      </c>
      <c r="E211" s="16">
        <f t="shared" si="235"/>
        <v>80.199004975124382</v>
      </c>
      <c r="F211" s="16">
        <f t="shared" si="235"/>
        <v>56.712153518123671</v>
      </c>
      <c r="G211" s="16">
        <f t="shared" si="235"/>
        <v>144.64463397299218</v>
      </c>
      <c r="H211" s="31">
        <f>SUM(C211:G211)</f>
        <v>403</v>
      </c>
      <c r="J211" s="16" t="s">
        <v>188</v>
      </c>
      <c r="K211" s="16">
        <f>$P204*K$208/$P$208</f>
        <v>287.97769696969698</v>
      </c>
      <c r="L211" s="16">
        <f t="shared" ref="L211:O211" si="236">$P204*L$208/$P$208</f>
        <v>351.74690909090907</v>
      </c>
      <c r="M211" s="16">
        <f t="shared" si="236"/>
        <v>296.36169696969699</v>
      </c>
      <c r="N211" s="16">
        <f t="shared" si="236"/>
        <v>312.24048484848487</v>
      </c>
      <c r="O211" s="16">
        <f t="shared" si="236"/>
        <v>323.67321212121215</v>
      </c>
      <c r="P211" s="16">
        <f>SUM(K211:O211)</f>
        <v>1572</v>
      </c>
      <c r="R211" s="16" t="s">
        <v>188</v>
      </c>
      <c r="S211" s="16">
        <f>$X204*S$208/$X$208</f>
        <v>4234.9295213348323</v>
      </c>
      <c r="T211" s="16">
        <f t="shared" ref="T211:W211" si="237">$X204*T$208/$X$208</f>
        <v>4806.1971592484997</v>
      </c>
      <c r="U211" s="16">
        <f t="shared" si="237"/>
        <v>4251.1059515641655</v>
      </c>
      <c r="V211" s="16">
        <f t="shared" si="237"/>
        <v>3532.4530604499073</v>
      </c>
      <c r="W211" s="16">
        <f t="shared" si="237"/>
        <v>3696.3143074025957</v>
      </c>
      <c r="X211" s="31">
        <f>SUM(S211:W211)</f>
        <v>20521</v>
      </c>
    </row>
    <row r="212" spans="2:24" x14ac:dyDescent="0.35">
      <c r="B212" s="16" t="s">
        <v>188</v>
      </c>
      <c r="C212" s="16">
        <f t="shared" ref="C212:G214" si="238">$H205*C$208/$H$208</f>
        <v>17.496090973702913</v>
      </c>
      <c r="D212" s="16">
        <f t="shared" si="238"/>
        <v>54.526652452025587</v>
      </c>
      <c r="E212" s="16">
        <f t="shared" si="238"/>
        <v>47.562189054726367</v>
      </c>
      <c r="F212" s="16">
        <f t="shared" si="238"/>
        <v>33.633262260127928</v>
      </c>
      <c r="G212" s="16">
        <f t="shared" si="238"/>
        <v>85.781805259417197</v>
      </c>
      <c r="H212" s="31">
        <f t="shared" ref="H212:H214" si="239">SUM(C212:G212)</f>
        <v>239</v>
      </c>
      <c r="J212" s="16" t="s">
        <v>188</v>
      </c>
      <c r="K212" s="16">
        <f t="shared" ref="K212:O214" si="240">$P205*K$208/$P$208</f>
        <v>521.36420202020201</v>
      </c>
      <c r="L212" s="16">
        <f t="shared" si="240"/>
        <v>636.81406060606059</v>
      </c>
      <c r="M212" s="16">
        <f t="shared" si="240"/>
        <v>536.5428686868687</v>
      </c>
      <c r="N212" s="16">
        <f t="shared" si="240"/>
        <v>565.29034343434341</v>
      </c>
      <c r="O212" s="16">
        <f t="shared" si="240"/>
        <v>585.98852525252528</v>
      </c>
      <c r="P212" s="16">
        <f t="shared" ref="P212:P214" si="241">SUM(K212:O212)</f>
        <v>2846</v>
      </c>
      <c r="R212" s="16" t="s">
        <v>188</v>
      </c>
      <c r="S212" s="16">
        <f t="shared" ref="S212:W214" si="242">$X205*S$208/$X$208</f>
        <v>1964.4410171817292</v>
      </c>
      <c r="T212" s="16">
        <f t="shared" si="242"/>
        <v>2229.4328131614675</v>
      </c>
      <c r="U212" s="16">
        <f t="shared" si="242"/>
        <v>1971.9447177495877</v>
      </c>
      <c r="V212" s="16">
        <f t="shared" si="242"/>
        <v>1638.5858721515847</v>
      </c>
      <c r="W212" s="16">
        <f t="shared" si="242"/>
        <v>1714.5955797556312</v>
      </c>
      <c r="X212" s="31">
        <f t="shared" ref="X212:X214" si="243">SUM(S212:W212)</f>
        <v>9519</v>
      </c>
    </row>
    <row r="213" spans="2:24" x14ac:dyDescent="0.35">
      <c r="B213" s="16" t="s">
        <v>188</v>
      </c>
      <c r="C213" s="16">
        <f t="shared" si="238"/>
        <v>22.766879886282872</v>
      </c>
      <c r="D213" s="16">
        <f t="shared" si="238"/>
        <v>70.953091684434966</v>
      </c>
      <c r="E213" s="16">
        <f t="shared" si="238"/>
        <v>61.89054726368159</v>
      </c>
      <c r="F213" s="16">
        <f t="shared" si="238"/>
        <v>43.765458422174838</v>
      </c>
      <c r="G213" s="16">
        <f t="shared" si="238"/>
        <v>111.62402274342573</v>
      </c>
      <c r="H213" s="31">
        <f t="shared" si="239"/>
        <v>311</v>
      </c>
      <c r="J213" s="16" t="s">
        <v>188</v>
      </c>
      <c r="K213" s="16">
        <f t="shared" si="240"/>
        <v>775.81777777777779</v>
      </c>
      <c r="L213" s="16">
        <f t="shared" si="240"/>
        <v>947.61333333333334</v>
      </c>
      <c r="M213" s="16">
        <f t="shared" si="240"/>
        <v>798.40444444444449</v>
      </c>
      <c r="N213" s="16">
        <f t="shared" si="240"/>
        <v>841.18222222222221</v>
      </c>
      <c r="O213" s="16">
        <f t="shared" si="240"/>
        <v>871.98222222222228</v>
      </c>
      <c r="P213" s="16">
        <f t="shared" si="241"/>
        <v>4235</v>
      </c>
      <c r="R213" s="16" t="s">
        <v>188</v>
      </c>
      <c r="S213" s="16">
        <f t="shared" si="242"/>
        <v>4096.6612703093297</v>
      </c>
      <c r="T213" s="16">
        <f t="shared" si="242"/>
        <v>4649.2773163219126</v>
      </c>
      <c r="U213" s="16">
        <f t="shared" si="242"/>
        <v>4112.3095484869273</v>
      </c>
      <c r="V213" s="16">
        <f t="shared" si="242"/>
        <v>3417.120301300673</v>
      </c>
      <c r="W213" s="16">
        <f t="shared" si="242"/>
        <v>3575.631563581157</v>
      </c>
      <c r="X213" s="31">
        <f t="shared" si="243"/>
        <v>19851</v>
      </c>
    </row>
    <row r="214" spans="2:24" x14ac:dyDescent="0.35">
      <c r="B214" s="16" t="s">
        <v>188</v>
      </c>
      <c r="C214" s="16">
        <f t="shared" si="238"/>
        <v>33.235252309879172</v>
      </c>
      <c r="D214" s="16">
        <f t="shared" si="238"/>
        <v>103.57782515991471</v>
      </c>
      <c r="E214" s="16">
        <f t="shared" si="238"/>
        <v>90.348258706467661</v>
      </c>
      <c r="F214" s="16">
        <f t="shared" si="238"/>
        <v>63.889125799573563</v>
      </c>
      <c r="G214" s="16">
        <f t="shared" si="238"/>
        <v>162.94953802416489</v>
      </c>
      <c r="H214" s="31">
        <f t="shared" si="239"/>
        <v>454</v>
      </c>
      <c r="J214" s="16" t="s">
        <v>188</v>
      </c>
      <c r="K214" s="16">
        <f t="shared" si="240"/>
        <v>681.84032323232327</v>
      </c>
      <c r="L214" s="16">
        <f t="shared" si="240"/>
        <v>832.82569696969699</v>
      </c>
      <c r="M214" s="16">
        <f t="shared" si="240"/>
        <v>701.69098989898987</v>
      </c>
      <c r="N214" s="16">
        <f t="shared" si="240"/>
        <v>739.28694949494945</v>
      </c>
      <c r="O214" s="16">
        <f t="shared" si="240"/>
        <v>766.35604040404041</v>
      </c>
      <c r="P214" s="16">
        <f t="shared" si="241"/>
        <v>3722</v>
      </c>
      <c r="R214" s="16" t="s">
        <v>188</v>
      </c>
      <c r="S214" s="16">
        <f t="shared" si="242"/>
        <v>3840.9681911741091</v>
      </c>
      <c r="T214" s="16">
        <f t="shared" si="242"/>
        <v>4359.0927112681193</v>
      </c>
      <c r="U214" s="16">
        <f t="shared" si="242"/>
        <v>3855.6397821993196</v>
      </c>
      <c r="V214" s="16">
        <f t="shared" si="242"/>
        <v>3203.8407660978351</v>
      </c>
      <c r="W214" s="16">
        <f t="shared" si="242"/>
        <v>3352.4585492606161</v>
      </c>
      <c r="X214" s="31">
        <f t="shared" si="243"/>
        <v>18612</v>
      </c>
    </row>
    <row r="215" spans="2:24" x14ac:dyDescent="0.35">
      <c r="B215" s="19"/>
      <c r="C215" s="31">
        <f>SUM(C211:C214)</f>
        <v>103</v>
      </c>
      <c r="D215" s="31">
        <f t="shared" ref="D215:H215" si="244">SUM(D211:D214)</f>
        <v>321</v>
      </c>
      <c r="E215" s="31">
        <f t="shared" si="244"/>
        <v>280</v>
      </c>
      <c r="F215" s="31">
        <f t="shared" si="244"/>
        <v>198</v>
      </c>
      <c r="G215" s="31">
        <f t="shared" si="244"/>
        <v>505</v>
      </c>
      <c r="H215" s="31">
        <f t="shared" si="244"/>
        <v>1407</v>
      </c>
      <c r="J215" s="16"/>
      <c r="K215" s="31">
        <f>SUM(K211:K214)</f>
        <v>2267</v>
      </c>
      <c r="L215" s="31">
        <f t="shared" ref="L215:P215" si="245">SUM(L211:L214)</f>
        <v>2769</v>
      </c>
      <c r="M215" s="31">
        <f t="shared" si="245"/>
        <v>2333</v>
      </c>
      <c r="N215" s="31">
        <f t="shared" si="245"/>
        <v>2458</v>
      </c>
      <c r="O215" s="31">
        <f t="shared" si="245"/>
        <v>2548</v>
      </c>
      <c r="P215" s="31">
        <f t="shared" si="245"/>
        <v>12375</v>
      </c>
      <c r="R215" s="19"/>
      <c r="S215" s="31">
        <f>SUM(S211:S214)</f>
        <v>14137</v>
      </c>
      <c r="T215" s="31">
        <f t="shared" ref="T215:X215" si="246">SUM(T211:T214)</f>
        <v>16044</v>
      </c>
      <c r="U215" s="31">
        <f t="shared" si="246"/>
        <v>14191</v>
      </c>
      <c r="V215" s="31">
        <f t="shared" si="246"/>
        <v>11792</v>
      </c>
      <c r="W215" s="31">
        <f t="shared" si="246"/>
        <v>12339</v>
      </c>
      <c r="X215" s="31">
        <f t="shared" si="246"/>
        <v>68503</v>
      </c>
    </row>
    <row r="217" spans="2:24" x14ac:dyDescent="0.35">
      <c r="C217" s="33">
        <f>_xlfn.CHISQ.TEST(C204:G207,C211:G214)</f>
        <v>1.8925638997012976E-9</v>
      </c>
      <c r="D217" s="35" t="s">
        <v>189</v>
      </c>
      <c r="K217" s="33">
        <f>_xlfn.CHISQ.TEST(K204:O207,K211:O214)</f>
        <v>5.0593791330537356E-6</v>
      </c>
      <c r="L217" s="35" t="s">
        <v>189</v>
      </c>
      <c r="S217" s="33">
        <f>_xlfn.CHISQ.TEST(S204:W207,S211:W214)</f>
        <v>1.9684237187583593E-28</v>
      </c>
      <c r="T217" t="s">
        <v>189</v>
      </c>
    </row>
  </sheetData>
  <mergeCells count="3">
    <mergeCell ref="C3:G3"/>
    <mergeCell ref="K3:O3"/>
    <mergeCell ref="S3:W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5" x14ac:dyDescent="0.35"/>
  <sheetData>
    <row r="1" spans="1:1" x14ac:dyDescent="0.35">
      <c r="A1" s="6" t="s">
        <v>29</v>
      </c>
    </row>
  </sheetData>
  <hyperlinks>
    <hyperlink ref="A1" location="Index!A1" display="Index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3:I173"/>
  <sheetViews>
    <sheetView workbookViewId="0"/>
  </sheetViews>
  <sheetFormatPr defaultRowHeight="14.5" x14ac:dyDescent="0.35"/>
  <cols>
    <col min="5" max="5" width="9.81640625" style="5" bestFit="1" customWidth="1"/>
    <col min="7" max="7" width="28.54296875" bestFit="1" customWidth="1"/>
    <col min="8" max="8" width="30.26953125" bestFit="1" customWidth="1"/>
    <col min="9" max="9" width="30.7265625" bestFit="1" customWidth="1"/>
  </cols>
  <sheetData>
    <row r="3" spans="3:9" x14ac:dyDescent="0.35">
      <c r="C3" s="1" t="s">
        <v>0</v>
      </c>
      <c r="D3" s="1" t="s">
        <v>1</v>
      </c>
      <c r="E3" s="2" t="s">
        <v>2</v>
      </c>
      <c r="F3" s="1" t="s">
        <v>3</v>
      </c>
      <c r="G3" s="1" t="s">
        <v>30</v>
      </c>
      <c r="H3" s="1" t="s">
        <v>31</v>
      </c>
      <c r="I3" s="1" t="s">
        <v>32</v>
      </c>
    </row>
    <row r="4" spans="3:9" x14ac:dyDescent="0.35">
      <c r="C4" s="3" t="s">
        <v>5</v>
      </c>
      <c r="D4" s="3" t="s">
        <v>6</v>
      </c>
      <c r="E4" s="4" t="s">
        <v>7</v>
      </c>
      <c r="F4" s="3">
        <v>1665310</v>
      </c>
      <c r="G4" s="3">
        <v>8</v>
      </c>
      <c r="H4" s="3">
        <v>219</v>
      </c>
      <c r="I4" s="3">
        <v>3009</v>
      </c>
    </row>
    <row r="5" spans="3:9" x14ac:dyDescent="0.35">
      <c r="C5" s="3" t="s">
        <v>5</v>
      </c>
      <c r="D5" s="3" t="s">
        <v>6</v>
      </c>
      <c r="E5" s="4" t="s">
        <v>8</v>
      </c>
      <c r="F5" s="3">
        <v>1555935</v>
      </c>
      <c r="G5" s="3">
        <v>5</v>
      </c>
      <c r="H5" s="3">
        <v>66</v>
      </c>
      <c r="I5" s="3">
        <v>1004</v>
      </c>
    </row>
    <row r="6" spans="3:9" x14ac:dyDescent="0.35">
      <c r="C6" s="3" t="s">
        <v>5</v>
      </c>
      <c r="D6" s="3" t="s">
        <v>6</v>
      </c>
      <c r="E6" s="4" t="s">
        <v>9</v>
      </c>
      <c r="F6" s="3">
        <v>1452668</v>
      </c>
      <c r="G6" s="3">
        <v>2</v>
      </c>
      <c r="H6" s="3">
        <v>15</v>
      </c>
      <c r="I6" s="3">
        <v>418</v>
      </c>
    </row>
    <row r="7" spans="3:9" x14ac:dyDescent="0.35">
      <c r="C7" s="3" t="s">
        <v>5</v>
      </c>
      <c r="D7" s="3" t="s">
        <v>6</v>
      </c>
      <c r="E7" s="4" t="s">
        <v>10</v>
      </c>
      <c r="F7" s="3">
        <v>1584088</v>
      </c>
      <c r="G7" s="3">
        <v>1</v>
      </c>
      <c r="H7" s="3">
        <v>21</v>
      </c>
      <c r="I7" s="3">
        <v>226</v>
      </c>
    </row>
    <row r="8" spans="3:9" x14ac:dyDescent="0.35">
      <c r="C8" s="3" t="s">
        <v>5</v>
      </c>
      <c r="D8" s="3" t="s">
        <v>6</v>
      </c>
      <c r="E8" s="4" t="s">
        <v>11</v>
      </c>
      <c r="F8" s="3">
        <v>1774376</v>
      </c>
      <c r="G8" s="3">
        <v>4</v>
      </c>
      <c r="H8" s="3">
        <v>27</v>
      </c>
      <c r="I8" s="3">
        <v>288</v>
      </c>
    </row>
    <row r="9" spans="3:9" x14ac:dyDescent="0.35">
      <c r="C9" s="3" t="s">
        <v>5</v>
      </c>
      <c r="D9" s="3" t="s">
        <v>6</v>
      </c>
      <c r="E9" s="4" t="s">
        <v>12</v>
      </c>
      <c r="F9" s="3">
        <v>1844708</v>
      </c>
      <c r="G9" s="3">
        <v>6</v>
      </c>
      <c r="H9" s="3">
        <v>46</v>
      </c>
      <c r="I9" s="3">
        <v>613</v>
      </c>
    </row>
    <row r="10" spans="3:9" x14ac:dyDescent="0.35">
      <c r="C10" s="3" t="s">
        <v>5</v>
      </c>
      <c r="D10" s="3" t="s">
        <v>6</v>
      </c>
      <c r="E10" s="4" t="s">
        <v>13</v>
      </c>
      <c r="F10" s="3">
        <v>1850268</v>
      </c>
      <c r="G10" s="3">
        <v>6</v>
      </c>
      <c r="H10" s="3">
        <v>61</v>
      </c>
      <c r="I10" s="3">
        <v>781</v>
      </c>
    </row>
    <row r="11" spans="3:9" x14ac:dyDescent="0.35">
      <c r="C11" s="3" t="s">
        <v>5</v>
      </c>
      <c r="D11" s="3" t="s">
        <v>6</v>
      </c>
      <c r="E11" s="4" t="s">
        <v>14</v>
      </c>
      <c r="F11" s="3">
        <v>1687739</v>
      </c>
      <c r="G11" s="3">
        <v>5</v>
      </c>
      <c r="H11" s="3">
        <v>80</v>
      </c>
      <c r="I11" s="3">
        <v>666</v>
      </c>
    </row>
    <row r="12" spans="3:9" x14ac:dyDescent="0.35">
      <c r="C12" s="3" t="s">
        <v>5</v>
      </c>
      <c r="D12" s="3" t="s">
        <v>6</v>
      </c>
      <c r="E12" s="4" t="s">
        <v>15</v>
      </c>
      <c r="F12" s="3">
        <v>1912301</v>
      </c>
      <c r="G12" s="3">
        <v>5</v>
      </c>
      <c r="H12" s="3">
        <v>68</v>
      </c>
      <c r="I12" s="3">
        <v>407</v>
      </c>
    </row>
    <row r="13" spans="3:9" x14ac:dyDescent="0.35">
      <c r="C13" s="3" t="s">
        <v>5</v>
      </c>
      <c r="D13" s="3" t="s">
        <v>6</v>
      </c>
      <c r="E13" s="4" t="s">
        <v>16</v>
      </c>
      <c r="F13" s="3">
        <v>1986075</v>
      </c>
      <c r="G13" s="3">
        <v>5</v>
      </c>
      <c r="H13" s="3">
        <v>57</v>
      </c>
      <c r="I13" s="3">
        <v>187</v>
      </c>
    </row>
    <row r="14" spans="3:9" x14ac:dyDescent="0.35">
      <c r="C14" s="3" t="s">
        <v>5</v>
      </c>
      <c r="D14" s="3" t="s">
        <v>6</v>
      </c>
      <c r="E14" s="4" t="s">
        <v>17</v>
      </c>
      <c r="F14" s="3">
        <v>1824684</v>
      </c>
      <c r="G14" s="3">
        <v>1</v>
      </c>
      <c r="H14" s="3">
        <v>51</v>
      </c>
      <c r="I14" s="3">
        <v>109</v>
      </c>
    </row>
    <row r="15" spans="3:9" x14ac:dyDescent="0.35">
      <c r="C15" s="3" t="s">
        <v>5</v>
      </c>
      <c r="D15" s="3" t="s">
        <v>6</v>
      </c>
      <c r="E15" s="4" t="s">
        <v>18</v>
      </c>
      <c r="F15" s="3">
        <v>1574641</v>
      </c>
      <c r="G15" s="3">
        <v>1</v>
      </c>
      <c r="H15" s="3">
        <v>70</v>
      </c>
      <c r="I15" s="3">
        <v>90</v>
      </c>
    </row>
    <row r="16" spans="3:9" x14ac:dyDescent="0.35">
      <c r="C16" s="3" t="s">
        <v>5</v>
      </c>
      <c r="D16" s="3" t="s">
        <v>6</v>
      </c>
      <c r="E16" s="4" t="s">
        <v>19</v>
      </c>
      <c r="F16" s="3">
        <v>1499767</v>
      </c>
      <c r="G16" s="3">
        <v>7</v>
      </c>
      <c r="H16" s="3">
        <v>65</v>
      </c>
      <c r="I16" s="3">
        <v>77</v>
      </c>
    </row>
    <row r="17" spans="3:9" x14ac:dyDescent="0.35">
      <c r="C17" s="3" t="s">
        <v>5</v>
      </c>
      <c r="D17" s="3" t="s">
        <v>6</v>
      </c>
      <c r="E17" s="4" t="s">
        <v>20</v>
      </c>
      <c r="F17" s="3">
        <v>1498119</v>
      </c>
      <c r="G17" s="3">
        <v>0</v>
      </c>
      <c r="H17" s="3">
        <v>73</v>
      </c>
      <c r="I17" s="3">
        <v>56</v>
      </c>
    </row>
    <row r="18" spans="3:9" x14ac:dyDescent="0.35">
      <c r="C18" s="3" t="s">
        <v>5</v>
      </c>
      <c r="D18" s="3" t="s">
        <v>6</v>
      </c>
      <c r="E18" s="4" t="s">
        <v>21</v>
      </c>
      <c r="F18" s="3">
        <v>1106851</v>
      </c>
      <c r="G18" s="3">
        <v>0</v>
      </c>
      <c r="H18" s="3">
        <v>69</v>
      </c>
      <c r="I18" s="3">
        <v>30</v>
      </c>
    </row>
    <row r="19" spans="3:9" x14ac:dyDescent="0.35">
      <c r="C19" s="3" t="s">
        <v>5</v>
      </c>
      <c r="D19" s="3" t="s">
        <v>6</v>
      </c>
      <c r="E19" s="4" t="s">
        <v>22</v>
      </c>
      <c r="F19" s="3">
        <v>944545</v>
      </c>
      <c r="G19" s="3">
        <v>1</v>
      </c>
      <c r="H19" s="3">
        <v>89</v>
      </c>
      <c r="I19" s="3">
        <v>30</v>
      </c>
    </row>
    <row r="20" spans="3:9" x14ac:dyDescent="0.35">
      <c r="C20" s="3" t="s">
        <v>5</v>
      </c>
      <c r="D20" s="3" t="s">
        <v>6</v>
      </c>
      <c r="E20" s="4" t="s">
        <v>23</v>
      </c>
      <c r="F20" s="3">
        <v>1569773</v>
      </c>
      <c r="G20" s="3">
        <v>2</v>
      </c>
      <c r="H20" s="3">
        <v>176</v>
      </c>
      <c r="I20" s="3">
        <v>22</v>
      </c>
    </row>
    <row r="21" spans="3:9" x14ac:dyDescent="0.35">
      <c r="C21" s="3" t="s">
        <v>5</v>
      </c>
      <c r="D21" s="3" t="s">
        <v>24</v>
      </c>
      <c r="E21" s="4" t="s">
        <v>7</v>
      </c>
      <c r="F21" s="3">
        <v>-1748820</v>
      </c>
      <c r="G21" s="3">
        <v>-9</v>
      </c>
      <c r="H21" s="3">
        <v>-225</v>
      </c>
      <c r="I21" s="3">
        <v>-3271</v>
      </c>
    </row>
    <row r="22" spans="3:9" x14ac:dyDescent="0.35">
      <c r="C22" s="3" t="s">
        <v>5</v>
      </c>
      <c r="D22" s="3" t="s">
        <v>24</v>
      </c>
      <c r="E22" s="4" t="s">
        <v>8</v>
      </c>
      <c r="F22" s="3">
        <v>-1631984</v>
      </c>
      <c r="G22" s="3">
        <v>-3</v>
      </c>
      <c r="H22" s="3">
        <v>-60</v>
      </c>
      <c r="I22" s="3">
        <v>-979</v>
      </c>
    </row>
    <row r="23" spans="3:9" x14ac:dyDescent="0.35">
      <c r="C23" s="3" t="s">
        <v>5</v>
      </c>
      <c r="D23" s="3" t="s">
        <v>24</v>
      </c>
      <c r="E23" s="4" t="s">
        <v>9</v>
      </c>
      <c r="F23" s="3">
        <v>-1523725</v>
      </c>
      <c r="G23" s="3">
        <v>-4</v>
      </c>
      <c r="H23" s="3">
        <v>-31</v>
      </c>
      <c r="I23" s="3">
        <v>-364</v>
      </c>
    </row>
    <row r="24" spans="3:9" x14ac:dyDescent="0.35">
      <c r="C24" s="3" t="s">
        <v>5</v>
      </c>
      <c r="D24" s="3" t="s">
        <v>24</v>
      </c>
      <c r="E24" s="4" t="s">
        <v>10</v>
      </c>
      <c r="F24" s="3">
        <v>-1670664</v>
      </c>
      <c r="G24" s="3">
        <v>-3</v>
      </c>
      <c r="H24" s="3">
        <v>-19</v>
      </c>
      <c r="I24" s="3">
        <v>-155</v>
      </c>
    </row>
    <row r="25" spans="3:9" x14ac:dyDescent="0.35">
      <c r="C25" s="3" t="s">
        <v>5</v>
      </c>
      <c r="D25" s="3" t="s">
        <v>24</v>
      </c>
      <c r="E25" s="4" t="s">
        <v>11</v>
      </c>
      <c r="F25" s="3">
        <v>-1829362</v>
      </c>
      <c r="G25" s="3">
        <v>-3</v>
      </c>
      <c r="H25" s="3">
        <v>-17</v>
      </c>
      <c r="I25" s="3">
        <v>-71</v>
      </c>
    </row>
    <row r="26" spans="3:9" x14ac:dyDescent="0.35">
      <c r="C26" s="3" t="s">
        <v>5</v>
      </c>
      <c r="D26" s="3" t="s">
        <v>24</v>
      </c>
      <c r="E26" s="4" t="s">
        <v>12</v>
      </c>
      <c r="F26" s="3">
        <v>-1840624</v>
      </c>
      <c r="G26" s="3">
        <v>-1</v>
      </c>
      <c r="H26" s="3">
        <v>-22</v>
      </c>
      <c r="I26" s="3">
        <v>-129</v>
      </c>
    </row>
    <row r="27" spans="3:9" x14ac:dyDescent="0.35">
      <c r="C27" s="3" t="s">
        <v>5</v>
      </c>
      <c r="D27" s="3" t="s">
        <v>24</v>
      </c>
      <c r="E27" s="4" t="s">
        <v>13</v>
      </c>
      <c r="F27" s="3">
        <v>-1831757</v>
      </c>
      <c r="G27" s="3">
        <v>-3</v>
      </c>
      <c r="H27" s="3">
        <v>-32</v>
      </c>
      <c r="I27" s="3">
        <v>-242</v>
      </c>
    </row>
    <row r="28" spans="3:9" x14ac:dyDescent="0.35">
      <c r="C28" s="3" t="s">
        <v>5</v>
      </c>
      <c r="D28" s="3" t="s">
        <v>24</v>
      </c>
      <c r="E28" s="4" t="s">
        <v>14</v>
      </c>
      <c r="F28" s="3">
        <v>-1681435</v>
      </c>
      <c r="G28" s="3">
        <v>-4</v>
      </c>
      <c r="H28" s="3">
        <v>-39</v>
      </c>
      <c r="I28" s="3">
        <v>-294</v>
      </c>
    </row>
    <row r="29" spans="3:9" x14ac:dyDescent="0.35">
      <c r="C29" s="3" t="s">
        <v>5</v>
      </c>
      <c r="D29" s="3" t="s">
        <v>24</v>
      </c>
      <c r="E29" s="4" t="s">
        <v>15</v>
      </c>
      <c r="F29" s="3">
        <v>-1877592</v>
      </c>
      <c r="G29" s="3">
        <v>-1</v>
      </c>
      <c r="H29" s="3">
        <v>-46</v>
      </c>
      <c r="I29" s="3">
        <v>-190</v>
      </c>
    </row>
    <row r="30" spans="3:9" x14ac:dyDescent="0.35">
      <c r="C30" s="3" t="s">
        <v>5</v>
      </c>
      <c r="D30" s="3" t="s">
        <v>24</v>
      </c>
      <c r="E30" s="4" t="s">
        <v>16</v>
      </c>
      <c r="F30" s="3">
        <v>-1939699</v>
      </c>
      <c r="G30" s="3">
        <v>-3</v>
      </c>
      <c r="H30" s="3">
        <v>-35</v>
      </c>
      <c r="I30" s="3">
        <v>-111</v>
      </c>
    </row>
    <row r="31" spans="3:9" x14ac:dyDescent="0.35">
      <c r="C31" s="3" t="s">
        <v>5</v>
      </c>
      <c r="D31" s="3" t="s">
        <v>24</v>
      </c>
      <c r="E31" s="4" t="s">
        <v>17</v>
      </c>
      <c r="F31" s="3">
        <v>-1792829</v>
      </c>
      <c r="G31" s="3">
        <v>-2</v>
      </c>
      <c r="H31" s="3">
        <v>-31</v>
      </c>
      <c r="I31" s="3">
        <v>-67</v>
      </c>
    </row>
    <row r="32" spans="3:9" x14ac:dyDescent="0.35">
      <c r="C32" s="3" t="s">
        <v>5</v>
      </c>
      <c r="D32" s="3" t="s">
        <v>24</v>
      </c>
      <c r="E32" s="4" t="s">
        <v>18</v>
      </c>
      <c r="F32" s="3">
        <v>-1539583</v>
      </c>
      <c r="G32" s="3">
        <v>0</v>
      </c>
      <c r="H32" s="3">
        <v>-53</v>
      </c>
      <c r="I32" s="3">
        <v>-43</v>
      </c>
    </row>
    <row r="33" spans="3:9" x14ac:dyDescent="0.35">
      <c r="C33" s="3" t="s">
        <v>5</v>
      </c>
      <c r="D33" s="3" t="s">
        <v>24</v>
      </c>
      <c r="E33" s="4" t="s">
        <v>19</v>
      </c>
      <c r="F33" s="3">
        <v>-1440004</v>
      </c>
      <c r="G33" s="3">
        <v>-3</v>
      </c>
      <c r="H33" s="3">
        <v>-59</v>
      </c>
      <c r="I33" s="3">
        <v>-60</v>
      </c>
    </row>
    <row r="34" spans="3:9" x14ac:dyDescent="0.35">
      <c r="C34" s="3" t="s">
        <v>5</v>
      </c>
      <c r="D34" s="3" t="s">
        <v>24</v>
      </c>
      <c r="E34" s="4" t="s">
        <v>20</v>
      </c>
      <c r="F34" s="3">
        <v>-1419680</v>
      </c>
      <c r="G34" s="3">
        <v>-3</v>
      </c>
      <c r="H34" s="3">
        <v>-70</v>
      </c>
      <c r="I34" s="3">
        <v>-52</v>
      </c>
    </row>
    <row r="35" spans="3:9" x14ac:dyDescent="0.35">
      <c r="C35" s="3" t="s">
        <v>5</v>
      </c>
      <c r="D35" s="3" t="s">
        <v>24</v>
      </c>
      <c r="E35" s="4" t="s">
        <v>21</v>
      </c>
      <c r="F35" s="3">
        <v>-998923</v>
      </c>
      <c r="G35" s="3">
        <v>0</v>
      </c>
      <c r="H35" s="3">
        <v>-58</v>
      </c>
      <c r="I35" s="3">
        <v>-29</v>
      </c>
    </row>
    <row r="36" spans="3:9" x14ac:dyDescent="0.35">
      <c r="C36" s="3" t="s">
        <v>5</v>
      </c>
      <c r="D36" s="3" t="s">
        <v>24</v>
      </c>
      <c r="E36" s="4" t="s">
        <v>22</v>
      </c>
      <c r="F36" s="3">
        <v>-798929</v>
      </c>
      <c r="G36" s="3">
        <v>-1</v>
      </c>
      <c r="H36" s="3">
        <v>-87</v>
      </c>
      <c r="I36" s="3">
        <v>-37</v>
      </c>
    </row>
    <row r="37" spans="3:9" x14ac:dyDescent="0.35">
      <c r="C37" s="3" t="s">
        <v>5</v>
      </c>
      <c r="D37" s="3" t="s">
        <v>24</v>
      </c>
      <c r="E37" s="4" t="s">
        <v>23</v>
      </c>
      <c r="F37" s="3">
        <v>-968359</v>
      </c>
      <c r="G37" s="3">
        <v>-1</v>
      </c>
      <c r="H37" s="3">
        <v>-130</v>
      </c>
      <c r="I37" s="3">
        <v>-30</v>
      </c>
    </row>
    <row r="38" spans="3:9" x14ac:dyDescent="0.35">
      <c r="C38" s="3" t="s">
        <v>25</v>
      </c>
      <c r="D38" s="3" t="s">
        <v>6</v>
      </c>
      <c r="E38" s="4" t="s">
        <v>7</v>
      </c>
      <c r="F38" s="3">
        <v>1673217</v>
      </c>
      <c r="G38" s="3">
        <v>23</v>
      </c>
      <c r="H38" s="3">
        <v>226</v>
      </c>
      <c r="I38" s="3">
        <v>3183</v>
      </c>
    </row>
    <row r="39" spans="3:9" x14ac:dyDescent="0.35">
      <c r="C39" s="3" t="s">
        <v>25</v>
      </c>
      <c r="D39" s="3" t="s">
        <v>6</v>
      </c>
      <c r="E39" s="4" t="s">
        <v>8</v>
      </c>
      <c r="F39" s="3">
        <v>1597216</v>
      </c>
      <c r="G39" s="3">
        <v>17</v>
      </c>
      <c r="H39" s="3">
        <v>70</v>
      </c>
      <c r="I39" s="3">
        <v>1240</v>
      </c>
    </row>
    <row r="40" spans="3:9" x14ac:dyDescent="0.35">
      <c r="C40" s="3" t="s">
        <v>25</v>
      </c>
      <c r="D40" s="3" t="s">
        <v>6</v>
      </c>
      <c r="E40" s="4" t="s">
        <v>9</v>
      </c>
      <c r="F40" s="3">
        <v>1451558</v>
      </c>
      <c r="G40" s="3">
        <v>12</v>
      </c>
      <c r="H40" s="3">
        <v>28</v>
      </c>
      <c r="I40" s="3">
        <v>530</v>
      </c>
    </row>
    <row r="41" spans="3:9" x14ac:dyDescent="0.35">
      <c r="C41" s="3" t="s">
        <v>25</v>
      </c>
      <c r="D41" s="3" t="s">
        <v>6</v>
      </c>
      <c r="E41" s="4" t="s">
        <v>10</v>
      </c>
      <c r="F41" s="3">
        <v>1572189</v>
      </c>
      <c r="G41" s="3">
        <v>8</v>
      </c>
      <c r="H41" s="3">
        <v>21</v>
      </c>
      <c r="I41" s="3">
        <v>296</v>
      </c>
    </row>
    <row r="42" spans="3:9" x14ac:dyDescent="0.35">
      <c r="C42" s="3" t="s">
        <v>25</v>
      </c>
      <c r="D42" s="3" t="s">
        <v>6</v>
      </c>
      <c r="E42" s="4" t="s">
        <v>11</v>
      </c>
      <c r="F42" s="3">
        <v>1769057</v>
      </c>
      <c r="G42" s="3">
        <v>2</v>
      </c>
      <c r="H42" s="3">
        <v>26</v>
      </c>
      <c r="I42" s="3">
        <v>300</v>
      </c>
    </row>
    <row r="43" spans="3:9" x14ac:dyDescent="0.35">
      <c r="C43" s="3" t="s">
        <v>25</v>
      </c>
      <c r="D43" s="3" t="s">
        <v>6</v>
      </c>
      <c r="E43" s="4" t="s">
        <v>12</v>
      </c>
      <c r="F43" s="3">
        <v>1857183</v>
      </c>
      <c r="G43" s="3">
        <v>11</v>
      </c>
      <c r="H43" s="3">
        <v>59</v>
      </c>
      <c r="I43" s="3">
        <v>668</v>
      </c>
    </row>
    <row r="44" spans="3:9" x14ac:dyDescent="0.35">
      <c r="C44" s="3" t="s">
        <v>25</v>
      </c>
      <c r="D44" s="3" t="s">
        <v>6</v>
      </c>
      <c r="E44" s="4" t="s">
        <v>13</v>
      </c>
      <c r="F44" s="3">
        <v>1862898</v>
      </c>
      <c r="G44" s="3">
        <v>9</v>
      </c>
      <c r="H44" s="3">
        <v>70</v>
      </c>
      <c r="I44" s="3">
        <v>855</v>
      </c>
    </row>
    <row r="45" spans="3:9" x14ac:dyDescent="0.35">
      <c r="C45" s="3" t="s">
        <v>25</v>
      </c>
      <c r="D45" s="3" t="s">
        <v>6</v>
      </c>
      <c r="E45" s="4" t="s">
        <v>14</v>
      </c>
      <c r="F45" s="3">
        <v>1701231</v>
      </c>
      <c r="G45" s="3">
        <v>17</v>
      </c>
      <c r="H45" s="3">
        <v>86</v>
      </c>
      <c r="I45" s="3">
        <v>784</v>
      </c>
    </row>
    <row r="46" spans="3:9" x14ac:dyDescent="0.35">
      <c r="C46" s="3" t="s">
        <v>25</v>
      </c>
      <c r="D46" s="3" t="s">
        <v>6</v>
      </c>
      <c r="E46" s="4" t="s">
        <v>15</v>
      </c>
      <c r="F46" s="3">
        <v>1868974</v>
      </c>
      <c r="G46" s="3">
        <v>14</v>
      </c>
      <c r="H46" s="3">
        <v>62</v>
      </c>
      <c r="I46" s="3">
        <v>405</v>
      </c>
    </row>
    <row r="47" spans="3:9" x14ac:dyDescent="0.35">
      <c r="C47" s="3" t="s">
        <v>25</v>
      </c>
      <c r="D47" s="3" t="s">
        <v>6</v>
      </c>
      <c r="E47" s="4" t="s">
        <v>16</v>
      </c>
      <c r="F47" s="3">
        <v>1983144</v>
      </c>
      <c r="G47" s="3">
        <v>9</v>
      </c>
      <c r="H47" s="3">
        <v>79</v>
      </c>
      <c r="I47" s="3">
        <v>257</v>
      </c>
    </row>
    <row r="48" spans="3:9" x14ac:dyDescent="0.35">
      <c r="C48" s="3" t="s">
        <v>25</v>
      </c>
      <c r="D48" s="3" t="s">
        <v>6</v>
      </c>
      <c r="E48" s="4" t="s">
        <v>17</v>
      </c>
      <c r="F48" s="3">
        <v>1877446</v>
      </c>
      <c r="G48" s="3">
        <v>8</v>
      </c>
      <c r="H48" s="3">
        <v>72</v>
      </c>
      <c r="I48" s="3">
        <v>152</v>
      </c>
    </row>
    <row r="49" spans="3:9" x14ac:dyDescent="0.35">
      <c r="C49" s="3" t="s">
        <v>25</v>
      </c>
      <c r="D49" s="3" t="s">
        <v>6</v>
      </c>
      <c r="E49" s="4" t="s">
        <v>18</v>
      </c>
      <c r="F49" s="3">
        <v>1610436</v>
      </c>
      <c r="G49" s="3">
        <v>9</v>
      </c>
      <c r="H49" s="3">
        <v>64</v>
      </c>
      <c r="I49" s="3">
        <v>117</v>
      </c>
    </row>
    <row r="50" spans="3:9" x14ac:dyDescent="0.35">
      <c r="C50" s="3" t="s">
        <v>25</v>
      </c>
      <c r="D50" s="3" t="s">
        <v>6</v>
      </c>
      <c r="E50" s="4" t="s">
        <v>19</v>
      </c>
      <c r="F50" s="3">
        <v>1487843</v>
      </c>
      <c r="G50" s="3">
        <v>7</v>
      </c>
      <c r="H50" s="3">
        <v>77</v>
      </c>
      <c r="I50" s="3">
        <v>99</v>
      </c>
    </row>
    <row r="51" spans="3:9" x14ac:dyDescent="0.35">
      <c r="C51" s="3" t="s">
        <v>25</v>
      </c>
      <c r="D51" s="3" t="s">
        <v>6</v>
      </c>
      <c r="E51" s="4" t="s">
        <v>20</v>
      </c>
      <c r="F51" s="3">
        <v>1528871</v>
      </c>
      <c r="G51" s="3">
        <v>5</v>
      </c>
      <c r="H51" s="3">
        <v>92</v>
      </c>
      <c r="I51" s="3">
        <v>85</v>
      </c>
    </row>
    <row r="52" spans="3:9" x14ac:dyDescent="0.35">
      <c r="C52" s="3" t="s">
        <v>25</v>
      </c>
      <c r="D52" s="3" t="s">
        <v>6</v>
      </c>
      <c r="E52" s="4" t="s">
        <v>21</v>
      </c>
      <c r="F52" s="3">
        <v>1146831</v>
      </c>
      <c r="G52" s="3">
        <v>9</v>
      </c>
      <c r="H52" s="3">
        <v>96</v>
      </c>
      <c r="I52" s="3">
        <v>48</v>
      </c>
    </row>
    <row r="53" spans="3:9" x14ac:dyDescent="0.35">
      <c r="C53" s="3" t="s">
        <v>25</v>
      </c>
      <c r="D53" s="3" t="s">
        <v>6</v>
      </c>
      <c r="E53" s="4" t="s">
        <v>22</v>
      </c>
      <c r="F53" s="3">
        <v>964595</v>
      </c>
      <c r="G53" s="3">
        <v>6</v>
      </c>
      <c r="H53" s="3">
        <v>97</v>
      </c>
      <c r="I53" s="3">
        <v>46</v>
      </c>
    </row>
    <row r="54" spans="3:9" x14ac:dyDescent="0.35">
      <c r="C54" s="3" t="s">
        <v>25</v>
      </c>
      <c r="D54" s="3" t="s">
        <v>6</v>
      </c>
      <c r="E54" s="4" t="s">
        <v>23</v>
      </c>
      <c r="F54" s="3">
        <v>1590733</v>
      </c>
      <c r="G54" s="3">
        <v>17</v>
      </c>
      <c r="H54" s="3">
        <v>294</v>
      </c>
      <c r="I54" s="3">
        <v>37</v>
      </c>
    </row>
    <row r="55" spans="3:9" x14ac:dyDescent="0.35">
      <c r="C55" s="3" t="s">
        <v>25</v>
      </c>
      <c r="D55" s="3" t="s">
        <v>24</v>
      </c>
      <c r="E55" s="4" t="s">
        <v>7</v>
      </c>
      <c r="F55" s="3">
        <v>-1757740</v>
      </c>
      <c r="G55" s="3">
        <v>-17</v>
      </c>
      <c r="H55" s="3">
        <v>-244</v>
      </c>
      <c r="I55" s="3">
        <v>-3503</v>
      </c>
    </row>
    <row r="56" spans="3:9" x14ac:dyDescent="0.35">
      <c r="C56" s="3" t="s">
        <v>25</v>
      </c>
      <c r="D56" s="3" t="s">
        <v>24</v>
      </c>
      <c r="E56" s="4" t="s">
        <v>8</v>
      </c>
      <c r="F56" s="3">
        <v>-1675149</v>
      </c>
      <c r="G56" s="3">
        <v>-18</v>
      </c>
      <c r="H56" s="3">
        <v>-66</v>
      </c>
      <c r="I56" s="3">
        <v>-1157</v>
      </c>
    </row>
    <row r="57" spans="3:9" x14ac:dyDescent="0.35">
      <c r="C57" s="3" t="s">
        <v>25</v>
      </c>
      <c r="D57" s="3" t="s">
        <v>24</v>
      </c>
      <c r="E57" s="4" t="s">
        <v>9</v>
      </c>
      <c r="F57" s="3">
        <v>-1521497</v>
      </c>
      <c r="G57" s="3">
        <v>-12</v>
      </c>
      <c r="H57" s="3">
        <v>-40</v>
      </c>
      <c r="I57" s="3">
        <v>-498</v>
      </c>
    </row>
    <row r="58" spans="3:9" x14ac:dyDescent="0.35">
      <c r="C58" s="3" t="s">
        <v>25</v>
      </c>
      <c r="D58" s="3" t="s">
        <v>24</v>
      </c>
      <c r="E58" s="4" t="s">
        <v>10</v>
      </c>
      <c r="F58" s="3">
        <v>-1658765</v>
      </c>
      <c r="G58" s="3">
        <v>-5</v>
      </c>
      <c r="H58" s="3">
        <v>-35</v>
      </c>
      <c r="I58" s="3">
        <v>-209</v>
      </c>
    </row>
    <row r="59" spans="3:9" x14ac:dyDescent="0.35">
      <c r="C59" s="3" t="s">
        <v>25</v>
      </c>
      <c r="D59" s="3" t="s">
        <v>24</v>
      </c>
      <c r="E59" s="4" t="s">
        <v>11</v>
      </c>
      <c r="F59" s="3">
        <v>-1837360</v>
      </c>
      <c r="G59" s="3">
        <v>-2</v>
      </c>
      <c r="H59" s="3">
        <v>-16</v>
      </c>
      <c r="I59" s="3">
        <v>-84</v>
      </c>
    </row>
    <row r="60" spans="3:9" x14ac:dyDescent="0.35">
      <c r="C60" s="3" t="s">
        <v>25</v>
      </c>
      <c r="D60" s="3" t="s">
        <v>24</v>
      </c>
      <c r="E60" s="4" t="s">
        <v>12</v>
      </c>
      <c r="F60" s="3">
        <v>-1861199</v>
      </c>
      <c r="G60" s="3">
        <v>-3</v>
      </c>
      <c r="H60" s="3">
        <v>-19</v>
      </c>
      <c r="I60" s="3">
        <v>-142</v>
      </c>
    </row>
    <row r="61" spans="3:9" x14ac:dyDescent="0.35">
      <c r="C61" s="3" t="s">
        <v>25</v>
      </c>
      <c r="D61" s="3" t="s">
        <v>24</v>
      </c>
      <c r="E61" s="4" t="s">
        <v>13</v>
      </c>
      <c r="F61" s="3">
        <v>-1844311</v>
      </c>
      <c r="G61" s="3">
        <v>-4</v>
      </c>
      <c r="H61" s="3">
        <v>-43</v>
      </c>
      <c r="I61" s="3">
        <v>-259</v>
      </c>
    </row>
    <row r="62" spans="3:9" x14ac:dyDescent="0.35">
      <c r="C62" s="3" t="s">
        <v>25</v>
      </c>
      <c r="D62" s="3" t="s">
        <v>24</v>
      </c>
      <c r="E62" s="4" t="s">
        <v>14</v>
      </c>
      <c r="F62" s="3">
        <v>-1694773</v>
      </c>
      <c r="G62" s="3">
        <v>-8</v>
      </c>
      <c r="H62" s="3">
        <v>-48</v>
      </c>
      <c r="I62" s="3">
        <v>-302</v>
      </c>
    </row>
    <row r="63" spans="3:9" x14ac:dyDescent="0.35">
      <c r="C63" s="3" t="s">
        <v>25</v>
      </c>
      <c r="D63" s="3" t="s">
        <v>24</v>
      </c>
      <c r="E63" s="4" t="s">
        <v>15</v>
      </c>
      <c r="F63" s="3">
        <v>-1838430</v>
      </c>
      <c r="G63" s="3">
        <v>-9</v>
      </c>
      <c r="H63" s="3">
        <v>-56</v>
      </c>
      <c r="I63" s="3">
        <v>-226</v>
      </c>
    </row>
    <row r="64" spans="3:9" x14ac:dyDescent="0.35">
      <c r="C64" s="3" t="s">
        <v>25</v>
      </c>
      <c r="D64" s="3" t="s">
        <v>24</v>
      </c>
      <c r="E64" s="4" t="s">
        <v>16</v>
      </c>
      <c r="F64" s="3">
        <v>-1935219</v>
      </c>
      <c r="G64" s="3">
        <v>-8</v>
      </c>
      <c r="H64" s="3">
        <v>-45</v>
      </c>
      <c r="I64" s="3">
        <v>-152</v>
      </c>
    </row>
    <row r="65" spans="3:9" x14ac:dyDescent="0.35">
      <c r="C65" s="3" t="s">
        <v>25</v>
      </c>
      <c r="D65" s="3" t="s">
        <v>24</v>
      </c>
      <c r="E65" s="4" t="s">
        <v>17</v>
      </c>
      <c r="F65" s="3">
        <v>-1839842</v>
      </c>
      <c r="G65" s="3">
        <v>-12</v>
      </c>
      <c r="H65" s="3">
        <v>-56</v>
      </c>
      <c r="I65" s="3">
        <v>-93</v>
      </c>
    </row>
    <row r="66" spans="3:9" x14ac:dyDescent="0.35">
      <c r="C66" s="3" t="s">
        <v>25</v>
      </c>
      <c r="D66" s="3" t="s">
        <v>24</v>
      </c>
      <c r="E66" s="4" t="s">
        <v>18</v>
      </c>
      <c r="F66" s="3">
        <v>-1576145</v>
      </c>
      <c r="G66" s="3">
        <v>-6</v>
      </c>
      <c r="H66" s="3">
        <v>-57</v>
      </c>
      <c r="I66" s="3">
        <v>-67</v>
      </c>
    </row>
    <row r="67" spans="3:9" x14ac:dyDescent="0.35">
      <c r="C67" s="3" t="s">
        <v>25</v>
      </c>
      <c r="D67" s="3" t="s">
        <v>24</v>
      </c>
      <c r="E67" s="4" t="s">
        <v>19</v>
      </c>
      <c r="F67" s="3">
        <v>-1426088</v>
      </c>
      <c r="G67" s="3">
        <v>-7</v>
      </c>
      <c r="H67" s="3">
        <v>-58</v>
      </c>
      <c r="I67" s="3">
        <v>-63</v>
      </c>
    </row>
    <row r="68" spans="3:9" x14ac:dyDescent="0.35">
      <c r="C68" s="3" t="s">
        <v>25</v>
      </c>
      <c r="D68" s="3" t="s">
        <v>24</v>
      </c>
      <c r="E68" s="4" t="s">
        <v>20</v>
      </c>
      <c r="F68" s="3">
        <v>-1446590</v>
      </c>
      <c r="G68" s="3">
        <v>-3</v>
      </c>
      <c r="H68" s="3">
        <v>-82</v>
      </c>
      <c r="I68" s="3">
        <v>-58</v>
      </c>
    </row>
    <row r="69" spans="3:9" x14ac:dyDescent="0.35">
      <c r="C69" s="3" t="s">
        <v>25</v>
      </c>
      <c r="D69" s="3" t="s">
        <v>24</v>
      </c>
      <c r="E69" s="4" t="s">
        <v>21</v>
      </c>
      <c r="F69" s="3">
        <v>-1040581</v>
      </c>
      <c r="G69" s="3">
        <v>-7</v>
      </c>
      <c r="H69" s="3">
        <v>-106</v>
      </c>
      <c r="I69" s="3">
        <v>-51</v>
      </c>
    </row>
    <row r="70" spans="3:9" x14ac:dyDescent="0.35">
      <c r="C70" s="3" t="s">
        <v>25</v>
      </c>
      <c r="D70" s="3" t="s">
        <v>24</v>
      </c>
      <c r="E70" s="4" t="s">
        <v>22</v>
      </c>
      <c r="F70" s="3">
        <v>-820363</v>
      </c>
      <c r="G70" s="3">
        <v>-10</v>
      </c>
      <c r="H70" s="3">
        <v>-93</v>
      </c>
      <c r="I70" s="3">
        <v>-36</v>
      </c>
    </row>
    <row r="71" spans="3:9" x14ac:dyDescent="0.35">
      <c r="C71" s="3" t="s">
        <v>25</v>
      </c>
      <c r="D71" s="3" t="s">
        <v>24</v>
      </c>
      <c r="E71" s="4" t="s">
        <v>23</v>
      </c>
      <c r="F71" s="3">
        <v>-999144</v>
      </c>
      <c r="G71" s="3">
        <v>-7</v>
      </c>
      <c r="H71" s="3">
        <v>-186</v>
      </c>
      <c r="I71" s="3">
        <v>-42</v>
      </c>
    </row>
    <row r="72" spans="3:9" x14ac:dyDescent="0.35">
      <c r="C72" s="3" t="s">
        <v>26</v>
      </c>
      <c r="D72" s="3" t="s">
        <v>6</v>
      </c>
      <c r="E72" s="4" t="s">
        <v>7</v>
      </c>
      <c r="F72" s="3">
        <v>1674292</v>
      </c>
      <c r="G72" s="3">
        <v>22</v>
      </c>
      <c r="H72" s="3">
        <v>200</v>
      </c>
      <c r="I72" s="3">
        <v>2919</v>
      </c>
    </row>
    <row r="73" spans="3:9" x14ac:dyDescent="0.35">
      <c r="C73" s="3" t="s">
        <v>26</v>
      </c>
      <c r="D73" s="3" t="s">
        <v>6</v>
      </c>
      <c r="E73" s="4" t="s">
        <v>8</v>
      </c>
      <c r="F73" s="3">
        <v>1638558</v>
      </c>
      <c r="G73" s="3">
        <v>14</v>
      </c>
      <c r="H73" s="3">
        <v>65</v>
      </c>
      <c r="I73" s="3">
        <v>1088</v>
      </c>
    </row>
    <row r="74" spans="3:9" x14ac:dyDescent="0.35">
      <c r="C74" s="3" t="s">
        <v>26</v>
      </c>
      <c r="D74" s="3" t="s">
        <v>6</v>
      </c>
      <c r="E74" s="4" t="s">
        <v>9</v>
      </c>
      <c r="F74" s="3">
        <v>1465058</v>
      </c>
      <c r="G74" s="3">
        <v>4</v>
      </c>
      <c r="H74" s="3">
        <v>19</v>
      </c>
      <c r="I74" s="3">
        <v>464</v>
      </c>
    </row>
    <row r="75" spans="3:9" x14ac:dyDescent="0.35">
      <c r="C75" s="3" t="s">
        <v>26</v>
      </c>
      <c r="D75" s="3" t="s">
        <v>6</v>
      </c>
      <c r="E75" s="4" t="s">
        <v>10</v>
      </c>
      <c r="F75" s="3">
        <v>1562775</v>
      </c>
      <c r="G75" s="3">
        <v>4</v>
      </c>
      <c r="H75" s="3">
        <v>28</v>
      </c>
      <c r="I75" s="3">
        <v>259</v>
      </c>
    </row>
    <row r="76" spans="3:9" x14ac:dyDescent="0.35">
      <c r="C76" s="3" t="s">
        <v>26</v>
      </c>
      <c r="D76" s="3" t="s">
        <v>6</v>
      </c>
      <c r="E76" s="4" t="s">
        <v>11</v>
      </c>
      <c r="F76" s="3">
        <v>1759789</v>
      </c>
      <c r="G76" s="3">
        <v>6</v>
      </c>
      <c r="H76" s="3">
        <v>24</v>
      </c>
      <c r="I76" s="3">
        <v>296</v>
      </c>
    </row>
    <row r="77" spans="3:9" x14ac:dyDescent="0.35">
      <c r="C77" s="3" t="s">
        <v>26</v>
      </c>
      <c r="D77" s="3" t="s">
        <v>6</v>
      </c>
      <c r="E77" s="4" t="s">
        <v>12</v>
      </c>
      <c r="F77" s="3">
        <v>1870588</v>
      </c>
      <c r="G77" s="3">
        <v>9</v>
      </c>
      <c r="H77" s="3">
        <v>56</v>
      </c>
      <c r="I77" s="3">
        <v>515</v>
      </c>
    </row>
    <row r="78" spans="3:9" x14ac:dyDescent="0.35">
      <c r="C78" s="3" t="s">
        <v>26</v>
      </c>
      <c r="D78" s="3" t="s">
        <v>6</v>
      </c>
      <c r="E78" s="4" t="s">
        <v>13</v>
      </c>
      <c r="F78" s="3">
        <v>1870145</v>
      </c>
      <c r="G78" s="3">
        <v>18</v>
      </c>
      <c r="H78" s="3">
        <v>66</v>
      </c>
      <c r="I78" s="3">
        <v>820</v>
      </c>
    </row>
    <row r="79" spans="3:9" x14ac:dyDescent="0.35">
      <c r="C79" s="3" t="s">
        <v>26</v>
      </c>
      <c r="D79" s="3" t="s">
        <v>6</v>
      </c>
      <c r="E79" s="4" t="s">
        <v>14</v>
      </c>
      <c r="F79" s="3">
        <v>1740276</v>
      </c>
      <c r="G79" s="3">
        <v>18</v>
      </c>
      <c r="H79" s="3">
        <v>60</v>
      </c>
      <c r="I79" s="3">
        <v>618</v>
      </c>
    </row>
    <row r="80" spans="3:9" x14ac:dyDescent="0.35">
      <c r="C80" s="3" t="s">
        <v>26</v>
      </c>
      <c r="D80" s="3" t="s">
        <v>6</v>
      </c>
      <c r="E80" s="4" t="s">
        <v>15</v>
      </c>
      <c r="F80" s="3">
        <v>1831314</v>
      </c>
      <c r="G80" s="3">
        <v>13</v>
      </c>
      <c r="H80" s="3">
        <v>45</v>
      </c>
      <c r="I80" s="3">
        <v>401</v>
      </c>
    </row>
    <row r="81" spans="3:9" x14ac:dyDescent="0.35">
      <c r="C81" s="3" t="s">
        <v>26</v>
      </c>
      <c r="D81" s="3" t="s">
        <v>6</v>
      </c>
      <c r="E81" s="4" t="s">
        <v>16</v>
      </c>
      <c r="F81" s="3">
        <v>1967553</v>
      </c>
      <c r="G81" s="3">
        <v>7</v>
      </c>
      <c r="H81" s="3">
        <v>55</v>
      </c>
      <c r="I81" s="3">
        <v>195</v>
      </c>
    </row>
    <row r="82" spans="3:9" x14ac:dyDescent="0.35">
      <c r="C82" s="3" t="s">
        <v>26</v>
      </c>
      <c r="D82" s="3" t="s">
        <v>6</v>
      </c>
      <c r="E82" s="4" t="s">
        <v>17</v>
      </c>
      <c r="F82" s="3">
        <v>1927622</v>
      </c>
      <c r="G82" s="3">
        <v>9</v>
      </c>
      <c r="H82" s="3">
        <v>65</v>
      </c>
      <c r="I82" s="3">
        <v>124</v>
      </c>
    </row>
    <row r="83" spans="3:9" x14ac:dyDescent="0.35">
      <c r="C83" s="3" t="s">
        <v>26</v>
      </c>
      <c r="D83" s="3" t="s">
        <v>6</v>
      </c>
      <c r="E83" s="4" t="s">
        <v>18</v>
      </c>
      <c r="F83" s="3">
        <v>1656661</v>
      </c>
      <c r="G83" s="3">
        <v>3</v>
      </c>
      <c r="H83" s="3">
        <v>71</v>
      </c>
      <c r="I83" s="3">
        <v>100</v>
      </c>
    </row>
    <row r="84" spans="3:9" x14ac:dyDescent="0.35">
      <c r="C84" s="3" t="s">
        <v>26</v>
      </c>
      <c r="D84" s="3" t="s">
        <v>6</v>
      </c>
      <c r="E84" s="4" t="s">
        <v>19</v>
      </c>
      <c r="F84" s="3">
        <v>1482039</v>
      </c>
      <c r="G84" s="3">
        <v>4</v>
      </c>
      <c r="H84" s="3">
        <v>78</v>
      </c>
      <c r="I84" s="3">
        <v>79</v>
      </c>
    </row>
    <row r="85" spans="3:9" x14ac:dyDescent="0.35">
      <c r="C85" s="3" t="s">
        <v>26</v>
      </c>
      <c r="D85" s="3" t="s">
        <v>6</v>
      </c>
      <c r="E85" s="4" t="s">
        <v>20</v>
      </c>
      <c r="F85" s="3">
        <v>1552351</v>
      </c>
      <c r="G85" s="3">
        <v>5</v>
      </c>
      <c r="H85" s="3">
        <v>82</v>
      </c>
      <c r="I85" s="3">
        <v>47</v>
      </c>
    </row>
    <row r="86" spans="3:9" x14ac:dyDescent="0.35">
      <c r="C86" s="3" t="s">
        <v>26</v>
      </c>
      <c r="D86" s="3" t="s">
        <v>6</v>
      </c>
      <c r="E86" s="4" t="s">
        <v>21</v>
      </c>
      <c r="F86" s="3">
        <v>1187382</v>
      </c>
      <c r="G86" s="3">
        <v>3</v>
      </c>
      <c r="H86" s="3">
        <v>85</v>
      </c>
      <c r="I86" s="3">
        <v>37</v>
      </c>
    </row>
    <row r="87" spans="3:9" x14ac:dyDescent="0.35">
      <c r="C87" s="3" t="s">
        <v>26</v>
      </c>
      <c r="D87" s="3" t="s">
        <v>6</v>
      </c>
      <c r="E87" s="4" t="s">
        <v>22</v>
      </c>
      <c r="F87" s="3">
        <v>973338</v>
      </c>
      <c r="G87" s="3">
        <v>0</v>
      </c>
      <c r="H87" s="3">
        <v>68</v>
      </c>
      <c r="I87" s="3">
        <v>24</v>
      </c>
    </row>
    <row r="88" spans="3:9" x14ac:dyDescent="0.35">
      <c r="C88" s="3" t="s">
        <v>26</v>
      </c>
      <c r="D88" s="3" t="s">
        <v>6</v>
      </c>
      <c r="E88" s="4" t="s">
        <v>23</v>
      </c>
      <c r="F88" s="3">
        <v>1597300</v>
      </c>
      <c r="G88" s="3">
        <v>0</v>
      </c>
      <c r="H88" s="3">
        <v>175</v>
      </c>
      <c r="I88" s="3">
        <v>36</v>
      </c>
    </row>
    <row r="89" spans="3:9" x14ac:dyDescent="0.35">
      <c r="C89" s="3" t="s">
        <v>26</v>
      </c>
      <c r="D89" s="3" t="s">
        <v>24</v>
      </c>
      <c r="E89" s="4" t="s">
        <v>7</v>
      </c>
      <c r="F89" s="3">
        <v>-1760388</v>
      </c>
      <c r="G89" s="3">
        <v>-22</v>
      </c>
      <c r="H89" s="3">
        <v>-248</v>
      </c>
      <c r="I89" s="3">
        <v>-3179</v>
      </c>
    </row>
    <row r="90" spans="3:9" x14ac:dyDescent="0.35">
      <c r="C90" s="3" t="s">
        <v>26</v>
      </c>
      <c r="D90" s="3" t="s">
        <v>24</v>
      </c>
      <c r="E90" s="4" t="s">
        <v>8</v>
      </c>
      <c r="F90" s="3">
        <v>-1718905</v>
      </c>
      <c r="G90" s="3">
        <v>-15</v>
      </c>
      <c r="H90" s="3">
        <v>-63</v>
      </c>
      <c r="I90" s="3">
        <v>-1062</v>
      </c>
    </row>
    <row r="91" spans="3:9" x14ac:dyDescent="0.35">
      <c r="C91" s="3" t="s">
        <v>26</v>
      </c>
      <c r="D91" s="3" t="s">
        <v>24</v>
      </c>
      <c r="E91" s="4" t="s">
        <v>9</v>
      </c>
      <c r="F91" s="3">
        <v>-1535237</v>
      </c>
      <c r="G91" s="3">
        <v>-21</v>
      </c>
      <c r="H91" s="3">
        <v>-26</v>
      </c>
      <c r="I91" s="3">
        <v>-436</v>
      </c>
    </row>
    <row r="92" spans="3:9" x14ac:dyDescent="0.35">
      <c r="C92" s="3" t="s">
        <v>26</v>
      </c>
      <c r="D92" s="3" t="s">
        <v>24</v>
      </c>
      <c r="E92" s="4" t="s">
        <v>10</v>
      </c>
      <c r="F92" s="3">
        <v>-1650514</v>
      </c>
      <c r="G92" s="3">
        <v>-3</v>
      </c>
      <c r="H92" s="3">
        <v>-19</v>
      </c>
      <c r="I92" s="3">
        <v>-166</v>
      </c>
    </row>
    <row r="93" spans="3:9" x14ac:dyDescent="0.35">
      <c r="C93" s="3" t="s">
        <v>26</v>
      </c>
      <c r="D93" s="3" t="s">
        <v>24</v>
      </c>
      <c r="E93" s="4" t="s">
        <v>11</v>
      </c>
      <c r="F93" s="3">
        <v>-1832468</v>
      </c>
      <c r="G93" s="3">
        <v>-2</v>
      </c>
      <c r="H93" s="3">
        <v>-21</v>
      </c>
      <c r="I93" s="3">
        <v>-98</v>
      </c>
    </row>
    <row r="94" spans="3:9" x14ac:dyDescent="0.35">
      <c r="C94" s="3" t="s">
        <v>26</v>
      </c>
      <c r="D94" s="3" t="s">
        <v>24</v>
      </c>
      <c r="E94" s="4" t="s">
        <v>12</v>
      </c>
      <c r="F94" s="3">
        <v>-1887380</v>
      </c>
      <c r="G94" s="3">
        <v>-4</v>
      </c>
      <c r="H94" s="3">
        <v>-16</v>
      </c>
      <c r="I94" s="3">
        <v>-132</v>
      </c>
    </row>
    <row r="95" spans="3:9" x14ac:dyDescent="0.35">
      <c r="C95" s="3" t="s">
        <v>26</v>
      </c>
      <c r="D95" s="3" t="s">
        <v>24</v>
      </c>
      <c r="E95" s="4" t="s">
        <v>13</v>
      </c>
      <c r="F95" s="3">
        <v>-1857883</v>
      </c>
      <c r="G95" s="3">
        <v>-13</v>
      </c>
      <c r="H95" s="3">
        <v>-27</v>
      </c>
      <c r="I95" s="3">
        <v>-229</v>
      </c>
    </row>
    <row r="96" spans="3:9" x14ac:dyDescent="0.35">
      <c r="C96" s="3" t="s">
        <v>26</v>
      </c>
      <c r="D96" s="3" t="s">
        <v>24</v>
      </c>
      <c r="E96" s="4" t="s">
        <v>14</v>
      </c>
      <c r="F96" s="3">
        <v>-1730642</v>
      </c>
      <c r="G96" s="3">
        <v>-7</v>
      </c>
      <c r="H96" s="3">
        <v>-56</v>
      </c>
      <c r="I96" s="3">
        <v>-267</v>
      </c>
    </row>
    <row r="97" spans="3:9" x14ac:dyDescent="0.35">
      <c r="C97" s="3" t="s">
        <v>26</v>
      </c>
      <c r="D97" s="3" t="s">
        <v>24</v>
      </c>
      <c r="E97" s="4" t="s">
        <v>15</v>
      </c>
      <c r="F97" s="3">
        <v>-1805140</v>
      </c>
      <c r="G97" s="3">
        <v>-18</v>
      </c>
      <c r="H97" s="3">
        <v>-41</v>
      </c>
      <c r="I97" s="3">
        <v>-173</v>
      </c>
    </row>
    <row r="98" spans="3:9" x14ac:dyDescent="0.35">
      <c r="C98" s="3" t="s">
        <v>26</v>
      </c>
      <c r="D98" s="3" t="s">
        <v>24</v>
      </c>
      <c r="E98" s="4" t="s">
        <v>16</v>
      </c>
      <c r="F98" s="3">
        <v>-1921807</v>
      </c>
      <c r="G98" s="3">
        <v>-9</v>
      </c>
      <c r="H98" s="3">
        <v>-45</v>
      </c>
      <c r="I98" s="3">
        <v>-130</v>
      </c>
    </row>
    <row r="99" spans="3:9" x14ac:dyDescent="0.35">
      <c r="C99" s="3" t="s">
        <v>26</v>
      </c>
      <c r="D99" s="3" t="s">
        <v>24</v>
      </c>
      <c r="E99" s="4" t="s">
        <v>17</v>
      </c>
      <c r="F99" s="3">
        <v>-1883378</v>
      </c>
      <c r="G99" s="3">
        <v>-7</v>
      </c>
      <c r="H99" s="3">
        <v>-43</v>
      </c>
      <c r="I99" s="3">
        <v>-71</v>
      </c>
    </row>
    <row r="100" spans="3:9" x14ac:dyDescent="0.35">
      <c r="C100" s="3" t="s">
        <v>26</v>
      </c>
      <c r="D100" s="3" t="s">
        <v>24</v>
      </c>
      <c r="E100" s="4" t="s">
        <v>18</v>
      </c>
      <c r="F100" s="3">
        <v>-1621661</v>
      </c>
      <c r="G100" s="3">
        <v>-5</v>
      </c>
      <c r="H100" s="3">
        <v>-48</v>
      </c>
      <c r="I100" s="3">
        <v>-51</v>
      </c>
    </row>
    <row r="101" spans="3:9" x14ac:dyDescent="0.35">
      <c r="C101" s="3" t="s">
        <v>26</v>
      </c>
      <c r="D101" s="3" t="s">
        <v>24</v>
      </c>
      <c r="E101" s="4" t="s">
        <v>19</v>
      </c>
      <c r="F101" s="3">
        <v>-1422682</v>
      </c>
      <c r="G101" s="3">
        <v>-3</v>
      </c>
      <c r="H101" s="3">
        <v>-54</v>
      </c>
      <c r="I101" s="3">
        <v>-48</v>
      </c>
    </row>
    <row r="102" spans="3:9" x14ac:dyDescent="0.35">
      <c r="C102" s="3" t="s">
        <v>26</v>
      </c>
      <c r="D102" s="3" t="s">
        <v>24</v>
      </c>
      <c r="E102" s="4" t="s">
        <v>20</v>
      </c>
      <c r="F102" s="3">
        <v>-1464784</v>
      </c>
      <c r="G102" s="3">
        <v>-6</v>
      </c>
      <c r="H102" s="3">
        <v>-82</v>
      </c>
      <c r="I102" s="3">
        <v>-55</v>
      </c>
    </row>
    <row r="103" spans="3:9" x14ac:dyDescent="0.35">
      <c r="C103" s="3" t="s">
        <v>26</v>
      </c>
      <c r="D103" s="3" t="s">
        <v>24</v>
      </c>
      <c r="E103" s="4" t="s">
        <v>21</v>
      </c>
      <c r="F103" s="3">
        <v>-1081238</v>
      </c>
      <c r="G103" s="3">
        <v>-2</v>
      </c>
      <c r="H103" s="3">
        <v>-90</v>
      </c>
      <c r="I103" s="3">
        <v>-28</v>
      </c>
    </row>
    <row r="104" spans="3:9" x14ac:dyDescent="0.35">
      <c r="C104" s="3" t="s">
        <v>26</v>
      </c>
      <c r="D104" s="3" t="s">
        <v>24</v>
      </c>
      <c r="E104" s="4" t="s">
        <v>22</v>
      </c>
      <c r="F104" s="3">
        <v>-830890</v>
      </c>
      <c r="G104" s="3">
        <v>-1</v>
      </c>
      <c r="H104" s="3">
        <v>-75</v>
      </c>
      <c r="I104" s="3">
        <v>-11</v>
      </c>
    </row>
    <row r="105" spans="3:9" x14ac:dyDescent="0.35">
      <c r="C105" s="3" t="s">
        <v>26</v>
      </c>
      <c r="D105" s="3" t="s">
        <v>24</v>
      </c>
      <c r="E105" s="4" t="s">
        <v>23</v>
      </c>
      <c r="F105" s="3">
        <v>-1024289</v>
      </c>
      <c r="G105" s="3">
        <v>-3</v>
      </c>
      <c r="H105" s="3">
        <v>-137</v>
      </c>
      <c r="I105" s="3">
        <v>-33</v>
      </c>
    </row>
    <row r="106" spans="3:9" x14ac:dyDescent="0.35">
      <c r="C106" s="3" t="s">
        <v>27</v>
      </c>
      <c r="D106" s="3" t="s">
        <v>6</v>
      </c>
      <c r="E106" s="4" t="s">
        <v>7</v>
      </c>
      <c r="F106" s="3">
        <v>1671407</v>
      </c>
      <c r="G106" s="3">
        <v>14</v>
      </c>
      <c r="H106" s="3">
        <v>168</v>
      </c>
      <c r="I106" s="3">
        <v>2296</v>
      </c>
    </row>
    <row r="107" spans="3:9" x14ac:dyDescent="0.35">
      <c r="C107" s="3" t="s">
        <v>27</v>
      </c>
      <c r="D107" s="3" t="s">
        <v>6</v>
      </c>
      <c r="E107" s="4" t="s">
        <v>8</v>
      </c>
      <c r="F107" s="3">
        <v>1672583</v>
      </c>
      <c r="G107" s="3">
        <v>11</v>
      </c>
      <c r="H107" s="3">
        <v>51</v>
      </c>
      <c r="I107" s="3">
        <v>876</v>
      </c>
    </row>
    <row r="108" spans="3:9" x14ac:dyDescent="0.35">
      <c r="C108" s="3" t="s">
        <v>27</v>
      </c>
      <c r="D108" s="3" t="s">
        <v>6</v>
      </c>
      <c r="E108" s="4" t="s">
        <v>9</v>
      </c>
      <c r="F108" s="3">
        <v>1497833</v>
      </c>
      <c r="G108" s="3">
        <v>11</v>
      </c>
      <c r="H108" s="3">
        <v>21</v>
      </c>
      <c r="I108" s="3">
        <v>401</v>
      </c>
    </row>
    <row r="109" spans="3:9" x14ac:dyDescent="0.35">
      <c r="C109" s="3" t="s">
        <v>27</v>
      </c>
      <c r="D109" s="3" t="s">
        <v>6</v>
      </c>
      <c r="E109" s="4" t="s">
        <v>10</v>
      </c>
      <c r="F109" s="3">
        <v>1547611</v>
      </c>
      <c r="G109" s="3">
        <v>3</v>
      </c>
      <c r="H109" s="3">
        <v>25</v>
      </c>
      <c r="I109" s="3">
        <v>262</v>
      </c>
    </row>
    <row r="110" spans="3:9" x14ac:dyDescent="0.35">
      <c r="C110" s="3" t="s">
        <v>27</v>
      </c>
      <c r="D110" s="3" t="s">
        <v>6</v>
      </c>
      <c r="E110" s="4" t="s">
        <v>11</v>
      </c>
      <c r="F110" s="3">
        <v>1735865</v>
      </c>
      <c r="G110" s="3">
        <v>1</v>
      </c>
      <c r="H110" s="3">
        <v>24</v>
      </c>
      <c r="I110" s="3">
        <v>251</v>
      </c>
    </row>
    <row r="111" spans="3:9" x14ac:dyDescent="0.35">
      <c r="C111" s="3" t="s">
        <v>27</v>
      </c>
      <c r="D111" s="3" t="s">
        <v>6</v>
      </c>
      <c r="E111" s="4" t="s">
        <v>12</v>
      </c>
      <c r="F111" s="3">
        <v>1887371</v>
      </c>
      <c r="G111" s="3">
        <v>6</v>
      </c>
      <c r="H111" s="3">
        <v>45</v>
      </c>
      <c r="I111" s="3">
        <v>428</v>
      </c>
    </row>
    <row r="112" spans="3:9" x14ac:dyDescent="0.35">
      <c r="C112" s="3" t="s">
        <v>27</v>
      </c>
      <c r="D112" s="3" t="s">
        <v>6</v>
      </c>
      <c r="E112" s="4" t="s">
        <v>13</v>
      </c>
      <c r="F112" s="3">
        <v>1874726</v>
      </c>
      <c r="G112" s="3">
        <v>10</v>
      </c>
      <c r="H112" s="3">
        <v>61</v>
      </c>
      <c r="I112" s="3">
        <v>668</v>
      </c>
    </row>
    <row r="113" spans="3:9" x14ac:dyDescent="0.35">
      <c r="C113" s="3" t="s">
        <v>27</v>
      </c>
      <c r="D113" s="3" t="s">
        <v>6</v>
      </c>
      <c r="E113" s="4" t="s">
        <v>14</v>
      </c>
      <c r="F113" s="3">
        <v>1783165</v>
      </c>
      <c r="G113" s="3">
        <v>13</v>
      </c>
      <c r="H113" s="3">
        <v>50</v>
      </c>
      <c r="I113" s="3">
        <v>546</v>
      </c>
    </row>
    <row r="114" spans="3:9" x14ac:dyDescent="0.35">
      <c r="C114" s="3" t="s">
        <v>27</v>
      </c>
      <c r="D114" s="3" t="s">
        <v>6</v>
      </c>
      <c r="E114" s="4" t="s">
        <v>15</v>
      </c>
      <c r="F114" s="3">
        <v>1778839</v>
      </c>
      <c r="G114" s="3">
        <v>8</v>
      </c>
      <c r="H114" s="3">
        <v>68</v>
      </c>
      <c r="I114" s="3">
        <v>332</v>
      </c>
    </row>
    <row r="115" spans="3:9" x14ac:dyDescent="0.35">
      <c r="C115" s="3" t="s">
        <v>27</v>
      </c>
      <c r="D115" s="3" t="s">
        <v>6</v>
      </c>
      <c r="E115" s="4" t="s">
        <v>16</v>
      </c>
      <c r="F115" s="3">
        <v>1963255</v>
      </c>
      <c r="G115" s="3">
        <v>7</v>
      </c>
      <c r="H115" s="3">
        <v>55</v>
      </c>
      <c r="I115" s="3">
        <v>202</v>
      </c>
    </row>
    <row r="116" spans="3:9" x14ac:dyDescent="0.35">
      <c r="C116" s="3" t="s">
        <v>27</v>
      </c>
      <c r="D116" s="3" t="s">
        <v>6</v>
      </c>
      <c r="E116" s="4" t="s">
        <v>17</v>
      </c>
      <c r="F116" s="3">
        <v>1961512</v>
      </c>
      <c r="G116" s="3">
        <v>7</v>
      </c>
      <c r="H116" s="3">
        <v>60</v>
      </c>
      <c r="I116" s="3">
        <v>115</v>
      </c>
    </row>
    <row r="117" spans="3:9" x14ac:dyDescent="0.35">
      <c r="C117" s="3" t="s">
        <v>27</v>
      </c>
      <c r="D117" s="3" t="s">
        <v>6</v>
      </c>
      <c r="E117" s="4" t="s">
        <v>18</v>
      </c>
      <c r="F117" s="3">
        <v>1707241</v>
      </c>
      <c r="G117" s="3">
        <v>5</v>
      </c>
      <c r="H117" s="3">
        <v>66</v>
      </c>
      <c r="I117" s="3">
        <v>85</v>
      </c>
    </row>
    <row r="118" spans="3:9" x14ac:dyDescent="0.35">
      <c r="C118" s="3" t="s">
        <v>27</v>
      </c>
      <c r="D118" s="3" t="s">
        <v>6</v>
      </c>
      <c r="E118" s="4" t="s">
        <v>19</v>
      </c>
      <c r="F118" s="3">
        <v>1494368</v>
      </c>
      <c r="G118" s="3">
        <v>5</v>
      </c>
      <c r="H118" s="3">
        <v>67</v>
      </c>
      <c r="I118" s="3">
        <v>67</v>
      </c>
    </row>
    <row r="119" spans="3:9" x14ac:dyDescent="0.35">
      <c r="C119" s="3" t="s">
        <v>27</v>
      </c>
      <c r="D119" s="3" t="s">
        <v>6</v>
      </c>
      <c r="E119" s="4" t="s">
        <v>20</v>
      </c>
      <c r="F119" s="3">
        <v>1561477</v>
      </c>
      <c r="G119" s="3">
        <v>3</v>
      </c>
      <c r="H119" s="3">
        <v>104</v>
      </c>
      <c r="I119" s="3">
        <v>59</v>
      </c>
    </row>
    <row r="120" spans="3:9" x14ac:dyDescent="0.35">
      <c r="C120" s="3" t="s">
        <v>27</v>
      </c>
      <c r="D120" s="3" t="s">
        <v>6</v>
      </c>
      <c r="E120" s="4" t="s">
        <v>21</v>
      </c>
      <c r="F120" s="3">
        <v>1243844</v>
      </c>
      <c r="G120" s="3">
        <v>3</v>
      </c>
      <c r="H120" s="3">
        <v>94</v>
      </c>
      <c r="I120" s="3">
        <v>44</v>
      </c>
    </row>
    <row r="121" spans="3:9" x14ac:dyDescent="0.35">
      <c r="C121" s="3" t="s">
        <v>27</v>
      </c>
      <c r="D121" s="3" t="s">
        <v>6</v>
      </c>
      <c r="E121" s="4" t="s">
        <v>22</v>
      </c>
      <c r="F121" s="3">
        <v>968214</v>
      </c>
      <c r="G121" s="3">
        <v>4</v>
      </c>
      <c r="H121" s="3">
        <v>101</v>
      </c>
      <c r="I121" s="3">
        <v>35</v>
      </c>
    </row>
    <row r="122" spans="3:9" x14ac:dyDescent="0.35">
      <c r="C122" s="3" t="s">
        <v>27</v>
      </c>
      <c r="D122" s="3" t="s">
        <v>6</v>
      </c>
      <c r="E122" s="4" t="s">
        <v>23</v>
      </c>
      <c r="F122" s="3">
        <v>1617836</v>
      </c>
      <c r="G122" s="3">
        <v>5</v>
      </c>
      <c r="H122" s="3">
        <v>257</v>
      </c>
      <c r="I122" s="3">
        <v>27</v>
      </c>
    </row>
    <row r="123" spans="3:9" x14ac:dyDescent="0.35">
      <c r="C123" s="3" t="s">
        <v>27</v>
      </c>
      <c r="D123" s="3" t="s">
        <v>24</v>
      </c>
      <c r="E123" s="4" t="s">
        <v>7</v>
      </c>
      <c r="F123" s="3">
        <v>-1757639</v>
      </c>
      <c r="G123" s="3">
        <v>-13</v>
      </c>
      <c r="H123" s="3">
        <v>-226</v>
      </c>
      <c r="I123" s="3">
        <v>-2509</v>
      </c>
    </row>
    <row r="124" spans="3:9" x14ac:dyDescent="0.35">
      <c r="C124" s="3" t="s">
        <v>27</v>
      </c>
      <c r="D124" s="3" t="s">
        <v>24</v>
      </c>
      <c r="E124" s="4" t="s">
        <v>8</v>
      </c>
      <c r="F124" s="3">
        <v>-1755683</v>
      </c>
      <c r="G124" s="3">
        <v>-4</v>
      </c>
      <c r="H124" s="3">
        <v>-50</v>
      </c>
      <c r="I124" s="3">
        <v>-828</v>
      </c>
    </row>
    <row r="125" spans="3:9" x14ac:dyDescent="0.35">
      <c r="C125" s="3" t="s">
        <v>27</v>
      </c>
      <c r="D125" s="3" t="s">
        <v>24</v>
      </c>
      <c r="E125" s="4" t="s">
        <v>9</v>
      </c>
      <c r="F125" s="3">
        <v>-1572421</v>
      </c>
      <c r="G125" s="3">
        <v>-10</v>
      </c>
      <c r="H125" s="3">
        <v>-29</v>
      </c>
      <c r="I125" s="3">
        <v>-385</v>
      </c>
    </row>
    <row r="126" spans="3:9" x14ac:dyDescent="0.35">
      <c r="C126" s="3" t="s">
        <v>27</v>
      </c>
      <c r="D126" s="3" t="s">
        <v>24</v>
      </c>
      <c r="E126" s="4" t="s">
        <v>10</v>
      </c>
      <c r="F126" s="3">
        <v>-1631799</v>
      </c>
      <c r="G126" s="3">
        <v>-5</v>
      </c>
      <c r="H126" s="3">
        <v>-19</v>
      </c>
      <c r="I126" s="3">
        <v>-187</v>
      </c>
    </row>
    <row r="127" spans="3:9" x14ac:dyDescent="0.35">
      <c r="C127" s="3" t="s">
        <v>27</v>
      </c>
      <c r="D127" s="3" t="s">
        <v>24</v>
      </c>
      <c r="E127" s="4" t="s">
        <v>11</v>
      </c>
      <c r="F127" s="3">
        <v>-1824091</v>
      </c>
      <c r="G127" s="3">
        <v>-2</v>
      </c>
      <c r="H127" s="3">
        <v>-19</v>
      </c>
      <c r="I127" s="3">
        <v>-76</v>
      </c>
    </row>
    <row r="128" spans="3:9" x14ac:dyDescent="0.35">
      <c r="C128" s="3" t="s">
        <v>27</v>
      </c>
      <c r="D128" s="3" t="s">
        <v>24</v>
      </c>
      <c r="E128" s="4" t="s">
        <v>12</v>
      </c>
      <c r="F128" s="3">
        <v>-1924216</v>
      </c>
      <c r="G128" s="3">
        <v>-5</v>
      </c>
      <c r="H128" s="3">
        <v>-16</v>
      </c>
      <c r="I128" s="3">
        <v>-96</v>
      </c>
    </row>
    <row r="129" spans="3:9" x14ac:dyDescent="0.35">
      <c r="C129" s="3" t="s">
        <v>27</v>
      </c>
      <c r="D129" s="3" t="s">
        <v>24</v>
      </c>
      <c r="E129" s="4" t="s">
        <v>13</v>
      </c>
      <c r="F129" s="3">
        <v>-1874897</v>
      </c>
      <c r="G129" s="3">
        <v>-4</v>
      </c>
      <c r="H129" s="3">
        <v>-13</v>
      </c>
      <c r="I129" s="3">
        <v>-203</v>
      </c>
    </row>
    <row r="130" spans="3:9" x14ac:dyDescent="0.35">
      <c r="C130" s="3" t="s">
        <v>27</v>
      </c>
      <c r="D130" s="3" t="s">
        <v>24</v>
      </c>
      <c r="E130" s="4" t="s">
        <v>14</v>
      </c>
      <c r="F130" s="3">
        <v>-1773846</v>
      </c>
      <c r="G130" s="3">
        <v>-4</v>
      </c>
      <c r="H130" s="3">
        <v>-40</v>
      </c>
      <c r="I130" s="3">
        <v>-218</v>
      </c>
    </row>
    <row r="131" spans="3:9" x14ac:dyDescent="0.35">
      <c r="C131" s="3" t="s">
        <v>27</v>
      </c>
      <c r="D131" s="3" t="s">
        <v>24</v>
      </c>
      <c r="E131" s="4" t="s">
        <v>15</v>
      </c>
      <c r="F131" s="3">
        <v>-1756427</v>
      </c>
      <c r="G131" s="3">
        <v>-5</v>
      </c>
      <c r="H131" s="3">
        <v>-49</v>
      </c>
      <c r="I131" s="3">
        <v>-152</v>
      </c>
    </row>
    <row r="132" spans="3:9" x14ac:dyDescent="0.35">
      <c r="C132" s="3" t="s">
        <v>27</v>
      </c>
      <c r="D132" s="3" t="s">
        <v>24</v>
      </c>
      <c r="E132" s="4" t="s">
        <v>16</v>
      </c>
      <c r="F132" s="3">
        <v>-1919824</v>
      </c>
      <c r="G132" s="3">
        <v>-4</v>
      </c>
      <c r="H132" s="3">
        <v>-52</v>
      </c>
      <c r="I132" s="3">
        <v>-118</v>
      </c>
    </row>
    <row r="133" spans="3:9" x14ac:dyDescent="0.35">
      <c r="C133" s="3" t="s">
        <v>27</v>
      </c>
      <c r="D133" s="3" t="s">
        <v>24</v>
      </c>
      <c r="E133" s="4" t="s">
        <v>17</v>
      </c>
      <c r="F133" s="3">
        <v>-1911583</v>
      </c>
      <c r="G133" s="3">
        <v>-4</v>
      </c>
      <c r="H133" s="3">
        <v>-42</v>
      </c>
      <c r="I133" s="3">
        <v>-59</v>
      </c>
    </row>
    <row r="134" spans="3:9" x14ac:dyDescent="0.35">
      <c r="C134" s="3" t="s">
        <v>27</v>
      </c>
      <c r="D134" s="3" t="s">
        <v>24</v>
      </c>
      <c r="E134" s="4" t="s">
        <v>18</v>
      </c>
      <c r="F134" s="3">
        <v>-1670419</v>
      </c>
      <c r="G134" s="3">
        <v>-5</v>
      </c>
      <c r="H134" s="3">
        <v>-50</v>
      </c>
      <c r="I134" s="3">
        <v>-55</v>
      </c>
    </row>
    <row r="135" spans="3:9" x14ac:dyDescent="0.35">
      <c r="C135" s="3" t="s">
        <v>27</v>
      </c>
      <c r="D135" s="3" t="s">
        <v>24</v>
      </c>
      <c r="E135" s="4" t="s">
        <v>19</v>
      </c>
      <c r="F135" s="3">
        <v>-1436605</v>
      </c>
      <c r="G135" s="3">
        <v>-2</v>
      </c>
      <c r="H135" s="3">
        <v>-59</v>
      </c>
      <c r="I135" s="3">
        <v>-47</v>
      </c>
    </row>
    <row r="136" spans="3:9" x14ac:dyDescent="0.35">
      <c r="C136" s="3" t="s">
        <v>27</v>
      </c>
      <c r="D136" s="3" t="s">
        <v>24</v>
      </c>
      <c r="E136" s="4" t="s">
        <v>20</v>
      </c>
      <c r="F136" s="3">
        <v>-1470578</v>
      </c>
      <c r="G136" s="3">
        <v>-5</v>
      </c>
      <c r="H136" s="3">
        <v>-85</v>
      </c>
      <c r="I136" s="3">
        <v>-50</v>
      </c>
    </row>
    <row r="137" spans="3:9" x14ac:dyDescent="0.35">
      <c r="C137" s="3" t="s">
        <v>27</v>
      </c>
      <c r="D137" s="3" t="s">
        <v>24</v>
      </c>
      <c r="E137" s="4" t="s">
        <v>21</v>
      </c>
      <c r="F137" s="3">
        <v>-1137445</v>
      </c>
      <c r="G137" s="3">
        <v>-3</v>
      </c>
      <c r="H137" s="3">
        <v>-91</v>
      </c>
      <c r="I137" s="3">
        <v>-42</v>
      </c>
    </row>
    <row r="138" spans="3:9" x14ac:dyDescent="0.35">
      <c r="C138" s="3" t="s">
        <v>27</v>
      </c>
      <c r="D138" s="3" t="s">
        <v>24</v>
      </c>
      <c r="E138" s="4" t="s">
        <v>22</v>
      </c>
      <c r="F138" s="3">
        <v>-827832</v>
      </c>
      <c r="G138" s="3">
        <v>-3</v>
      </c>
      <c r="H138" s="3">
        <v>-98</v>
      </c>
      <c r="I138" s="3">
        <v>-39</v>
      </c>
    </row>
    <row r="139" spans="3:9" x14ac:dyDescent="0.35">
      <c r="C139" s="3" t="s">
        <v>27</v>
      </c>
      <c r="D139" s="3" t="s">
        <v>24</v>
      </c>
      <c r="E139" s="4" t="s">
        <v>23</v>
      </c>
      <c r="F139" s="3">
        <v>-1055615</v>
      </c>
      <c r="G139" s="3">
        <v>-4</v>
      </c>
      <c r="H139" s="3">
        <v>-203</v>
      </c>
      <c r="I139" s="3">
        <v>-34</v>
      </c>
    </row>
    <row r="140" spans="3:9" x14ac:dyDescent="0.35">
      <c r="C140" s="3" t="s">
        <v>28</v>
      </c>
      <c r="D140" s="3" t="s">
        <v>6</v>
      </c>
      <c r="E140" s="4" t="s">
        <v>7</v>
      </c>
      <c r="F140" s="3">
        <v>1671407</v>
      </c>
      <c r="G140" s="3">
        <v>18</v>
      </c>
      <c r="H140" s="3">
        <v>193</v>
      </c>
      <c r="I140" s="3">
        <v>2373</v>
      </c>
    </row>
    <row r="141" spans="3:9" x14ac:dyDescent="0.35">
      <c r="C141" s="3" t="s">
        <v>28</v>
      </c>
      <c r="D141" s="3" t="s">
        <v>6</v>
      </c>
      <c r="E141" s="4" t="s">
        <v>8</v>
      </c>
      <c r="F141" s="3">
        <v>1672583</v>
      </c>
      <c r="G141" s="3">
        <v>19</v>
      </c>
      <c r="H141" s="3">
        <v>58</v>
      </c>
      <c r="I141" s="3">
        <v>1018</v>
      </c>
    </row>
    <row r="142" spans="3:9" x14ac:dyDescent="0.35">
      <c r="C142" s="3" t="s">
        <v>28</v>
      </c>
      <c r="D142" s="3" t="s">
        <v>6</v>
      </c>
      <c r="E142" s="4" t="s">
        <v>9</v>
      </c>
      <c r="F142" s="3">
        <v>1497833</v>
      </c>
      <c r="G142" s="3">
        <v>16</v>
      </c>
      <c r="H142" s="3">
        <v>29</v>
      </c>
      <c r="I142" s="3">
        <v>485</v>
      </c>
    </row>
    <row r="143" spans="3:9" x14ac:dyDescent="0.35">
      <c r="C143" s="3" t="s">
        <v>28</v>
      </c>
      <c r="D143" s="3" t="s">
        <v>6</v>
      </c>
      <c r="E143" s="4" t="s">
        <v>10</v>
      </c>
      <c r="F143" s="3">
        <v>1547611</v>
      </c>
      <c r="G143" s="3">
        <v>11</v>
      </c>
      <c r="H143" s="3">
        <v>15</v>
      </c>
      <c r="I143" s="3">
        <v>215</v>
      </c>
    </row>
    <row r="144" spans="3:9" x14ac:dyDescent="0.35">
      <c r="C144" s="3" t="s">
        <v>28</v>
      </c>
      <c r="D144" s="3" t="s">
        <v>6</v>
      </c>
      <c r="E144" s="4" t="s">
        <v>11</v>
      </c>
      <c r="F144" s="3">
        <v>1735865</v>
      </c>
      <c r="G144" s="3">
        <v>8</v>
      </c>
      <c r="H144" s="3">
        <v>23</v>
      </c>
      <c r="I144" s="3">
        <v>234</v>
      </c>
    </row>
    <row r="145" spans="3:9" x14ac:dyDescent="0.35">
      <c r="C145" s="3" t="s">
        <v>28</v>
      </c>
      <c r="D145" s="3" t="s">
        <v>6</v>
      </c>
      <c r="E145" s="4" t="s">
        <v>12</v>
      </c>
      <c r="F145" s="3">
        <v>1887371</v>
      </c>
      <c r="G145" s="3">
        <v>8</v>
      </c>
      <c r="H145" s="3">
        <v>42</v>
      </c>
      <c r="I145" s="3">
        <v>417</v>
      </c>
    </row>
    <row r="146" spans="3:9" x14ac:dyDescent="0.35">
      <c r="C146" s="3" t="s">
        <v>28</v>
      </c>
      <c r="D146" s="3" t="s">
        <v>6</v>
      </c>
      <c r="E146" s="4" t="s">
        <v>13</v>
      </c>
      <c r="F146" s="3">
        <v>1874726</v>
      </c>
      <c r="G146" s="3">
        <v>27</v>
      </c>
      <c r="H146" s="3">
        <v>68</v>
      </c>
      <c r="I146" s="3">
        <v>653</v>
      </c>
    </row>
    <row r="147" spans="3:9" x14ac:dyDescent="0.35">
      <c r="C147" s="3" t="s">
        <v>28</v>
      </c>
      <c r="D147" s="3" t="s">
        <v>6</v>
      </c>
      <c r="E147" s="4" t="s">
        <v>14</v>
      </c>
      <c r="F147" s="3">
        <v>1783165</v>
      </c>
      <c r="G147" s="3">
        <v>21</v>
      </c>
      <c r="H147" s="3">
        <v>74</v>
      </c>
      <c r="I147" s="3">
        <v>622</v>
      </c>
    </row>
    <row r="148" spans="3:9" x14ac:dyDescent="0.35">
      <c r="C148" s="3" t="s">
        <v>28</v>
      </c>
      <c r="D148" s="3" t="s">
        <v>6</v>
      </c>
      <c r="E148" s="4" t="s">
        <v>15</v>
      </c>
      <c r="F148" s="3">
        <v>1778839</v>
      </c>
      <c r="G148" s="3">
        <v>19</v>
      </c>
      <c r="H148" s="3">
        <v>48</v>
      </c>
      <c r="I148" s="3">
        <v>348</v>
      </c>
    </row>
    <row r="149" spans="3:9" x14ac:dyDescent="0.35">
      <c r="C149" s="3" t="s">
        <v>28</v>
      </c>
      <c r="D149" s="3" t="s">
        <v>6</v>
      </c>
      <c r="E149" s="4" t="s">
        <v>16</v>
      </c>
      <c r="F149" s="3">
        <v>1963255</v>
      </c>
      <c r="G149" s="3">
        <v>21</v>
      </c>
      <c r="H149" s="3">
        <v>52</v>
      </c>
      <c r="I149" s="3">
        <v>187</v>
      </c>
    </row>
    <row r="150" spans="3:9" x14ac:dyDescent="0.35">
      <c r="C150" s="3" t="s">
        <v>28</v>
      </c>
      <c r="D150" s="3" t="s">
        <v>6</v>
      </c>
      <c r="E150" s="4" t="s">
        <v>17</v>
      </c>
      <c r="F150" s="3">
        <v>1961512</v>
      </c>
      <c r="G150" s="3">
        <v>19</v>
      </c>
      <c r="H150" s="3">
        <v>71</v>
      </c>
      <c r="I150" s="3">
        <v>136</v>
      </c>
    </row>
    <row r="151" spans="3:9" x14ac:dyDescent="0.35">
      <c r="C151" s="3" t="s">
        <v>28</v>
      </c>
      <c r="D151" s="3" t="s">
        <v>6</v>
      </c>
      <c r="E151" s="4" t="s">
        <v>18</v>
      </c>
      <c r="F151" s="3">
        <v>1707241</v>
      </c>
      <c r="G151" s="3">
        <v>12</v>
      </c>
      <c r="H151" s="3">
        <v>74</v>
      </c>
      <c r="I151" s="3">
        <v>87</v>
      </c>
    </row>
    <row r="152" spans="3:9" x14ac:dyDescent="0.35">
      <c r="C152" s="3" t="s">
        <v>28</v>
      </c>
      <c r="D152" s="3" t="s">
        <v>6</v>
      </c>
      <c r="E152" s="4" t="s">
        <v>19</v>
      </c>
      <c r="F152" s="3">
        <v>1494368</v>
      </c>
      <c r="G152" s="3">
        <v>16</v>
      </c>
      <c r="H152" s="3">
        <v>79</v>
      </c>
      <c r="I152" s="3">
        <v>77</v>
      </c>
    </row>
    <row r="153" spans="3:9" x14ac:dyDescent="0.35">
      <c r="C153" s="3" t="s">
        <v>28</v>
      </c>
      <c r="D153" s="3" t="s">
        <v>6</v>
      </c>
      <c r="E153" s="4" t="s">
        <v>20</v>
      </c>
      <c r="F153" s="3">
        <v>1561477</v>
      </c>
      <c r="G153" s="3">
        <v>12</v>
      </c>
      <c r="H153" s="3">
        <v>104</v>
      </c>
      <c r="I153" s="3">
        <v>60</v>
      </c>
    </row>
    <row r="154" spans="3:9" x14ac:dyDescent="0.35">
      <c r="C154" s="3" t="s">
        <v>28</v>
      </c>
      <c r="D154" s="3" t="s">
        <v>6</v>
      </c>
      <c r="E154" s="4" t="s">
        <v>21</v>
      </c>
      <c r="F154" s="3">
        <v>1243844</v>
      </c>
      <c r="G154" s="3">
        <v>12</v>
      </c>
      <c r="H154" s="3">
        <v>88</v>
      </c>
      <c r="I154" s="3">
        <v>39</v>
      </c>
    </row>
    <row r="155" spans="3:9" x14ac:dyDescent="0.35">
      <c r="C155" s="3" t="s">
        <v>28</v>
      </c>
      <c r="D155" s="3" t="s">
        <v>6</v>
      </c>
      <c r="E155" s="4" t="s">
        <v>22</v>
      </c>
      <c r="F155" s="3">
        <v>968214</v>
      </c>
      <c r="G155" s="3">
        <v>9</v>
      </c>
      <c r="H155" s="3">
        <v>103</v>
      </c>
      <c r="I155" s="3">
        <v>29</v>
      </c>
    </row>
    <row r="156" spans="3:9" x14ac:dyDescent="0.35">
      <c r="C156" s="3" t="s">
        <v>28</v>
      </c>
      <c r="D156" s="3" t="s">
        <v>6</v>
      </c>
      <c r="E156" s="4" t="s">
        <v>23</v>
      </c>
      <c r="F156" s="3">
        <v>1617836</v>
      </c>
      <c r="G156" s="3">
        <v>17</v>
      </c>
      <c r="H156" s="3">
        <v>303</v>
      </c>
      <c r="I156" s="3">
        <v>37</v>
      </c>
    </row>
    <row r="157" spans="3:9" x14ac:dyDescent="0.35">
      <c r="C157" s="3" t="s">
        <v>28</v>
      </c>
      <c r="D157" s="3" t="s">
        <v>24</v>
      </c>
      <c r="E157" s="4" t="s">
        <v>7</v>
      </c>
      <c r="F157" s="3">
        <v>-1757639</v>
      </c>
      <c r="G157" s="3">
        <v>-19</v>
      </c>
      <c r="H157" s="3">
        <v>-206</v>
      </c>
      <c r="I157" s="3">
        <v>-2443</v>
      </c>
    </row>
    <row r="158" spans="3:9" x14ac:dyDescent="0.35">
      <c r="C158" s="3" t="s">
        <v>28</v>
      </c>
      <c r="D158" s="3" t="s">
        <v>24</v>
      </c>
      <c r="E158" s="4" t="s">
        <v>8</v>
      </c>
      <c r="F158" s="3">
        <v>-1755683</v>
      </c>
      <c r="G158" s="3">
        <v>-20</v>
      </c>
      <c r="H158" s="3">
        <v>-41</v>
      </c>
      <c r="I158" s="3">
        <v>-964</v>
      </c>
    </row>
    <row r="159" spans="3:9" x14ac:dyDescent="0.35">
      <c r="C159" s="3" t="s">
        <v>28</v>
      </c>
      <c r="D159" s="3" t="s">
        <v>24</v>
      </c>
      <c r="E159" s="4" t="s">
        <v>9</v>
      </c>
      <c r="F159" s="3">
        <v>-1572421</v>
      </c>
      <c r="G159" s="3">
        <v>-21</v>
      </c>
      <c r="H159" s="3">
        <v>-36</v>
      </c>
      <c r="I159" s="3">
        <v>-467</v>
      </c>
    </row>
    <row r="160" spans="3:9" x14ac:dyDescent="0.35">
      <c r="C160" s="3" t="s">
        <v>28</v>
      </c>
      <c r="D160" s="3" t="s">
        <v>24</v>
      </c>
      <c r="E160" s="4" t="s">
        <v>10</v>
      </c>
      <c r="F160" s="3">
        <v>-1631799</v>
      </c>
      <c r="G160" s="3">
        <v>-13</v>
      </c>
      <c r="H160" s="3">
        <v>-29</v>
      </c>
      <c r="I160" s="3">
        <v>-161</v>
      </c>
    </row>
    <row r="161" spans="3:9" x14ac:dyDescent="0.35">
      <c r="C161" s="3" t="s">
        <v>28</v>
      </c>
      <c r="D161" s="3" t="s">
        <v>24</v>
      </c>
      <c r="E161" s="4" t="s">
        <v>11</v>
      </c>
      <c r="F161" s="3">
        <v>-1824091</v>
      </c>
      <c r="G161" s="3">
        <v>-7</v>
      </c>
      <c r="H161" s="3">
        <v>-12</v>
      </c>
      <c r="I161" s="3">
        <v>-86</v>
      </c>
    </row>
    <row r="162" spans="3:9" x14ac:dyDescent="0.35">
      <c r="C162" s="3" t="s">
        <v>28</v>
      </c>
      <c r="D162" s="3" t="s">
        <v>24</v>
      </c>
      <c r="E162" s="4" t="s">
        <v>12</v>
      </c>
      <c r="F162" s="3">
        <v>-1924216</v>
      </c>
      <c r="G162" s="3">
        <v>-3</v>
      </c>
      <c r="H162" s="3">
        <v>-9</v>
      </c>
      <c r="I162" s="3">
        <v>-104</v>
      </c>
    </row>
    <row r="163" spans="3:9" x14ac:dyDescent="0.35">
      <c r="C163" s="3" t="s">
        <v>28</v>
      </c>
      <c r="D163" s="3" t="s">
        <v>24</v>
      </c>
      <c r="E163" s="4" t="s">
        <v>13</v>
      </c>
      <c r="F163" s="3">
        <v>-1874897</v>
      </c>
      <c r="G163" s="3">
        <v>-4</v>
      </c>
      <c r="H163" s="3">
        <v>-33</v>
      </c>
      <c r="I163" s="3">
        <v>-188</v>
      </c>
    </row>
    <row r="164" spans="3:9" x14ac:dyDescent="0.35">
      <c r="C164" s="3" t="s">
        <v>28</v>
      </c>
      <c r="D164" s="3" t="s">
        <v>24</v>
      </c>
      <c r="E164" s="4" t="s">
        <v>14</v>
      </c>
      <c r="F164" s="3">
        <v>-1773846</v>
      </c>
      <c r="G164" s="3">
        <v>-21</v>
      </c>
      <c r="H164" s="3">
        <v>-35</v>
      </c>
      <c r="I164" s="3">
        <v>-255</v>
      </c>
    </row>
    <row r="165" spans="3:9" x14ac:dyDescent="0.35">
      <c r="C165" s="3" t="s">
        <v>28</v>
      </c>
      <c r="D165" s="3" t="s">
        <v>24</v>
      </c>
      <c r="E165" s="4" t="s">
        <v>15</v>
      </c>
      <c r="F165" s="3">
        <v>-1756427</v>
      </c>
      <c r="G165" s="3">
        <v>-18</v>
      </c>
      <c r="H165" s="3">
        <v>-37</v>
      </c>
      <c r="I165" s="3">
        <v>-190</v>
      </c>
    </row>
    <row r="166" spans="3:9" x14ac:dyDescent="0.35">
      <c r="C166" s="3" t="s">
        <v>28</v>
      </c>
      <c r="D166" s="3" t="s">
        <v>24</v>
      </c>
      <c r="E166" s="4" t="s">
        <v>16</v>
      </c>
      <c r="F166" s="3">
        <v>-1919824</v>
      </c>
      <c r="G166" s="3">
        <v>-21</v>
      </c>
      <c r="H166" s="3">
        <v>-41</v>
      </c>
      <c r="I166" s="3">
        <v>-121</v>
      </c>
    </row>
    <row r="167" spans="3:9" x14ac:dyDescent="0.35">
      <c r="C167" s="3" t="s">
        <v>28</v>
      </c>
      <c r="D167" s="3" t="s">
        <v>24</v>
      </c>
      <c r="E167" s="4" t="s">
        <v>17</v>
      </c>
      <c r="F167" s="3">
        <v>-1911583</v>
      </c>
      <c r="G167" s="3">
        <v>-19</v>
      </c>
      <c r="H167" s="3">
        <v>-53</v>
      </c>
      <c r="I167" s="3">
        <v>-74</v>
      </c>
    </row>
    <row r="168" spans="3:9" x14ac:dyDescent="0.35">
      <c r="C168" s="3" t="s">
        <v>28</v>
      </c>
      <c r="D168" s="3" t="s">
        <v>24</v>
      </c>
      <c r="E168" s="4" t="s">
        <v>18</v>
      </c>
      <c r="F168" s="3">
        <v>-1670419</v>
      </c>
      <c r="G168" s="3">
        <v>-10</v>
      </c>
      <c r="H168" s="3">
        <v>-51</v>
      </c>
      <c r="I168" s="3">
        <v>-78</v>
      </c>
    </row>
    <row r="169" spans="3:9" x14ac:dyDescent="0.35">
      <c r="C169" s="3" t="s">
        <v>28</v>
      </c>
      <c r="D169" s="3" t="s">
        <v>24</v>
      </c>
      <c r="E169" s="4" t="s">
        <v>19</v>
      </c>
      <c r="F169" s="3">
        <v>-1436605</v>
      </c>
      <c r="G169" s="3">
        <v>-14</v>
      </c>
      <c r="H169" s="3">
        <v>-76</v>
      </c>
      <c r="I169" s="3">
        <v>-53</v>
      </c>
    </row>
    <row r="170" spans="3:9" x14ac:dyDescent="0.35">
      <c r="C170" s="3" t="s">
        <v>28</v>
      </c>
      <c r="D170" s="3" t="s">
        <v>24</v>
      </c>
      <c r="E170" s="4" t="s">
        <v>20</v>
      </c>
      <c r="F170" s="3">
        <v>-1470578</v>
      </c>
      <c r="G170" s="3">
        <v>-11</v>
      </c>
      <c r="H170" s="3">
        <v>-79</v>
      </c>
      <c r="I170" s="3">
        <v>-41</v>
      </c>
    </row>
    <row r="171" spans="3:9" x14ac:dyDescent="0.35">
      <c r="C171" s="3" t="s">
        <v>28</v>
      </c>
      <c r="D171" s="3" t="s">
        <v>24</v>
      </c>
      <c r="E171" s="4" t="s">
        <v>21</v>
      </c>
      <c r="F171" s="3">
        <v>-1137445</v>
      </c>
      <c r="G171" s="3">
        <v>-8</v>
      </c>
      <c r="H171" s="3">
        <v>-90</v>
      </c>
      <c r="I171" s="3">
        <v>-37</v>
      </c>
    </row>
    <row r="172" spans="3:9" x14ac:dyDescent="0.35">
      <c r="C172" s="3" t="s">
        <v>28</v>
      </c>
      <c r="D172" s="3" t="s">
        <v>24</v>
      </c>
      <c r="E172" s="4" t="s">
        <v>22</v>
      </c>
      <c r="F172" s="3">
        <v>-827832</v>
      </c>
      <c r="G172" s="3">
        <v>-11</v>
      </c>
      <c r="H172" s="3">
        <v>-88</v>
      </c>
      <c r="I172" s="3">
        <v>-31</v>
      </c>
    </row>
    <row r="173" spans="3:9" x14ac:dyDescent="0.35">
      <c r="C173" s="3" t="s">
        <v>28</v>
      </c>
      <c r="D173" s="3" t="s">
        <v>24</v>
      </c>
      <c r="E173" s="4" t="s">
        <v>23</v>
      </c>
      <c r="F173" s="3">
        <v>-1055615</v>
      </c>
      <c r="G173" s="3">
        <v>-20</v>
      </c>
      <c r="H173" s="3">
        <v>-208</v>
      </c>
      <c r="I173" s="3">
        <v>-29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ASP Tables</vt:lpstr>
      <vt:lpstr>Summary</vt:lpstr>
      <vt:lpstr>Table 1</vt:lpstr>
      <vt:lpstr>Fig n Table 2</vt:lpstr>
      <vt:lpstr>Fig n Table 3</vt:lpstr>
      <vt:lpstr>Fig and table 4</vt:lpstr>
      <vt:lpstr>P Values</vt:lpstr>
      <vt:lpstr>ASP Denom</vt:lpstr>
      <vt:lpstr>ASP Cases</vt:lpstr>
      <vt:lpstr>Household cases</vt:lpstr>
      <vt:lpstr>Risk Group Cases</vt:lpstr>
      <vt:lpstr>Age rates</vt:lpstr>
      <vt:lpstr>Age rate Charts</vt:lpstr>
      <vt:lpstr>Age Sex Standardised Rate</vt:lpstr>
      <vt:lpstr>ASP Tables (Asthma)</vt:lpstr>
      <vt:lpstr>ASP Denom (Asthma)</vt:lpstr>
      <vt:lpstr>ASP Cases (Asthma)</vt:lpstr>
      <vt:lpstr>Household cases (Asthma)</vt:lpstr>
      <vt:lpstr>ASP Tables (Obesity)</vt:lpstr>
      <vt:lpstr>ASP Denom (Obesity)</vt:lpstr>
      <vt:lpstr>ASP Cases (Obesity)</vt:lpstr>
      <vt:lpstr>Household cases (Obesity)</vt:lpstr>
      <vt:lpstr>ASP Tables (Pregnancy)</vt:lpstr>
      <vt:lpstr>ASP Denom (Pregnancy)</vt:lpstr>
      <vt:lpstr>ASP Cases (Pregnancy)</vt:lpstr>
      <vt:lpstr>Household cases (Pregnancy)</vt:lpstr>
      <vt:lpstr>ASP Tables (Resp.)</vt:lpstr>
      <vt:lpstr>ASP Denom (Resp.)</vt:lpstr>
      <vt:lpstr>ASP Cases (Resp.)</vt:lpstr>
      <vt:lpstr>Household cases (Resp.)</vt:lpstr>
      <vt:lpstr>ASP Tables (CHD)</vt:lpstr>
      <vt:lpstr>ASP Denom (CHD)</vt:lpstr>
      <vt:lpstr>ASP Cases (CHD)</vt:lpstr>
      <vt:lpstr>Household cases (CHD)</vt:lpstr>
      <vt:lpstr>ASP Tables (Immuno)</vt:lpstr>
      <vt:lpstr>ASP Denom (Immuno)</vt:lpstr>
      <vt:lpstr>ASP Cases (Immuno)</vt:lpstr>
      <vt:lpstr>Household cases (Immuno)</vt:lpstr>
      <vt:lpstr>ASP Tables (CKD)</vt:lpstr>
      <vt:lpstr>ASP Denom (CKD)</vt:lpstr>
      <vt:lpstr>ASP Cases (CKD)</vt:lpstr>
      <vt:lpstr>Household cases (CKD)</vt:lpstr>
      <vt:lpstr>ASP Tables (Diabetes)</vt:lpstr>
      <vt:lpstr>ASP Denom (Diabetes)</vt:lpstr>
      <vt:lpstr>ASP Cases (Diabetes)</vt:lpstr>
      <vt:lpstr>Household cases (Diabetes)</vt:lpstr>
      <vt:lpstr>ASP Tables (Liver)</vt:lpstr>
      <vt:lpstr>ASP Denom (Liver)</vt:lpstr>
      <vt:lpstr>ASP Cases (Liver)</vt:lpstr>
      <vt:lpstr>Household cases (Liver)</vt:lpstr>
      <vt:lpstr>ASP Cases (Asplenia)</vt:lpstr>
      <vt:lpstr>Household cases (Asplenia)</vt:lpstr>
      <vt:lpstr>Sheet1</vt:lpstr>
      <vt:lpstr>ASP Cases (Neuro)</vt:lpstr>
      <vt:lpstr>Household cases (Neuro)</vt:lpstr>
    </vt:vector>
  </TitlesOfParts>
  <Company>University of Surrey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Sherlock J  Mr (Sch of Biosci &amp; Med)</dc:creator>
  <cp:lastModifiedBy>Akinyemi, Oluwafunmi Dr (Sch of Biosci &amp; Med)</cp:lastModifiedBy>
  <dcterms:created xsi:type="dcterms:W3CDTF">2019-03-07T16:20:53Z</dcterms:created>
  <dcterms:modified xsi:type="dcterms:W3CDTF">2019-12-04T18:52:41Z</dcterms:modified>
</cp:coreProperties>
</file>