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0490" windowHeight="7650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2" l="1"/>
  <c r="I6" i="2" l="1"/>
  <c r="J6" i="2" s="1"/>
  <c r="K6" i="2"/>
  <c r="O6" i="2"/>
  <c r="M6" i="2"/>
  <c r="I13" i="2" l="1"/>
  <c r="J13" i="2" s="1"/>
  <c r="K13" i="2"/>
  <c r="O13" i="2"/>
  <c r="M13" i="2"/>
  <c r="M3" i="2" l="1"/>
  <c r="M4" i="2"/>
  <c r="M5" i="2"/>
  <c r="M7" i="2"/>
  <c r="M8" i="2"/>
  <c r="M9" i="2"/>
  <c r="M10" i="2"/>
  <c r="M11" i="2"/>
  <c r="M12" i="2"/>
  <c r="M14" i="2"/>
  <c r="M15" i="2"/>
  <c r="M2" i="2"/>
  <c r="O3" i="2"/>
  <c r="O4" i="2"/>
  <c r="O5" i="2"/>
  <c r="O8" i="2"/>
  <c r="O9" i="2"/>
  <c r="O10" i="2"/>
  <c r="O11" i="2"/>
  <c r="O12" i="2"/>
  <c r="O14" i="2"/>
  <c r="O15" i="2"/>
  <c r="O2" i="2"/>
  <c r="K9" i="2" l="1"/>
  <c r="I9" i="2"/>
  <c r="J9" i="2" s="1"/>
  <c r="K14" i="2" l="1"/>
  <c r="I14" i="2"/>
  <c r="J14" i="2" s="1"/>
  <c r="I2" i="2" l="1"/>
  <c r="J2" i="2" s="1"/>
  <c r="K2" i="2"/>
  <c r="I4" i="2" l="1"/>
  <c r="J4" i="2" s="1"/>
  <c r="K4" i="2"/>
  <c r="I8" i="2"/>
  <c r="J8" i="2" s="1"/>
  <c r="K8" i="2"/>
  <c r="I12" i="2"/>
  <c r="J12" i="2" s="1"/>
  <c r="K12" i="2"/>
  <c r="I3" i="2"/>
  <c r="J3" i="2" s="1"/>
  <c r="K3" i="2"/>
  <c r="I15" i="2" l="1"/>
  <c r="J15" i="2" s="1"/>
  <c r="K15" i="2"/>
  <c r="I10" i="2"/>
  <c r="J10" i="2" s="1"/>
  <c r="K10" i="2"/>
  <c r="I5" i="2"/>
  <c r="J5" i="2" s="1"/>
  <c r="K5" i="2"/>
  <c r="I7" i="2"/>
  <c r="J7" i="2" s="1"/>
  <c r="K7" i="2"/>
  <c r="I11" i="2" l="1"/>
  <c r="K11" i="2" l="1"/>
  <c r="J11" i="2"/>
</calcChain>
</file>

<file path=xl/sharedStrings.xml><?xml version="1.0" encoding="utf-8"?>
<sst xmlns="http://schemas.openxmlformats.org/spreadsheetml/2006/main" count="57" uniqueCount="45">
  <si>
    <t>A</t>
  </si>
  <si>
    <t>D</t>
  </si>
  <si>
    <t>B</t>
  </si>
  <si>
    <t>C</t>
  </si>
  <si>
    <t>OR</t>
  </si>
  <si>
    <t>logor</t>
  </si>
  <si>
    <t>selogor</t>
  </si>
  <si>
    <t>Factors</t>
  </si>
  <si>
    <t>Study ID</t>
  </si>
  <si>
    <t>Radiation therapy only</t>
  </si>
  <si>
    <t>Late diagnosed</t>
  </si>
  <si>
    <t>Anemic status</t>
  </si>
  <si>
    <t>A+C</t>
  </si>
  <si>
    <t>B+D</t>
  </si>
  <si>
    <t>Gurmu M et al / 2018</t>
  </si>
  <si>
    <t>Aguade et al/2023</t>
  </si>
  <si>
    <t>Begoihn et al/2019</t>
  </si>
  <si>
    <t>Deressa et al/2021</t>
  </si>
  <si>
    <t>Gashu  et al/2023</t>
  </si>
  <si>
    <t>Gizaw  et al/2017</t>
  </si>
  <si>
    <t>Kantelhardt et al/2014</t>
  </si>
  <si>
    <t>Argefa  et al /2022</t>
  </si>
  <si>
    <t>Wassie et al /2019</t>
  </si>
  <si>
    <t>Seifu  et al/2022</t>
  </si>
  <si>
    <t>Mebratie  et al/2022</t>
  </si>
  <si>
    <t>Author</t>
  </si>
  <si>
    <t>year</t>
  </si>
  <si>
    <t>Aguade et al</t>
  </si>
  <si>
    <t>Argefa  et al</t>
  </si>
  <si>
    <t>Begoihn et al</t>
  </si>
  <si>
    <t>Deressa et al</t>
  </si>
  <si>
    <t>Gashu  et al</t>
  </si>
  <si>
    <t>Gizaw  et al</t>
  </si>
  <si>
    <t>Gurmu M et al</t>
  </si>
  <si>
    <t>Kantelhardt et al</t>
  </si>
  <si>
    <t>Mebratie  et al</t>
  </si>
  <si>
    <t>Seifu  et al</t>
  </si>
  <si>
    <t>Wassie et al</t>
  </si>
  <si>
    <t xml:space="preserve">Olyad M et al </t>
  </si>
  <si>
    <t>Surgery and adjuvant therapy</t>
  </si>
  <si>
    <t>Olyad M et al /2021</t>
  </si>
  <si>
    <t>Fikreaddis T et al/2018</t>
  </si>
  <si>
    <t>Fikreaddis T et al</t>
  </si>
  <si>
    <t>Mölle  G et al</t>
  </si>
  <si>
    <t>Mölle G et al/2016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</si>
</sst>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110" zoomScaleNormal="110" workbookViewId="0">
      <selection activeCell="M15" sqref="M15"/>
    </sheetView>
  </sheetViews>
  <sheetFormatPr defaultRowHeight="14.25" x14ac:dyDescent="0.2"/>
  <cols>
    <col min="1" max="1" width="22" style="7" customWidth="1"/>
    <col min="2" max="2" width="17.5703125" style="7" customWidth="1"/>
    <col min="3" max="3" width="6.42578125" style="7" customWidth="1"/>
    <col min="4" max="4" width="28.140625" style="6" customWidth="1"/>
    <col min="5" max="5" width="6.140625" style="7" customWidth="1"/>
    <col min="6" max="6" width="5.5703125" style="6" customWidth="1"/>
    <col min="7" max="7" width="5.85546875" style="7" customWidth="1"/>
    <col min="8" max="8" width="6.140625" style="7" customWidth="1"/>
    <col min="9" max="9" width="10.85546875" style="7" customWidth="1"/>
    <col min="10" max="10" width="14.5703125" style="7" customWidth="1"/>
    <col min="11" max="11" width="10" style="6" customWidth="1"/>
    <col min="12" max="12" width="6" style="6" customWidth="1"/>
    <col min="13" max="13" width="4.5703125" style="2" customWidth="1"/>
    <col min="14" max="14" width="6.140625" style="2" customWidth="1"/>
    <col min="15" max="15" width="7.28515625" style="2" customWidth="1"/>
    <col min="16" max="16384" width="9.140625" style="2"/>
  </cols>
  <sheetData>
    <row r="1" spans="1:15" s="10" customFormat="1" ht="19.5" customHeight="1" x14ac:dyDescent="0.2">
      <c r="A1" s="9" t="s">
        <v>8</v>
      </c>
      <c r="B1" s="9" t="s">
        <v>25</v>
      </c>
      <c r="C1" s="9" t="s">
        <v>26</v>
      </c>
      <c r="D1" s="9" t="s">
        <v>7</v>
      </c>
      <c r="E1" s="9" t="s">
        <v>0</v>
      </c>
      <c r="F1" s="9" t="s">
        <v>2</v>
      </c>
      <c r="G1" s="9" t="s">
        <v>3</v>
      </c>
      <c r="H1" s="9" t="s">
        <v>1</v>
      </c>
      <c r="I1" s="9" t="s">
        <v>4</v>
      </c>
      <c r="J1" s="9" t="s">
        <v>5</v>
      </c>
      <c r="K1" s="9" t="s">
        <v>6</v>
      </c>
      <c r="L1" s="9" t="s">
        <v>0</v>
      </c>
      <c r="M1" s="10" t="s">
        <v>12</v>
      </c>
      <c r="N1" s="10" t="s">
        <v>2</v>
      </c>
      <c r="O1" s="10" t="s">
        <v>13</v>
      </c>
    </row>
    <row r="2" spans="1:15" x14ac:dyDescent="0.2">
      <c r="A2" s="3" t="s">
        <v>15</v>
      </c>
      <c r="B2" s="3" t="s">
        <v>27</v>
      </c>
      <c r="C2" s="13">
        <v>2023</v>
      </c>
      <c r="D2" s="12" t="s">
        <v>10</v>
      </c>
      <c r="E2" s="7">
        <v>216</v>
      </c>
      <c r="F2" s="6">
        <v>45</v>
      </c>
      <c r="G2" s="7">
        <v>86</v>
      </c>
      <c r="H2" s="7">
        <v>146</v>
      </c>
      <c r="I2" s="16">
        <f t="shared" ref="I2:I15" si="0">E2*H2/(F2*G2)</f>
        <v>8.1488372093023251</v>
      </c>
      <c r="J2" s="7">
        <f t="shared" ref="J2:J15" si="1">LN(I2)</f>
        <v>2.0978752433686738</v>
      </c>
      <c r="K2" s="6">
        <f t="shared" ref="K2:K15" si="2">SQRT(1/E2+1/F2+1/G2+1/H2)</f>
        <v>0.21290625612482408</v>
      </c>
      <c r="L2" s="7">
        <v>216</v>
      </c>
      <c r="M2" s="2">
        <f t="shared" ref="M2:M15" si="3">SUM(E2,G2)</f>
        <v>302</v>
      </c>
      <c r="N2" s="6">
        <v>45</v>
      </c>
      <c r="O2" s="2">
        <f t="shared" ref="O2:O15" si="4">SUM(F2,H2)</f>
        <v>191</v>
      </c>
    </row>
    <row r="3" spans="1:15" x14ac:dyDescent="0.2">
      <c r="A3" s="11" t="s">
        <v>21</v>
      </c>
      <c r="B3" s="11" t="s">
        <v>28</v>
      </c>
      <c r="C3" s="7">
        <v>2022</v>
      </c>
      <c r="D3" s="12" t="s">
        <v>10</v>
      </c>
      <c r="E3" s="7">
        <v>54</v>
      </c>
      <c r="F3" s="6">
        <v>31</v>
      </c>
      <c r="G3" s="7">
        <v>21</v>
      </c>
      <c r="H3" s="7">
        <v>69</v>
      </c>
      <c r="I3" s="16">
        <f t="shared" si="0"/>
        <v>5.7235023041474653</v>
      </c>
      <c r="J3" s="7">
        <f t="shared" si="1"/>
        <v>1.7445809089529645</v>
      </c>
      <c r="K3" s="6">
        <f t="shared" si="2"/>
        <v>0.33598866688756568</v>
      </c>
      <c r="L3" s="7">
        <v>54</v>
      </c>
      <c r="M3" s="2">
        <f t="shared" si="3"/>
        <v>75</v>
      </c>
      <c r="N3" s="6">
        <v>31</v>
      </c>
      <c r="O3" s="2">
        <f t="shared" si="4"/>
        <v>100</v>
      </c>
    </row>
    <row r="4" spans="1:15" x14ac:dyDescent="0.2">
      <c r="A4" s="11" t="s">
        <v>16</v>
      </c>
      <c r="B4" s="11" t="s">
        <v>29</v>
      </c>
      <c r="C4" s="7">
        <v>2019</v>
      </c>
      <c r="D4" s="12" t="s">
        <v>10</v>
      </c>
      <c r="E4" s="7">
        <v>132</v>
      </c>
      <c r="F4" s="6">
        <v>48</v>
      </c>
      <c r="G4" s="7">
        <v>197</v>
      </c>
      <c r="H4" s="7">
        <v>345</v>
      </c>
      <c r="I4" s="16">
        <f t="shared" si="0"/>
        <v>4.8159898477157359</v>
      </c>
      <c r="J4" s="7">
        <f t="shared" si="1"/>
        <v>1.5719415999718511</v>
      </c>
      <c r="K4" s="6">
        <f t="shared" si="2"/>
        <v>0.19074533746780886</v>
      </c>
      <c r="L4" s="7">
        <v>132</v>
      </c>
      <c r="M4" s="2">
        <f t="shared" si="3"/>
        <v>329</v>
      </c>
      <c r="N4" s="6">
        <v>48</v>
      </c>
      <c r="O4" s="2">
        <f t="shared" si="4"/>
        <v>393</v>
      </c>
    </row>
    <row r="5" spans="1:15" x14ac:dyDescent="0.2">
      <c r="A5" s="3" t="s">
        <v>17</v>
      </c>
      <c r="B5" s="3" t="s">
        <v>30</v>
      </c>
      <c r="C5" s="13">
        <v>2021</v>
      </c>
      <c r="D5" s="12" t="s">
        <v>9</v>
      </c>
      <c r="E5" s="7">
        <v>86</v>
      </c>
      <c r="F5" s="6">
        <v>34</v>
      </c>
      <c r="G5" s="7">
        <v>54</v>
      </c>
      <c r="H5" s="7">
        <v>68</v>
      </c>
      <c r="I5" s="16">
        <f t="shared" si="0"/>
        <v>3.1851851851851851</v>
      </c>
      <c r="J5" s="7">
        <f t="shared" si="1"/>
        <v>1.1585104302491787</v>
      </c>
      <c r="K5" s="6">
        <f t="shared" si="2"/>
        <v>0.27251435293225612</v>
      </c>
      <c r="L5" s="7">
        <v>86</v>
      </c>
      <c r="M5" s="2">
        <f t="shared" si="3"/>
        <v>140</v>
      </c>
      <c r="N5" s="6">
        <v>34</v>
      </c>
      <c r="O5" s="2">
        <f t="shared" si="4"/>
        <v>102</v>
      </c>
    </row>
    <row r="6" spans="1:15" x14ac:dyDescent="0.2">
      <c r="A6" s="7" t="s">
        <v>41</v>
      </c>
      <c r="B6" s="7" t="s">
        <v>42</v>
      </c>
      <c r="C6" s="7">
        <v>2018</v>
      </c>
      <c r="D6" s="15" t="s">
        <v>39</v>
      </c>
      <c r="E6" s="7">
        <v>8</v>
      </c>
      <c r="F6" s="6">
        <v>98</v>
      </c>
      <c r="G6" s="7">
        <v>5</v>
      </c>
      <c r="H6" s="7">
        <v>21</v>
      </c>
      <c r="I6" s="7">
        <f t="shared" si="0"/>
        <v>0.34285714285714286</v>
      </c>
      <c r="J6" s="7">
        <f t="shared" si="1"/>
        <v>-1.0704414117014134</v>
      </c>
      <c r="K6" s="6">
        <f t="shared" si="2"/>
        <v>0.6187270232111256</v>
      </c>
      <c r="L6" s="6">
        <v>8</v>
      </c>
      <c r="M6" s="2">
        <f t="shared" si="3"/>
        <v>13</v>
      </c>
      <c r="N6" s="2">
        <v>98</v>
      </c>
      <c r="O6" s="2">
        <f t="shared" si="4"/>
        <v>119</v>
      </c>
    </row>
    <row r="7" spans="1:15" x14ac:dyDescent="0.2">
      <c r="A7" s="3" t="s">
        <v>18</v>
      </c>
      <c r="B7" s="3" t="s">
        <v>31</v>
      </c>
      <c r="C7" s="13">
        <v>2023</v>
      </c>
      <c r="D7" s="15" t="s">
        <v>39</v>
      </c>
      <c r="E7" s="7">
        <v>25</v>
      </c>
      <c r="F7" s="6">
        <v>103</v>
      </c>
      <c r="G7" s="7">
        <v>51</v>
      </c>
      <c r="H7" s="7">
        <v>143</v>
      </c>
      <c r="I7" s="16">
        <f t="shared" si="0"/>
        <v>0.68056348753093465</v>
      </c>
      <c r="J7" s="7">
        <f t="shared" si="1"/>
        <v>-0.38483416582585361</v>
      </c>
      <c r="K7" s="6">
        <f t="shared" si="2"/>
        <v>0.27624190122850584</v>
      </c>
      <c r="L7" s="7">
        <v>25</v>
      </c>
      <c r="M7" s="2">
        <f t="shared" si="3"/>
        <v>76</v>
      </c>
      <c r="N7" s="6">
        <v>103</v>
      </c>
      <c r="O7" s="2">
        <f t="shared" si="4"/>
        <v>246</v>
      </c>
    </row>
    <row r="8" spans="1:15" x14ac:dyDescent="0.2">
      <c r="A8" s="11" t="s">
        <v>19</v>
      </c>
      <c r="B8" s="11" t="s">
        <v>32</v>
      </c>
      <c r="C8" s="7">
        <v>2017</v>
      </c>
      <c r="D8" s="14" t="s">
        <v>11</v>
      </c>
      <c r="E8" s="7">
        <v>157</v>
      </c>
      <c r="F8" s="6">
        <v>64</v>
      </c>
      <c r="G8" s="7">
        <v>103</v>
      </c>
      <c r="H8" s="7">
        <v>407</v>
      </c>
      <c r="I8" s="16">
        <f t="shared" si="0"/>
        <v>9.6934162621359228</v>
      </c>
      <c r="J8" s="7">
        <f t="shared" si="1"/>
        <v>2.2714469192015954</v>
      </c>
      <c r="K8" s="6">
        <f t="shared" si="2"/>
        <v>0.18482469281097827</v>
      </c>
      <c r="L8" s="7">
        <v>157</v>
      </c>
      <c r="M8" s="2">
        <f t="shared" si="3"/>
        <v>260</v>
      </c>
      <c r="N8" s="6">
        <v>64</v>
      </c>
      <c r="O8" s="2">
        <f t="shared" si="4"/>
        <v>471</v>
      </c>
    </row>
    <row r="9" spans="1:15" x14ac:dyDescent="0.2">
      <c r="A9" s="11" t="s">
        <v>14</v>
      </c>
      <c r="B9" s="11" t="s">
        <v>33</v>
      </c>
      <c r="C9" s="7">
        <v>2018</v>
      </c>
      <c r="D9" s="12" t="s">
        <v>9</v>
      </c>
      <c r="E9" s="7">
        <v>259</v>
      </c>
      <c r="F9" s="6">
        <v>118</v>
      </c>
      <c r="G9" s="7">
        <v>122</v>
      </c>
      <c r="H9" s="7">
        <v>400</v>
      </c>
      <c r="I9" s="16">
        <f t="shared" si="0"/>
        <v>7.1964434565156985</v>
      </c>
      <c r="J9" s="7">
        <f t="shared" si="1"/>
        <v>1.9735869396085983</v>
      </c>
      <c r="K9" s="6">
        <f t="shared" si="2"/>
        <v>0.1517639662227688</v>
      </c>
      <c r="L9" s="7">
        <v>216</v>
      </c>
      <c r="M9" s="2">
        <f t="shared" si="3"/>
        <v>381</v>
      </c>
      <c r="N9" s="6">
        <v>118</v>
      </c>
      <c r="O9" s="2">
        <f t="shared" si="4"/>
        <v>518</v>
      </c>
    </row>
    <row r="10" spans="1:15" x14ac:dyDescent="0.2">
      <c r="A10" s="3" t="s">
        <v>20</v>
      </c>
      <c r="B10" s="3" t="s">
        <v>34</v>
      </c>
      <c r="C10" s="13">
        <v>2014</v>
      </c>
      <c r="D10" s="12" t="s">
        <v>10</v>
      </c>
      <c r="E10" s="7">
        <v>128</v>
      </c>
      <c r="F10" s="6">
        <v>53</v>
      </c>
      <c r="G10" s="7">
        <v>104</v>
      </c>
      <c r="H10" s="7">
        <v>153</v>
      </c>
      <c r="I10" s="16">
        <f t="shared" si="0"/>
        <v>3.5529753265602322</v>
      </c>
      <c r="J10" s="7">
        <f t="shared" si="1"/>
        <v>1.2677853726185582</v>
      </c>
      <c r="K10" s="6">
        <f t="shared" si="2"/>
        <v>0.20695834570295735</v>
      </c>
      <c r="L10" s="7">
        <v>128</v>
      </c>
      <c r="M10" s="2">
        <f t="shared" si="3"/>
        <v>232</v>
      </c>
      <c r="N10" s="6">
        <v>53</v>
      </c>
      <c r="O10" s="2">
        <f t="shared" si="4"/>
        <v>206</v>
      </c>
    </row>
    <row r="11" spans="1:15" x14ac:dyDescent="0.2">
      <c r="A11" s="12" t="s">
        <v>24</v>
      </c>
      <c r="B11" s="12" t="s">
        <v>35</v>
      </c>
      <c r="C11" s="4">
        <v>2022</v>
      </c>
      <c r="D11" s="12" t="s">
        <v>9</v>
      </c>
      <c r="E11" s="6">
        <v>8</v>
      </c>
      <c r="F11" s="1">
        <v>21</v>
      </c>
      <c r="G11" s="8">
        <v>15</v>
      </c>
      <c r="H11" s="6">
        <v>244</v>
      </c>
      <c r="I11" s="17">
        <f t="shared" si="0"/>
        <v>6.196825396825397</v>
      </c>
      <c r="J11" s="4">
        <f t="shared" si="1"/>
        <v>1.8240371281474048</v>
      </c>
      <c r="K11" s="5">
        <f t="shared" si="2"/>
        <v>0.49333971555253076</v>
      </c>
      <c r="L11" s="6">
        <v>8</v>
      </c>
      <c r="M11" s="2">
        <f t="shared" si="3"/>
        <v>23</v>
      </c>
      <c r="N11" s="1">
        <v>21</v>
      </c>
      <c r="O11" s="2">
        <f t="shared" si="4"/>
        <v>265</v>
      </c>
    </row>
    <row r="12" spans="1:15" x14ac:dyDescent="0.2">
      <c r="A12" s="11" t="s">
        <v>44</v>
      </c>
      <c r="B12" s="11" t="s">
        <v>43</v>
      </c>
      <c r="C12" s="7">
        <v>2016</v>
      </c>
      <c r="D12" s="12" t="s">
        <v>9</v>
      </c>
      <c r="E12" s="7">
        <v>41</v>
      </c>
      <c r="F12" s="6">
        <v>38</v>
      </c>
      <c r="G12" s="7">
        <v>37</v>
      </c>
      <c r="H12" s="7">
        <v>81</v>
      </c>
      <c r="I12" s="16">
        <f t="shared" si="0"/>
        <v>2.3620199146514937</v>
      </c>
      <c r="J12" s="7">
        <f t="shared" si="1"/>
        <v>0.85951714900613641</v>
      </c>
      <c r="K12" s="6">
        <f t="shared" si="2"/>
        <v>0.30013120366848883</v>
      </c>
      <c r="L12" s="7">
        <v>41</v>
      </c>
      <c r="M12" s="2">
        <f t="shared" si="3"/>
        <v>78</v>
      </c>
      <c r="N12" s="6">
        <v>38</v>
      </c>
      <c r="O12" s="2">
        <f t="shared" si="4"/>
        <v>119</v>
      </c>
    </row>
    <row r="13" spans="1:15" x14ac:dyDescent="0.2">
      <c r="A13" s="11" t="s">
        <v>40</v>
      </c>
      <c r="B13" s="11" t="s">
        <v>38</v>
      </c>
      <c r="C13" s="7">
        <v>2021</v>
      </c>
      <c r="D13" s="15" t="s">
        <v>39</v>
      </c>
      <c r="E13" s="7">
        <v>10</v>
      </c>
      <c r="F13" s="6">
        <v>50</v>
      </c>
      <c r="G13" s="7">
        <v>6</v>
      </c>
      <c r="H13" s="7">
        <v>19</v>
      </c>
      <c r="I13" s="16">
        <f t="shared" si="0"/>
        <v>0.6333333333333333</v>
      </c>
      <c r="J13" s="7">
        <f t="shared" si="1"/>
        <v>-0.45675840249571498</v>
      </c>
      <c r="K13" s="6">
        <f t="shared" si="2"/>
        <v>0.58249312924191221</v>
      </c>
      <c r="L13" s="6">
        <v>10</v>
      </c>
      <c r="M13" s="2">
        <f t="shared" si="3"/>
        <v>16</v>
      </c>
      <c r="N13" s="2">
        <v>50</v>
      </c>
      <c r="O13" s="2">
        <f t="shared" si="4"/>
        <v>69</v>
      </c>
    </row>
    <row r="14" spans="1:15" x14ac:dyDescent="0.2">
      <c r="A14" s="3" t="s">
        <v>23</v>
      </c>
      <c r="B14" s="3" t="s">
        <v>36</v>
      </c>
      <c r="C14" s="13">
        <v>2022</v>
      </c>
      <c r="D14" s="14" t="s">
        <v>11</v>
      </c>
      <c r="E14" s="7">
        <v>24</v>
      </c>
      <c r="F14" s="6">
        <v>50</v>
      </c>
      <c r="G14" s="7">
        <v>6</v>
      </c>
      <c r="H14" s="7">
        <v>61</v>
      </c>
      <c r="I14" s="16">
        <f t="shared" si="0"/>
        <v>4.88</v>
      </c>
      <c r="J14" s="7">
        <f t="shared" si="1"/>
        <v>1.5851452198650557</v>
      </c>
      <c r="K14" s="6">
        <f t="shared" si="2"/>
        <v>0.4946986718764102</v>
      </c>
      <c r="L14" s="7">
        <v>24</v>
      </c>
      <c r="M14" s="2">
        <f t="shared" si="3"/>
        <v>30</v>
      </c>
      <c r="N14" s="6">
        <v>50</v>
      </c>
      <c r="O14" s="2">
        <f t="shared" si="4"/>
        <v>111</v>
      </c>
    </row>
    <row r="15" spans="1:15" x14ac:dyDescent="0.2">
      <c r="A15" s="11" t="s">
        <v>22</v>
      </c>
      <c r="B15" s="11" t="s">
        <v>37</v>
      </c>
      <c r="C15" s="7">
        <v>2019</v>
      </c>
      <c r="D15" s="14" t="s">
        <v>11</v>
      </c>
      <c r="E15" s="7">
        <v>139</v>
      </c>
      <c r="F15" s="6">
        <v>47</v>
      </c>
      <c r="G15" s="7">
        <v>84</v>
      </c>
      <c r="H15" s="7">
        <v>264</v>
      </c>
      <c r="I15" s="16">
        <f t="shared" si="0"/>
        <v>9.2948328267477205</v>
      </c>
      <c r="J15" s="7">
        <f t="shared" si="1"/>
        <v>2.2294586357236357</v>
      </c>
      <c r="K15" s="6">
        <f t="shared" si="2"/>
        <v>0.21015109098369697</v>
      </c>
      <c r="L15" s="7">
        <v>139</v>
      </c>
      <c r="M15" s="2">
        <f t="shared" si="3"/>
        <v>223</v>
      </c>
      <c r="N15" s="6">
        <v>47</v>
      </c>
      <c r="O15" s="2">
        <f t="shared" si="4"/>
        <v>311</v>
      </c>
    </row>
  </sheetData>
  <sortState ref="A2:O15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hunde</cp:lastModifiedBy>
  <dcterms:created xsi:type="dcterms:W3CDTF">2017-11-17T18:31:40Z</dcterms:created>
  <dcterms:modified xsi:type="dcterms:W3CDTF">2023-04-29T19:05:28Z</dcterms:modified>
</cp:coreProperties>
</file>