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75" windowWidth="20055" windowHeight="7935"/>
  </bookViews>
  <sheets>
    <sheet name="undx meta form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0" i="1" l="1"/>
  <c r="J6" i="1" l="1"/>
  <c r="L6" i="1" s="1"/>
  <c r="I6" i="1"/>
  <c r="K6" i="1" l="1"/>
  <c r="J13" i="1"/>
  <c r="K13" i="1" s="1"/>
  <c r="I13" i="1"/>
  <c r="L13" i="1" l="1"/>
  <c r="J9" i="1"/>
  <c r="L9" i="1" s="1"/>
  <c r="I9" i="1"/>
  <c r="K9" i="1" l="1"/>
  <c r="J12" i="1"/>
  <c r="K12" i="1" s="1"/>
  <c r="I12" i="1"/>
  <c r="L12" i="1" l="1"/>
  <c r="I4" i="1"/>
  <c r="J4" i="1"/>
  <c r="L4" i="1" s="1"/>
  <c r="I8" i="1"/>
  <c r="J8" i="1"/>
  <c r="L8" i="1" s="1"/>
  <c r="I2" i="1"/>
  <c r="J2" i="1"/>
  <c r="L2" i="1" s="1"/>
  <c r="J3" i="1"/>
  <c r="L3" i="1" s="1"/>
  <c r="I3" i="1"/>
  <c r="K8" i="1" l="1"/>
  <c r="K2" i="1"/>
  <c r="K3" i="1"/>
  <c r="K4" i="1"/>
  <c r="I15" i="1"/>
  <c r="J15" i="1"/>
  <c r="K15" i="1" s="1"/>
  <c r="J10" i="1"/>
  <c r="K10" i="1" s="1"/>
  <c r="J5" i="1"/>
  <c r="L5" i="1" s="1"/>
  <c r="I5" i="1"/>
  <c r="J14" i="1"/>
  <c r="L14" i="1" s="1"/>
  <c r="J7" i="1"/>
  <c r="K7" i="1" s="1"/>
  <c r="I7" i="1"/>
  <c r="I14" i="1"/>
  <c r="K14" i="1" l="1"/>
  <c r="L7" i="1"/>
  <c r="L15" i="1"/>
  <c r="L10" i="1"/>
  <c r="K5" i="1"/>
  <c r="J11" i="1"/>
  <c r="L11" i="1" l="1"/>
  <c r="I11" i="1"/>
  <c r="K11" i="1" l="1"/>
</calcChain>
</file>

<file path=xl/sharedStrings.xml><?xml version="1.0" encoding="utf-8"?>
<sst xmlns="http://schemas.openxmlformats.org/spreadsheetml/2006/main" count="70" uniqueCount="45">
  <si>
    <t>Amhara</t>
  </si>
  <si>
    <t>logplv</t>
  </si>
  <si>
    <t>Cohort</t>
  </si>
  <si>
    <t>no</t>
  </si>
  <si>
    <t>yes</t>
  </si>
  <si>
    <t>prevalence(%)</t>
  </si>
  <si>
    <t>samplesize</t>
  </si>
  <si>
    <t>response rate(%)</t>
  </si>
  <si>
    <t>sepv</t>
  </si>
  <si>
    <t>ubpv</t>
  </si>
  <si>
    <t>lbpv</t>
  </si>
  <si>
    <t>Study ID</t>
  </si>
  <si>
    <t>Region</t>
  </si>
  <si>
    <t>Addis Ababa</t>
  </si>
  <si>
    <t>Study design</t>
  </si>
  <si>
    <t>Gizaw  et al/2017</t>
  </si>
  <si>
    <t>Aguade et al/2023</t>
  </si>
  <si>
    <t>Wassie et al /2019</t>
  </si>
  <si>
    <t>Kantelhardt et al/2014</t>
  </si>
  <si>
    <t>Deressa et al/2021</t>
  </si>
  <si>
    <t>Gashu  et al/2023</t>
  </si>
  <si>
    <t>Seifu  et al/2022</t>
  </si>
  <si>
    <t>Mebratie  et al/2022</t>
  </si>
  <si>
    <t>Begoihn et al/2019</t>
  </si>
  <si>
    <t>Mölle   G et al/2016</t>
  </si>
  <si>
    <t>Gurmu M et al / 2018</t>
  </si>
  <si>
    <t>Argefa  et al /2022</t>
  </si>
  <si>
    <t>Aguade et al</t>
  </si>
  <si>
    <t>Argefa  et al</t>
  </si>
  <si>
    <t>Begoihn et al</t>
  </si>
  <si>
    <t>Deressa et al</t>
  </si>
  <si>
    <t>Gashu  et al</t>
  </si>
  <si>
    <t>Gizaw  et al</t>
  </si>
  <si>
    <t>Gurmu M et al</t>
  </si>
  <si>
    <t>Kantelhardt et al</t>
  </si>
  <si>
    <t>Mebratie  et al</t>
  </si>
  <si>
    <t>Mölle   G et al</t>
  </si>
  <si>
    <t>Seifu  et al</t>
  </si>
  <si>
    <t>Wassie et al</t>
  </si>
  <si>
    <t>year</t>
  </si>
  <si>
    <t>Author</t>
  </si>
  <si>
    <t>Olyad M et al /2021</t>
  </si>
  <si>
    <t xml:space="preserve">Olyad M et al </t>
  </si>
  <si>
    <t>Fikreaddis T et al/2018</t>
  </si>
  <si>
    <t>Fikreaddis T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</si>
</sst>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B1" workbookViewId="0">
      <selection activeCell="G12" sqref="G12"/>
    </sheetView>
  </sheetViews>
  <sheetFormatPr defaultRowHeight="12.75" x14ac:dyDescent="0.25"/>
  <cols>
    <col min="1" max="1" width="21.5703125" style="4" customWidth="1"/>
    <col min="2" max="2" width="16.42578125" style="4" customWidth="1"/>
    <col min="3" max="3" width="7.85546875" style="4" customWidth="1"/>
    <col min="4" max="4" width="12.7109375" style="4" customWidth="1"/>
    <col min="5" max="5" width="13.85546875" style="4" customWidth="1"/>
    <col min="6" max="6" width="19.5703125" style="4" customWidth="1"/>
    <col min="7" max="7" width="12.140625" style="4" customWidth="1"/>
    <col min="8" max="8" width="16" style="4" customWidth="1"/>
    <col min="9" max="9" width="14" style="4" customWidth="1"/>
    <col min="10" max="10" width="15.140625" style="4" customWidth="1"/>
    <col min="11" max="11" width="13.42578125" style="4" customWidth="1"/>
    <col min="12" max="12" width="13.7109375" style="4" bestFit="1" customWidth="1"/>
    <col min="13" max="13" width="11" style="4" customWidth="1"/>
    <col min="14" max="14" width="12.7109375" style="4" customWidth="1"/>
    <col min="15" max="15" width="11.7109375" style="4" customWidth="1"/>
    <col min="16" max="16" width="6.7109375" style="4" customWidth="1"/>
    <col min="17" max="17" width="8.28515625" style="4" customWidth="1"/>
    <col min="18" max="16384" width="9.140625" style="4"/>
  </cols>
  <sheetData>
    <row r="1" spans="1:16" s="7" customFormat="1" ht="15.75" customHeight="1" x14ac:dyDescent="0.25">
      <c r="A1" s="7" t="s">
        <v>11</v>
      </c>
      <c r="B1" s="7" t="s">
        <v>40</v>
      </c>
      <c r="C1" s="7" t="s">
        <v>39</v>
      </c>
      <c r="D1" s="19" t="s">
        <v>12</v>
      </c>
      <c r="E1" s="7" t="s">
        <v>14</v>
      </c>
      <c r="F1" s="7" t="s">
        <v>7</v>
      </c>
      <c r="G1" s="7" t="s">
        <v>6</v>
      </c>
      <c r="H1" s="7" t="s">
        <v>5</v>
      </c>
      <c r="I1" s="7" t="s">
        <v>1</v>
      </c>
      <c r="J1" s="7" t="s">
        <v>8</v>
      </c>
      <c r="K1" s="7" t="s">
        <v>10</v>
      </c>
      <c r="L1" s="8" t="s">
        <v>9</v>
      </c>
      <c r="M1" s="8"/>
      <c r="N1" s="8"/>
    </row>
    <row r="2" spans="1:16" ht="14.25" x14ac:dyDescent="0.25">
      <c r="A2" s="3" t="s">
        <v>16</v>
      </c>
      <c r="B2" s="3" t="s">
        <v>27</v>
      </c>
      <c r="C2" s="2">
        <v>2023</v>
      </c>
      <c r="D2" s="2" t="s">
        <v>0</v>
      </c>
      <c r="E2" s="2" t="s">
        <v>2</v>
      </c>
      <c r="F2" s="10">
        <v>98</v>
      </c>
      <c r="G2" s="2">
        <v>322</v>
      </c>
      <c r="H2" s="2">
        <v>32</v>
      </c>
      <c r="I2" s="3">
        <f t="shared" ref="I2:I15" si="0" xml:space="preserve"> LN(H:H)</f>
        <v>3.4657359027997265</v>
      </c>
      <c r="J2" s="3">
        <f t="shared" ref="J2:J15" si="1">SQRT(H2*(100-H2)/G2)</f>
        <v>2.5995699596578046</v>
      </c>
      <c r="K2" s="3">
        <f t="shared" ref="K2:K15" si="2">H2-1.96*J2</f>
        <v>26.904842879070703</v>
      </c>
      <c r="L2" s="3">
        <f t="shared" ref="L2:L15" si="3">H2+1.96*J2</f>
        <v>37.095157120929301</v>
      </c>
      <c r="M2" s="1"/>
      <c r="N2" s="1"/>
      <c r="O2" s="1"/>
      <c r="P2" s="1"/>
    </row>
    <row r="3" spans="1:16" ht="14.25" x14ac:dyDescent="0.25">
      <c r="A3" s="6" t="s">
        <v>26</v>
      </c>
      <c r="B3" s="6" t="s">
        <v>28</v>
      </c>
      <c r="C3" s="17">
        <v>2022</v>
      </c>
      <c r="D3" s="17" t="s">
        <v>13</v>
      </c>
      <c r="E3" s="2" t="s">
        <v>2</v>
      </c>
      <c r="F3" s="10">
        <v>91</v>
      </c>
      <c r="G3" s="2">
        <v>175</v>
      </c>
      <c r="H3" s="2">
        <v>24</v>
      </c>
      <c r="I3" s="3">
        <f t="shared" si="0"/>
        <v>3.1780538303479458</v>
      </c>
      <c r="J3" s="3">
        <f t="shared" si="1"/>
        <v>3.2284450038458363</v>
      </c>
      <c r="K3" s="3">
        <f t="shared" si="2"/>
        <v>17.672247792462162</v>
      </c>
      <c r="L3" s="3">
        <f t="shared" si="3"/>
        <v>30.327752207537838</v>
      </c>
      <c r="M3" s="1"/>
      <c r="N3" s="1"/>
      <c r="O3" s="1"/>
      <c r="P3" s="1"/>
    </row>
    <row r="4" spans="1:16" ht="14.25" x14ac:dyDescent="0.25">
      <c r="A4" s="6" t="s">
        <v>23</v>
      </c>
      <c r="B4" s="6" t="s">
        <v>29</v>
      </c>
      <c r="C4" s="17">
        <v>2019</v>
      </c>
      <c r="D4" s="17" t="s">
        <v>13</v>
      </c>
      <c r="E4" s="2" t="s">
        <v>2</v>
      </c>
      <c r="F4" s="10">
        <v>95</v>
      </c>
      <c r="G4" s="2">
        <v>1495</v>
      </c>
      <c r="H4" s="2">
        <v>42</v>
      </c>
      <c r="I4" s="3">
        <f t="shared" si="0"/>
        <v>3.7376696182833684</v>
      </c>
      <c r="J4" s="3">
        <f t="shared" si="1"/>
        <v>1.2764918480456857</v>
      </c>
      <c r="K4" s="3">
        <f t="shared" si="2"/>
        <v>39.498075977830453</v>
      </c>
      <c r="L4" s="3">
        <f t="shared" si="3"/>
        <v>44.501924022169547</v>
      </c>
      <c r="M4" s="1"/>
    </row>
    <row r="5" spans="1:16" ht="14.25" x14ac:dyDescent="0.25">
      <c r="A5" s="3" t="s">
        <v>19</v>
      </c>
      <c r="B5" s="3" t="s">
        <v>30</v>
      </c>
      <c r="C5" s="2">
        <v>2021</v>
      </c>
      <c r="D5" s="2" t="s">
        <v>13</v>
      </c>
      <c r="E5" s="2" t="s">
        <v>2</v>
      </c>
      <c r="F5" s="10">
        <v>89</v>
      </c>
      <c r="G5" s="2">
        <v>242</v>
      </c>
      <c r="H5" s="15">
        <v>43</v>
      </c>
      <c r="I5" s="3">
        <f t="shared" si="0"/>
        <v>3.7612001156935624</v>
      </c>
      <c r="J5" s="3">
        <f t="shared" si="1"/>
        <v>3.1824674662207815</v>
      </c>
      <c r="K5" s="3">
        <f t="shared" si="2"/>
        <v>36.762363766207272</v>
      </c>
      <c r="L5" s="3">
        <f t="shared" si="3"/>
        <v>49.237636233792728</v>
      </c>
      <c r="M5" s="1"/>
      <c r="N5" s="1"/>
      <c r="O5" s="1"/>
      <c r="P5" s="1"/>
    </row>
    <row r="6" spans="1:16" ht="14.25" x14ac:dyDescent="0.25">
      <c r="A6" s="6" t="s">
        <v>43</v>
      </c>
      <c r="B6" s="6" t="s">
        <v>44</v>
      </c>
      <c r="C6" s="17">
        <v>2018</v>
      </c>
      <c r="D6" s="17" t="s">
        <v>13</v>
      </c>
      <c r="E6" s="2" t="s">
        <v>2</v>
      </c>
      <c r="F6" s="10">
        <v>98.5</v>
      </c>
      <c r="G6" s="2">
        <v>252</v>
      </c>
      <c r="H6" s="2">
        <v>5.6</v>
      </c>
      <c r="I6" s="3">
        <f t="shared" si="0"/>
        <v>1.7227665977411035</v>
      </c>
      <c r="J6" s="3">
        <f t="shared" si="1"/>
        <v>1.4483707321600288</v>
      </c>
      <c r="K6" s="3">
        <f t="shared" si="2"/>
        <v>2.7611933649663434</v>
      </c>
      <c r="L6" s="3">
        <f t="shared" si="3"/>
        <v>8.4388066350336555</v>
      </c>
      <c r="M6" s="1"/>
    </row>
    <row r="7" spans="1:16" ht="14.25" x14ac:dyDescent="0.25">
      <c r="A7" s="3" t="s">
        <v>20</v>
      </c>
      <c r="B7" s="3" t="s">
        <v>31</v>
      </c>
      <c r="C7" s="2">
        <v>2023</v>
      </c>
      <c r="D7" s="2" t="s">
        <v>0</v>
      </c>
      <c r="E7" s="2" t="s">
        <v>2</v>
      </c>
      <c r="F7" s="10">
        <v>92</v>
      </c>
      <c r="G7" s="2">
        <v>322</v>
      </c>
      <c r="H7" s="16">
        <v>19.5</v>
      </c>
      <c r="I7" s="3">
        <f t="shared" si="0"/>
        <v>2.9704144655697009</v>
      </c>
      <c r="J7" s="3">
        <f t="shared" si="1"/>
        <v>2.2079402165819619</v>
      </c>
      <c r="K7" s="3">
        <f t="shared" si="2"/>
        <v>15.172437175499354</v>
      </c>
      <c r="L7" s="3">
        <f t="shared" si="3"/>
        <v>23.827562824500646</v>
      </c>
      <c r="M7" s="1"/>
      <c r="N7" s="1"/>
      <c r="O7" s="1"/>
      <c r="P7" s="1"/>
    </row>
    <row r="8" spans="1:16" ht="14.25" x14ac:dyDescent="0.25">
      <c r="A8" s="6" t="s">
        <v>15</v>
      </c>
      <c r="B8" s="6" t="s">
        <v>32</v>
      </c>
      <c r="C8" s="17">
        <v>2017</v>
      </c>
      <c r="D8" s="17" t="s">
        <v>13</v>
      </c>
      <c r="E8" s="2" t="s">
        <v>2</v>
      </c>
      <c r="F8" s="10">
        <v>89</v>
      </c>
      <c r="G8" s="2">
        <v>1655</v>
      </c>
      <c r="H8" s="2">
        <v>41.5</v>
      </c>
      <c r="I8" s="3">
        <f t="shared" si="0"/>
        <v>3.7256934272366524</v>
      </c>
      <c r="J8" s="3">
        <f t="shared" si="1"/>
        <v>1.2111640801324242</v>
      </c>
      <c r="K8" s="3">
        <f t="shared" si="2"/>
        <v>39.126118402940449</v>
      </c>
      <c r="L8" s="3">
        <f t="shared" si="3"/>
        <v>43.873881597059551</v>
      </c>
      <c r="M8" s="1"/>
      <c r="N8" s="1"/>
      <c r="O8" s="1"/>
      <c r="P8" s="1"/>
    </row>
    <row r="9" spans="1:16" ht="14.25" x14ac:dyDescent="0.25">
      <c r="A9" s="6" t="s">
        <v>25</v>
      </c>
      <c r="B9" s="6" t="s">
        <v>33</v>
      </c>
      <c r="C9" s="17">
        <v>2018</v>
      </c>
      <c r="D9" s="17" t="s">
        <v>13</v>
      </c>
      <c r="E9" s="2" t="s">
        <v>2</v>
      </c>
      <c r="F9" s="11">
        <v>90</v>
      </c>
      <c r="G9" s="2">
        <v>907</v>
      </c>
      <c r="H9" s="10">
        <v>32.5</v>
      </c>
      <c r="I9" s="3">
        <f t="shared" si="0"/>
        <v>3.4812400893356918</v>
      </c>
      <c r="J9" s="3">
        <f t="shared" si="1"/>
        <v>1.5552131629970942</v>
      </c>
      <c r="K9" s="3">
        <f t="shared" si="2"/>
        <v>29.451782200525695</v>
      </c>
      <c r="L9" s="3">
        <f t="shared" si="3"/>
        <v>35.548217799474301</v>
      </c>
      <c r="M9" s="1"/>
    </row>
    <row r="10" spans="1:16" ht="14.25" x14ac:dyDescent="0.25">
      <c r="A10" s="3" t="s">
        <v>18</v>
      </c>
      <c r="B10" s="3" t="s">
        <v>34</v>
      </c>
      <c r="C10" s="2">
        <v>2014</v>
      </c>
      <c r="D10" s="2" t="s">
        <v>13</v>
      </c>
      <c r="E10" s="2" t="s">
        <v>2</v>
      </c>
      <c r="F10" s="10">
        <v>98</v>
      </c>
      <c r="G10" s="14">
        <v>1059</v>
      </c>
      <c r="H10" s="2">
        <v>36.5</v>
      </c>
      <c r="I10" s="3">
        <f t="shared" si="0"/>
        <v>3.597312260588446</v>
      </c>
      <c r="J10" s="3">
        <f t="shared" si="1"/>
        <v>1.4793989796155835</v>
      </c>
      <c r="K10" s="3">
        <f t="shared" si="2"/>
        <v>33.600377999953459</v>
      </c>
      <c r="L10" s="3">
        <f t="shared" si="3"/>
        <v>39.399622000046541</v>
      </c>
      <c r="M10" s="1"/>
    </row>
    <row r="11" spans="1:16" ht="14.25" x14ac:dyDescent="0.25">
      <c r="A11" s="9" t="s">
        <v>22</v>
      </c>
      <c r="B11" s="9" t="s">
        <v>35</v>
      </c>
      <c r="C11" s="18">
        <v>2022</v>
      </c>
      <c r="D11" s="2" t="s">
        <v>0</v>
      </c>
      <c r="E11" s="2" t="s">
        <v>2</v>
      </c>
      <c r="F11" s="10">
        <v>89</v>
      </c>
      <c r="G11" s="2">
        <v>422</v>
      </c>
      <c r="H11" s="2">
        <v>12.5</v>
      </c>
      <c r="I11" s="3">
        <f t="shared" si="0"/>
        <v>2.5257286443082556</v>
      </c>
      <c r="J11" s="3">
        <f t="shared" si="1"/>
        <v>1.6099144836138854</v>
      </c>
      <c r="K11" s="3">
        <f t="shared" si="2"/>
        <v>9.3445676121167836</v>
      </c>
      <c r="L11" s="3">
        <f t="shared" si="3"/>
        <v>15.655432387883216</v>
      </c>
      <c r="M11" s="1"/>
      <c r="N11" s="1"/>
      <c r="O11" s="1"/>
      <c r="P11" s="1"/>
    </row>
    <row r="12" spans="1:16" ht="14.25" x14ac:dyDescent="0.25">
      <c r="A12" s="6" t="s">
        <v>24</v>
      </c>
      <c r="B12" s="6" t="s">
        <v>36</v>
      </c>
      <c r="C12" s="17">
        <v>2016</v>
      </c>
      <c r="D12" s="17" t="s">
        <v>13</v>
      </c>
      <c r="E12" s="2" t="s">
        <v>2</v>
      </c>
      <c r="F12" s="12">
        <v>92</v>
      </c>
      <c r="G12" s="2">
        <v>1009</v>
      </c>
      <c r="H12" s="2">
        <v>24.5</v>
      </c>
      <c r="I12" s="3">
        <f t="shared" si="0"/>
        <v>3.1986731175506815</v>
      </c>
      <c r="J12" s="3">
        <f t="shared" si="1"/>
        <v>1.3539759020419115</v>
      </c>
      <c r="K12" s="3">
        <f t="shared" si="2"/>
        <v>21.846207231997852</v>
      </c>
      <c r="L12" s="3">
        <f t="shared" si="3"/>
        <v>27.153792768002148</v>
      </c>
      <c r="M12" s="1"/>
    </row>
    <row r="13" spans="1:16" ht="14.25" x14ac:dyDescent="0.25">
      <c r="A13" s="6" t="s">
        <v>41</v>
      </c>
      <c r="B13" s="6" t="s">
        <v>42</v>
      </c>
      <c r="C13" s="2">
        <v>2021</v>
      </c>
      <c r="D13" s="17" t="s">
        <v>13</v>
      </c>
      <c r="E13" s="2" t="s">
        <v>2</v>
      </c>
      <c r="F13" s="13">
        <v>91</v>
      </c>
      <c r="G13" s="2">
        <v>418</v>
      </c>
      <c r="H13" s="2">
        <v>9.9</v>
      </c>
      <c r="I13" s="3">
        <f t="shared" si="0"/>
        <v>2.2925347571405443</v>
      </c>
      <c r="J13" s="3">
        <f t="shared" si="1"/>
        <v>1.4608036721000714</v>
      </c>
      <c r="K13" s="3">
        <f t="shared" si="2"/>
        <v>7.03682480268386</v>
      </c>
      <c r="L13" s="3">
        <f t="shared" si="3"/>
        <v>12.763175197316141</v>
      </c>
      <c r="M13" s="1"/>
      <c r="N13" s="1"/>
      <c r="O13" s="1"/>
      <c r="P13" s="1"/>
    </row>
    <row r="14" spans="1:16" ht="14.25" x14ac:dyDescent="0.25">
      <c r="A14" s="3" t="s">
        <v>21</v>
      </c>
      <c r="B14" s="3" t="s">
        <v>37</v>
      </c>
      <c r="C14" s="2">
        <v>2022</v>
      </c>
      <c r="D14" s="2" t="s">
        <v>13</v>
      </c>
      <c r="E14" s="2" t="s">
        <v>2</v>
      </c>
      <c r="F14" s="10">
        <v>99.4</v>
      </c>
      <c r="G14" s="2">
        <v>348</v>
      </c>
      <c r="H14" s="2">
        <v>25</v>
      </c>
      <c r="I14" s="3">
        <f t="shared" si="0"/>
        <v>3.2188758248682006</v>
      </c>
      <c r="J14" s="3">
        <f t="shared" si="1"/>
        <v>2.3211917272131481</v>
      </c>
      <c r="K14" s="3">
        <f t="shared" si="2"/>
        <v>20.45046421466223</v>
      </c>
      <c r="L14" s="3">
        <f t="shared" si="3"/>
        <v>29.54953578533777</v>
      </c>
      <c r="M14" s="1"/>
    </row>
    <row r="15" spans="1:16" ht="14.25" x14ac:dyDescent="0.25">
      <c r="A15" s="6" t="s">
        <v>17</v>
      </c>
      <c r="B15" s="6" t="s">
        <v>38</v>
      </c>
      <c r="C15" s="17">
        <v>2019</v>
      </c>
      <c r="D15" s="17" t="s">
        <v>13</v>
      </c>
      <c r="E15" s="2" t="s">
        <v>2</v>
      </c>
      <c r="F15" s="10">
        <v>98</v>
      </c>
      <c r="G15" s="2">
        <v>634</v>
      </c>
      <c r="H15" s="2">
        <v>28.62</v>
      </c>
      <c r="I15" s="3">
        <f t="shared" si="0"/>
        <v>3.3541057741283047</v>
      </c>
      <c r="J15" s="3">
        <f t="shared" si="1"/>
        <v>1.7950578841839551</v>
      </c>
      <c r="K15" s="3">
        <f t="shared" si="2"/>
        <v>25.101686546999449</v>
      </c>
      <c r="L15" s="3">
        <f t="shared" si="3"/>
        <v>32.138313453000549</v>
      </c>
      <c r="M15" s="1"/>
    </row>
    <row r="16" spans="1:16" ht="14.25" x14ac:dyDescent="0.25">
      <c r="A16" s="2"/>
      <c r="B16" s="2"/>
      <c r="C16" s="2"/>
      <c r="D16" s="2"/>
      <c r="E16" s="2"/>
      <c r="F16" s="5"/>
      <c r="G16" s="2"/>
      <c r="H16" s="2"/>
      <c r="I16" s="2"/>
      <c r="J16" s="2"/>
      <c r="K16" s="2"/>
      <c r="L16" s="2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sortState ref="A2:L15">
    <sortCondition ref="A2"/>
  </sortState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6" sqref="G6"/>
    </sheetView>
  </sheetViews>
  <sheetFormatPr defaultRowHeight="15" x14ac:dyDescent="0.25"/>
  <sheetData>
    <row r="2" spans="2:7" x14ac:dyDescent="0.25">
      <c r="B2">
        <v>68</v>
      </c>
      <c r="F2">
        <v>308</v>
      </c>
      <c r="G2">
        <v>40</v>
      </c>
    </row>
    <row r="3" spans="2:7" x14ac:dyDescent="0.25">
      <c r="B3">
        <v>448</v>
      </c>
      <c r="F3">
        <v>140</v>
      </c>
      <c r="G3">
        <v>28</v>
      </c>
    </row>
    <row r="5" spans="2:7" x14ac:dyDescent="0.25">
      <c r="E5" t="s">
        <v>3</v>
      </c>
      <c r="F5">
        <v>133</v>
      </c>
      <c r="G5">
        <v>298</v>
      </c>
    </row>
    <row r="6" spans="2:7" x14ac:dyDescent="0.25">
      <c r="E6" t="s">
        <v>4</v>
      </c>
      <c r="F6">
        <v>16</v>
      </c>
      <c r="G6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undx meta form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Animut Alebel</dc:creator>
  <cp:lastModifiedBy>hunde</cp:lastModifiedBy>
  <dcterms:created xsi:type="dcterms:W3CDTF">2016-11-27T02:59:00Z</dcterms:created>
  <dcterms:modified xsi:type="dcterms:W3CDTF">2023-04-21T14:18:27Z</dcterms:modified>
</cp:coreProperties>
</file>