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mia\Desktop\Meta analysis\water quality\"/>
    </mc:Choice>
  </mc:AlternateContent>
  <xr:revisionPtr revIDLastSave="0" documentId="13_ncr:1_{D754459F-36CD-4807-9075-16A6C0FC4595}" xr6:coauthVersionLast="47" xr6:coauthVersionMax="47" xr10:uidLastSave="{00000000-0000-0000-0000-000000000000}"/>
  <bookViews>
    <workbookView xWindow="-110" yWindow="-110" windowWidth="19420" windowHeight="10300" tabRatio="972" xr2:uid="{00000000-000D-0000-FFFF-FFFF00000000}"/>
  </bookViews>
  <sheets>
    <sheet name="Article Matri" sheetId="4" r:id="rId1"/>
    <sheet name="FColiform" sheetId="16" r:id="rId2"/>
    <sheet name="Ecoli" sheetId="13" r:id="rId3"/>
  </sheets>
  <definedNames>
    <definedName name="_xlnm._FilterDatabase" localSheetId="0" hidden="1">'Article Matri'!$O$1:$O$25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3" l="1"/>
  <c r="R6" i="13"/>
  <c r="R10" i="16"/>
  <c r="R11" i="16"/>
  <c r="R7" i="13" l="1"/>
  <c r="R8" i="13" s="1"/>
  <c r="R13" i="16"/>
  <c r="R16" i="16" s="1"/>
  <c r="R9" i="13" l="1"/>
  <c r="R14" i="16"/>
</calcChain>
</file>

<file path=xl/sharedStrings.xml><?xml version="1.0" encoding="utf-8"?>
<sst xmlns="http://schemas.openxmlformats.org/spreadsheetml/2006/main" count="528" uniqueCount="142">
  <si>
    <t>Study</t>
  </si>
  <si>
    <t>Year</t>
  </si>
  <si>
    <t>Amhara</t>
  </si>
  <si>
    <t>alpha</t>
  </si>
  <si>
    <t>Proportion</t>
  </si>
  <si>
    <t>SS</t>
  </si>
  <si>
    <t>q</t>
  </si>
  <si>
    <t>z value</t>
  </si>
  <si>
    <t>Margin of error</t>
  </si>
  <si>
    <t>LLC</t>
  </si>
  <si>
    <t>ULC</t>
  </si>
  <si>
    <t>Authors</t>
  </si>
  <si>
    <t>Titles</t>
  </si>
  <si>
    <t>Peer reviewed</t>
  </si>
  <si>
    <t>sample size</t>
  </si>
  <si>
    <t>publisher</t>
  </si>
  <si>
    <t>Yes</t>
  </si>
  <si>
    <t>Cross-sectional</t>
  </si>
  <si>
    <t>Study Setting</t>
  </si>
  <si>
    <t>Study Area</t>
  </si>
  <si>
    <t>Journal of Water, Sanitation and Hygiene for Development</t>
  </si>
  <si>
    <t>Bacteriological and physicochemical quality of drinking water in Kobo town, Northern Ethiopia</t>
  </si>
  <si>
    <t>Baye Sitotaw and Molla Nigus</t>
  </si>
  <si>
    <t>prevalence(FC)</t>
  </si>
  <si>
    <t>prevalence (E. coli)</t>
  </si>
  <si>
    <t>Tsegaye Adane Birhan , Bikes Destaw, Henok Dagne, Dagnachew Eyachew, Jember Azanaw, Zewudu Andualem, Awrajaw Dessie, Gebisa Guyasa, Alem Getaneh, Ayenew Addisu, Mengesha Genet, Garedew Tadege, Amensisa Hailu Tesfaye,</t>
  </si>
  <si>
    <t>Science direct, Heliyon</t>
  </si>
  <si>
    <t>Oromia</t>
  </si>
  <si>
    <t>Bacteriological Contamination of Drinking Water Supply from Protected Water Sources to Point of Use and Water Handling Practices among Beneficiary Households of Boloso Sore Woreda, Wolaita Zone, Ethiopia</t>
  </si>
  <si>
    <t>International Journal of Microbiology</t>
  </si>
  <si>
    <t>Matusala Gizachew,1 Amha Admasie , 2 Chala Wegi,3 and Etagegnehu Assefa</t>
  </si>
  <si>
    <t>Bacteriological and Physicochemical Quality of DrinkingWater in Wegeda Town, Northwest Ethiopia</t>
  </si>
  <si>
    <t>Baye Sitotaw , 1 Eshetie Melkie,2 and Denekew Temesgen</t>
  </si>
  <si>
    <t>yes</t>
  </si>
  <si>
    <t>Journal of Environmental and Public Health</t>
  </si>
  <si>
    <t>Bacteriological and Physicochemical Quality of DrinkingWater in Adis Kidame Town, Northwest Ethiopi</t>
  </si>
  <si>
    <t>Baye Sitotaw and Mulu Geremew</t>
  </si>
  <si>
    <t>Water Quality, Sanitation, Hygiene, and Diarrheal Diseases among Children in Adadle District, Somali Region, Eastern Ethiopia</t>
  </si>
  <si>
    <t xml:space="preserve">Abdifatah Muktar Muhummed, , Yahya Osman , Rahma Abdillahi, Jan Hattendorf , Jakob Zinsstag , Rea Tschopp  and Guéladio Cissé </t>
  </si>
  <si>
    <t>Level of Faecal Coliform Contamination of Drinking Water Sources and Its Associated Risk Factors in Rural Settings of North Gondar Zone, Ethiopia: A Cross-Sectional Community Based Study</t>
  </si>
  <si>
    <t>Atalay Getachew1*, Alebachew Tadie2 , Daniel Haile Chercos1 , Tadesse Guadu</t>
  </si>
  <si>
    <t>Assessing the Bacteriological Quality of Drinking Water from Sources to Household Water Samples of the Rural Communities of Dire Dawa Administrative Council, Eastern Ethiopia</t>
  </si>
  <si>
    <t>Desalegn Amenu1* , Sissay Menkir2 and Tesfaye Gobena</t>
  </si>
  <si>
    <t>Desalegn A et al., 2013</t>
  </si>
  <si>
    <t>Science, Technology and Arts Research Journa</t>
  </si>
  <si>
    <t>Zemachu Ashuro1 , Mekonnen Birhanie Aregu1 , Girum Gebremeskel Kanno1 , Belay Negassa1, Negasa Eshete Soboksa1 , Awash Alembo1, Eshetu Ararsa2, Fikru Badecha1 and Solomon Tassew3</t>
  </si>
  <si>
    <t>Zemachu A et al., 2021</t>
  </si>
  <si>
    <t>Environmental Health Insights</t>
  </si>
  <si>
    <t>Drinking water contamination potential and associated factors among households with under-five children in rural areas of Dessie Zuria District, Northeast Ethiopia</t>
  </si>
  <si>
    <t>Gete Berihun1 *, Masresha Abebe1 , Seada Hassen1 , Adinew Gizeyatu1 , Leykun Berhanu1 , Daniel Teshome2 , Zebader Walle3 , Belay Desye1 , Birhanu Sewunet1 and Awoke Keleb1</t>
  </si>
  <si>
    <t>Frontiers in Public Health</t>
  </si>
  <si>
    <t>Microbiological assessment of drinking water with reference to diarrheagenic bacterial pathogens in Shashemane Rural District, Ethiopi</t>
  </si>
  <si>
    <t>Edessa Negera*1,2, Geritu Nuro2 and Mulugeta Kebede2</t>
  </si>
  <si>
    <t>Edessa N et al., 2017</t>
  </si>
  <si>
    <t>African Journal of Microbiology Research</t>
  </si>
  <si>
    <t>Household-stored drinking water quality among households of under-five children with and without acute diarrhea in towns of Wegera District, in North Gondar, Northwest Ethiopia</t>
  </si>
  <si>
    <t>Hailemariam Feleke &amp; Girmay Medhin &amp; Helmut Kloos &amp; Janardhanan Gangathulasi &amp; Daniel Asrat</t>
  </si>
  <si>
    <t xml:space="preserve"> Hailemariam F et al., 2018</t>
  </si>
  <si>
    <t>Sanitary condition and its microbiological quality of improved water sources in the Southern Region of Ethiopia</t>
  </si>
  <si>
    <t>Tsigereda Assefa Alemayehu &amp; Abel Weldetinsae &amp; Daniel Abera Dinssa &amp; Firehiwot Abera Derra &amp; Tesfaye Legese Bedada &amp; Yosef Beyene Asefa &amp; Sisay Derso Mengesha &amp; Zinabu Assefa Alemu &amp; Melaku Gizaw Serte &amp; Kirubel Tesfaye Teklu &amp; Mesay Getachew Woldegabriel &amp; Moa Abate Kenea &amp; Harold van den Berg &amp; Ana Maria de Roda Husman</t>
  </si>
  <si>
    <t xml:space="preserve"> Tsigereda A et al., 2020</t>
  </si>
  <si>
    <t>Fecal indicator bacteria along multiple environmental exposure pathways (water, food, and soil) and intestinal parasites among children in the rural northwest Ethiopia</t>
  </si>
  <si>
    <t>Zemichael Gizaw1,2,3*, Alemayehu Worku Yalew4 , Bikes Destaw Bitew1 , Jiyoung Lee5,6 and Michael Bisesi5</t>
  </si>
  <si>
    <t>Bacteriological quality of household drinking water in North Gondar Zone, Ethiopia; a community‑based cross‑sectional study</t>
  </si>
  <si>
    <t>Atalay Getachew1  · Alebachew Tadie2  · Daniel Haile Chercos3  · Tadesse Guadu3  · Marta Alemayehu4  · Zemichael Gizaw3  · Mulat G/Hiwot3  · Teklay G/Cherkos4</t>
  </si>
  <si>
    <t>Atalay G et al., 2017</t>
  </si>
  <si>
    <t>Atalay G et al., 2021</t>
  </si>
  <si>
    <t>Physicochemical and microbial quality of drinking water in slum households of Hawassa City, Ethiopia</t>
  </si>
  <si>
    <t>Robel Sahilu Bekele1,2  · Mohammed Ayniae Teka3</t>
  </si>
  <si>
    <t xml:space="preserve">Applied Water Science </t>
  </si>
  <si>
    <t>Bacteriological quality and associated risk factors of drinking water in Eastern zone, Tigrai, Ethiopia, 2019</t>
  </si>
  <si>
    <t>Aderajew Gebrewahd1*, Gebre Adhanom1 , Gebremedhin Gebremichail1 , Tsega Kahsay1 , Brhane Berhe1 , Zinabu Asfaw2 , Senait Tadesse3 , Haftay Gebremedhin2 , Hadush Negash1 , Brhane Tesfanchal1 , Hagos Haileselasie1 and Haftom Legese Weldetinsaa1</t>
  </si>
  <si>
    <t>Aderajew G et al., 2019</t>
  </si>
  <si>
    <t>Determinants of microbiological quality of drinking water in refugee camps and host communities in Gambella Region, Ethiopia</t>
  </si>
  <si>
    <t>Getachew Kabew Mekonnen, Bezatu Mengistie, Geremew Sahilu, Worku Mulat and Helmut Kloos</t>
  </si>
  <si>
    <t>Irrigation, drinking water quality, and child nutritional status in northern Ethiopia</t>
  </si>
  <si>
    <t>Muhammed A. Usman and Nicolas Gerber? Result</t>
  </si>
  <si>
    <t>Source type</t>
  </si>
  <si>
    <t>Study setting</t>
  </si>
  <si>
    <t>Number</t>
  </si>
  <si>
    <t>Tigray</t>
  </si>
  <si>
    <t>Gambella</t>
  </si>
  <si>
    <t>Sidama</t>
  </si>
  <si>
    <t>urban</t>
  </si>
  <si>
    <t>both</t>
  </si>
  <si>
    <t>rural</t>
  </si>
  <si>
    <r>
      <t xml:space="preserve">Bacteriological Quality of Drinking Water and Associated Factors at the Internally </t>
    </r>
    <r>
      <rPr>
        <sz val="11"/>
        <color rgb="FFFF0000"/>
        <rFont val="Calibri"/>
        <family val="2"/>
        <scheme val="minor"/>
      </rPr>
      <t>Displaced</t>
    </r>
    <r>
      <rPr>
        <sz val="11"/>
        <color theme="1"/>
        <rFont val="Calibri"/>
        <family val="2"/>
        <scheme val="minor"/>
      </rPr>
      <t xml:space="preserve"> People Sites, Gedeo Zone, Southern Ethiopia: A Cross-sectional Stud</t>
    </r>
  </si>
  <si>
    <r>
      <t xml:space="preserve">Household drinking water quality and its predictors in </t>
    </r>
    <r>
      <rPr>
        <sz val="11"/>
        <color rgb="FFFF0000"/>
        <rFont val="Calibri"/>
        <family val="2"/>
        <scheme val="minor"/>
      </rPr>
      <t>flood-prone settings</t>
    </r>
    <r>
      <rPr>
        <sz val="11"/>
        <color theme="1"/>
        <rFont val="Calibri"/>
        <family val="2"/>
        <scheme val="minor"/>
      </rPr>
      <t xml:space="preserve"> of Northwest Ethiopia: a cross- sectional community-based study</t>
    </r>
  </si>
  <si>
    <t>All household</t>
  </si>
  <si>
    <t>Households with under five</t>
  </si>
  <si>
    <t>SNNP</t>
  </si>
  <si>
    <t>Somali</t>
  </si>
  <si>
    <t>Study Setting(dry season (December–March) from water sto_x0002_rage facilities and repeated during the wet season (June– September)</t>
  </si>
  <si>
    <t>dry season</t>
  </si>
  <si>
    <t>wet season</t>
  </si>
  <si>
    <t>Gete B et al., 2023</t>
  </si>
  <si>
    <t>Zemichael G et al., 2022</t>
  </si>
  <si>
    <t>Muhammed A., 2022</t>
  </si>
  <si>
    <t>Improved source, reservoir, and storage</t>
  </si>
  <si>
    <t>Antimicrobial Resistance Profile of Enterobacteriaceae and Drinking Water Quality Among Households in Bule Hora Town, South 
Ethiopia</t>
  </si>
  <si>
    <t>Degefa Dhengesu 1, Hailu Lemma1, Lechisa Asefa 1, Dagnamyelew Tilahun 2</t>
  </si>
  <si>
    <t>Risk Management and Healthcare Policy</t>
  </si>
  <si>
    <t>Drivers of microbiological quality of household drinking water – a case study in rural Ethiopi</t>
  </si>
  <si>
    <t>Muhammed A. Usman, Nicolas Gerber and Evita H. Pangaribowo</t>
  </si>
  <si>
    <t>Muhammed A et al., 2018</t>
  </si>
  <si>
    <t>All sources and storage</t>
  </si>
  <si>
    <t>All sources</t>
  </si>
  <si>
    <t>Storage</t>
  </si>
  <si>
    <t>All source and storage</t>
  </si>
  <si>
    <t>Improved source and storage</t>
  </si>
  <si>
    <t>Improved source</t>
  </si>
  <si>
    <t>May</t>
  </si>
  <si>
    <t>Ethiopia</t>
  </si>
  <si>
    <t>LCI</t>
  </si>
  <si>
    <t>UCI</t>
  </si>
  <si>
    <t>Sample sze</t>
  </si>
  <si>
    <t>season</t>
  </si>
  <si>
    <t>target_group</t>
  </si>
  <si>
    <t>residence</t>
  </si>
  <si>
    <t>Baye S et al., 2021</t>
  </si>
  <si>
    <t>Matusala G et al., 2022</t>
  </si>
  <si>
    <t>Getachew M et al., 2019</t>
  </si>
  <si>
    <t>Tsegaye A et al., 2023</t>
  </si>
  <si>
    <t>Robel  S et al, 2022</t>
  </si>
  <si>
    <t>Abdifatah M et al., 2022</t>
  </si>
  <si>
    <t>Dhengesu D et al., 2022</t>
  </si>
  <si>
    <t>Methodological quality</t>
  </si>
  <si>
    <t>Tropical diseases,travel medicine and vaccine</t>
  </si>
  <si>
    <t>BMC Gastroenterology</t>
  </si>
  <si>
    <t>Environ Monit Assess (Cross mark)</t>
  </si>
  <si>
    <t>Ethiopian journal of health science</t>
  </si>
  <si>
    <t>Environ Monit Assess</t>
  </si>
  <si>
    <t>Research square</t>
  </si>
  <si>
    <t>Fair</t>
  </si>
  <si>
    <t>Good</t>
  </si>
  <si>
    <t>Journal of Water and Health</t>
  </si>
  <si>
    <t>Sources of sample collection</t>
  </si>
  <si>
    <t>17,21,14,22,11,19,20</t>
  </si>
  <si>
    <t>point-of-source</t>
  </si>
  <si>
    <t>both point-of-source and point-of-use</t>
  </si>
  <si>
    <t>point-of-use</t>
  </si>
  <si>
    <t>Sources of sample collection by point(point-of-source to point-of-use)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</si>
</sst>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1010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iencedirect.com/journal/heliyo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12</xdr:row>
      <xdr:rowOff>0</xdr:rowOff>
    </xdr:from>
    <xdr:to>
      <xdr:col>16</xdr:col>
      <xdr:colOff>304800</xdr:colOff>
      <xdr:row>13</xdr:row>
      <xdr:rowOff>114300</xdr:rowOff>
    </xdr:to>
    <xdr:sp macro="" textlink="">
      <xdr:nvSpPr>
        <xdr:cNvPr id="1025" name="AutoShape 1" descr="Heliyon">
          <a:hlinkClick xmlns:r="http://schemas.openxmlformats.org/officeDocument/2006/relationships" r:id="rId1" tooltip="Go to Heliyon on ScienceDirect"/>
          <a:extLst>
            <a:ext uri="{FF2B5EF4-FFF2-40B4-BE49-F238E27FC236}">
              <a16:creationId xmlns:a16="http://schemas.microsoft.com/office/drawing/2014/main" id="{08FDF017-A851-E653-8624-BAF0BF62398E}"/>
            </a:ext>
          </a:extLst>
        </xdr:cNvPr>
        <xdr:cNvSpPr>
          <a:spLocks noChangeAspect="1" noChangeArrowheads="1"/>
        </xdr:cNvSpPr>
      </xdr:nvSpPr>
      <xdr:spPr bwMode="auto">
        <a:xfrm>
          <a:off x="13258800" y="1457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M1" workbookViewId="0">
      <selection activeCell="Q6" sqref="Q6"/>
    </sheetView>
  </sheetViews>
  <sheetFormatPr defaultRowHeight="14.5" x14ac:dyDescent="0.35"/>
  <cols>
    <col min="1" max="1" width="4.453125" style="2" customWidth="1"/>
    <col min="2" max="2" width="28.453125" customWidth="1"/>
    <col min="3" max="3" width="25.90625" customWidth="1"/>
    <col min="4" max="4" width="29.26953125" customWidth="1"/>
    <col min="5" max="5" width="5.81640625" customWidth="1"/>
    <col min="6" max="6" width="6.26953125" customWidth="1"/>
    <col min="7" max="7" width="15.36328125" customWidth="1"/>
    <col min="8" max="8" width="9.26953125" customWidth="1"/>
    <col min="9" max="10" width="15.26953125" customWidth="1"/>
    <col min="11" max="11" width="13.81640625" customWidth="1"/>
    <col min="12" max="13" width="33.1796875" customWidth="1"/>
    <col min="14" max="14" width="9.7265625" customWidth="1"/>
    <col min="15" max="15" width="18.54296875" style="2" customWidth="1"/>
    <col min="16" max="16" width="20.36328125" style="2" customWidth="1"/>
    <col min="17" max="17" width="55.81640625" customWidth="1"/>
  </cols>
  <sheetData>
    <row r="1" spans="1:18" ht="18.75" customHeight="1" x14ac:dyDescent="0.35">
      <c r="A1" s="2" t="s">
        <v>79</v>
      </c>
      <c r="B1" t="s">
        <v>11</v>
      </c>
      <c r="C1" t="s">
        <v>0</v>
      </c>
      <c r="D1" t="s">
        <v>12</v>
      </c>
      <c r="E1" t="s">
        <v>1</v>
      </c>
      <c r="F1" t="s">
        <v>13</v>
      </c>
      <c r="G1" t="s">
        <v>78</v>
      </c>
      <c r="H1" t="s">
        <v>18</v>
      </c>
      <c r="I1" t="s">
        <v>18</v>
      </c>
      <c r="J1" t="s">
        <v>92</v>
      </c>
      <c r="K1" t="s">
        <v>19</v>
      </c>
      <c r="L1" t="s">
        <v>136</v>
      </c>
      <c r="M1" t="s">
        <v>141</v>
      </c>
      <c r="N1" t="s">
        <v>14</v>
      </c>
      <c r="O1" s="2" t="s">
        <v>23</v>
      </c>
      <c r="P1" s="2" t="s">
        <v>24</v>
      </c>
      <c r="Q1" t="s">
        <v>15</v>
      </c>
      <c r="R1" t="s">
        <v>126</v>
      </c>
    </row>
    <row r="2" spans="1:18" ht="18.75" customHeight="1" x14ac:dyDescent="0.35">
      <c r="A2" s="2">
        <v>1</v>
      </c>
      <c r="B2" t="s">
        <v>42</v>
      </c>
      <c r="C2" t="s">
        <v>43</v>
      </c>
      <c r="D2" t="s">
        <v>41</v>
      </c>
      <c r="E2">
        <v>2013</v>
      </c>
      <c r="F2" t="s">
        <v>33</v>
      </c>
      <c r="G2" t="s">
        <v>17</v>
      </c>
      <c r="H2" t="s">
        <v>85</v>
      </c>
      <c r="I2" t="s">
        <v>88</v>
      </c>
      <c r="J2" t="s">
        <v>93</v>
      </c>
      <c r="K2" t="s">
        <v>27</v>
      </c>
      <c r="L2" t="s">
        <v>106</v>
      </c>
      <c r="M2" t="s">
        <v>138</v>
      </c>
      <c r="N2">
        <v>90</v>
      </c>
      <c r="O2" s="2">
        <v>81.099999999999994</v>
      </c>
      <c r="Q2" t="s">
        <v>44</v>
      </c>
      <c r="R2" t="s">
        <v>133</v>
      </c>
    </row>
    <row r="3" spans="1:18" x14ac:dyDescent="0.35">
      <c r="A3" s="2">
        <v>2</v>
      </c>
      <c r="B3" t="s">
        <v>22</v>
      </c>
      <c r="C3" t="s">
        <v>119</v>
      </c>
      <c r="D3" t="s">
        <v>21</v>
      </c>
      <c r="E3">
        <v>2021</v>
      </c>
      <c r="F3" t="s">
        <v>16</v>
      </c>
      <c r="G3" t="s">
        <v>17</v>
      </c>
      <c r="H3" t="s">
        <v>83</v>
      </c>
      <c r="I3" t="s">
        <v>88</v>
      </c>
      <c r="J3" t="s">
        <v>93</v>
      </c>
      <c r="K3" t="s">
        <v>80</v>
      </c>
      <c r="L3" t="s">
        <v>109</v>
      </c>
      <c r="M3" t="s">
        <v>139</v>
      </c>
      <c r="N3">
        <v>120</v>
      </c>
      <c r="O3" s="2">
        <v>74.2</v>
      </c>
      <c r="Q3" t="s">
        <v>20</v>
      </c>
      <c r="R3" t="s">
        <v>134</v>
      </c>
    </row>
    <row r="4" spans="1:18" x14ac:dyDescent="0.35">
      <c r="A4" s="2">
        <v>3</v>
      </c>
      <c r="B4" t="s">
        <v>36</v>
      </c>
      <c r="C4" t="s">
        <v>119</v>
      </c>
      <c r="D4" t="s">
        <v>35</v>
      </c>
      <c r="E4">
        <v>2021</v>
      </c>
      <c r="F4" t="s">
        <v>33</v>
      </c>
      <c r="G4" t="s">
        <v>17</v>
      </c>
      <c r="H4" t="s">
        <v>83</v>
      </c>
      <c r="I4" t="s">
        <v>88</v>
      </c>
      <c r="J4" t="s">
        <v>84</v>
      </c>
      <c r="K4" t="s">
        <v>2</v>
      </c>
      <c r="L4" t="s">
        <v>109</v>
      </c>
      <c r="M4" t="s">
        <v>139</v>
      </c>
      <c r="N4">
        <v>90</v>
      </c>
      <c r="O4" s="2">
        <v>77</v>
      </c>
      <c r="Q4" t="s">
        <v>29</v>
      </c>
      <c r="R4" t="s">
        <v>134</v>
      </c>
    </row>
    <row r="5" spans="1:18" x14ac:dyDescent="0.35">
      <c r="A5" s="2">
        <v>4</v>
      </c>
      <c r="B5" t="s">
        <v>32</v>
      </c>
      <c r="C5" t="s">
        <v>119</v>
      </c>
      <c r="D5" t="s">
        <v>31</v>
      </c>
      <c r="E5">
        <v>2021</v>
      </c>
      <c r="F5" t="s">
        <v>33</v>
      </c>
      <c r="G5" t="s">
        <v>17</v>
      </c>
      <c r="H5" t="s">
        <v>83</v>
      </c>
      <c r="I5" t="s">
        <v>88</v>
      </c>
      <c r="J5" t="s">
        <v>84</v>
      </c>
      <c r="K5" t="s">
        <v>2</v>
      </c>
      <c r="L5" t="s">
        <v>105</v>
      </c>
      <c r="M5" t="s">
        <v>139</v>
      </c>
      <c r="N5">
        <v>120</v>
      </c>
      <c r="O5" s="2">
        <v>82.5</v>
      </c>
      <c r="Q5" t="s">
        <v>34</v>
      </c>
      <c r="R5" t="s">
        <v>134</v>
      </c>
    </row>
    <row r="6" spans="1:18" x14ac:dyDescent="0.35">
      <c r="A6" s="2">
        <v>5</v>
      </c>
      <c r="B6" t="s">
        <v>30</v>
      </c>
      <c r="C6" t="s">
        <v>120</v>
      </c>
      <c r="D6" t="s">
        <v>28</v>
      </c>
      <c r="E6">
        <v>2022</v>
      </c>
      <c r="F6" t="s">
        <v>16</v>
      </c>
      <c r="G6" t="s">
        <v>17</v>
      </c>
      <c r="H6" t="s">
        <v>85</v>
      </c>
      <c r="I6" t="s">
        <v>88</v>
      </c>
      <c r="J6" t="s">
        <v>93</v>
      </c>
      <c r="K6" t="s">
        <v>90</v>
      </c>
      <c r="L6" t="s">
        <v>105</v>
      </c>
      <c r="M6" t="s">
        <v>139</v>
      </c>
      <c r="N6">
        <v>93</v>
      </c>
      <c r="O6" s="2">
        <v>81.7</v>
      </c>
      <c r="Q6" t="s">
        <v>29</v>
      </c>
      <c r="R6" t="s">
        <v>134</v>
      </c>
    </row>
    <row r="7" spans="1:18" x14ac:dyDescent="0.35">
      <c r="A7" s="2">
        <v>6</v>
      </c>
      <c r="B7" t="s">
        <v>71</v>
      </c>
      <c r="C7" t="s">
        <v>72</v>
      </c>
      <c r="D7" t="s">
        <v>70</v>
      </c>
      <c r="E7">
        <v>2019</v>
      </c>
      <c r="F7" t="s">
        <v>33</v>
      </c>
      <c r="G7" t="s">
        <v>17</v>
      </c>
      <c r="H7" t="s">
        <v>84</v>
      </c>
      <c r="I7" t="s">
        <v>88</v>
      </c>
      <c r="J7" t="s">
        <v>84</v>
      </c>
      <c r="K7" t="s">
        <v>80</v>
      </c>
      <c r="L7" t="s">
        <v>106</v>
      </c>
      <c r="M7" t="s">
        <v>138</v>
      </c>
      <c r="N7">
        <v>290</v>
      </c>
      <c r="O7" s="2">
        <v>29</v>
      </c>
      <c r="P7" s="2">
        <v>62.4</v>
      </c>
      <c r="Q7" t="s">
        <v>127</v>
      </c>
      <c r="R7" t="s">
        <v>134</v>
      </c>
    </row>
    <row r="8" spans="1:18" x14ac:dyDescent="0.35">
      <c r="A8" s="2">
        <v>7</v>
      </c>
      <c r="B8" t="s">
        <v>45</v>
      </c>
      <c r="C8" t="s">
        <v>46</v>
      </c>
      <c r="D8" t="s">
        <v>86</v>
      </c>
      <c r="E8">
        <v>2021</v>
      </c>
      <c r="F8" t="s">
        <v>33</v>
      </c>
      <c r="G8" t="s">
        <v>17</v>
      </c>
      <c r="H8" t="s">
        <v>84</v>
      </c>
      <c r="I8" t="s">
        <v>88</v>
      </c>
      <c r="J8" t="s">
        <v>93</v>
      </c>
      <c r="K8" t="s">
        <v>90</v>
      </c>
      <c r="L8" t="s">
        <v>106</v>
      </c>
      <c r="M8" t="s">
        <v>138</v>
      </c>
      <c r="N8">
        <v>213</v>
      </c>
      <c r="O8" s="2">
        <v>50.2</v>
      </c>
      <c r="Q8" t="s">
        <v>47</v>
      </c>
      <c r="R8" t="s">
        <v>134</v>
      </c>
    </row>
    <row r="9" spans="1:18" x14ac:dyDescent="0.35">
      <c r="A9" s="2">
        <v>8</v>
      </c>
      <c r="B9" t="s">
        <v>64</v>
      </c>
      <c r="C9" t="s">
        <v>66</v>
      </c>
      <c r="D9" t="s">
        <v>63</v>
      </c>
      <c r="E9">
        <v>2021</v>
      </c>
      <c r="F9" t="s">
        <v>33</v>
      </c>
      <c r="G9" t="s">
        <v>17</v>
      </c>
      <c r="H9" t="s">
        <v>85</v>
      </c>
      <c r="I9" t="s">
        <v>88</v>
      </c>
      <c r="J9" t="s">
        <v>84</v>
      </c>
      <c r="K9" t="s">
        <v>2</v>
      </c>
      <c r="L9" t="s">
        <v>107</v>
      </c>
      <c r="M9" t="s">
        <v>140</v>
      </c>
      <c r="N9">
        <v>736</v>
      </c>
      <c r="O9" s="2">
        <v>72.599999999999994</v>
      </c>
      <c r="Q9" t="s">
        <v>69</v>
      </c>
      <c r="R9" t="s">
        <v>134</v>
      </c>
    </row>
    <row r="10" spans="1:18" x14ac:dyDescent="0.35">
      <c r="A10" s="2">
        <v>9</v>
      </c>
      <c r="B10" t="s">
        <v>74</v>
      </c>
      <c r="C10" t="s">
        <v>121</v>
      </c>
      <c r="D10" t="s">
        <v>73</v>
      </c>
      <c r="E10">
        <v>2019</v>
      </c>
      <c r="F10" t="s">
        <v>33</v>
      </c>
      <c r="G10" t="s">
        <v>17</v>
      </c>
      <c r="H10" t="s">
        <v>84</v>
      </c>
      <c r="I10" t="s">
        <v>89</v>
      </c>
      <c r="J10" t="s">
        <v>84</v>
      </c>
      <c r="K10" t="s">
        <v>81</v>
      </c>
      <c r="L10" t="s">
        <v>106</v>
      </c>
      <c r="M10" t="s">
        <v>138</v>
      </c>
      <c r="N10">
        <v>306</v>
      </c>
      <c r="O10" s="2">
        <v>71.3</v>
      </c>
      <c r="Q10" t="s">
        <v>20</v>
      </c>
      <c r="R10" t="s">
        <v>134</v>
      </c>
    </row>
    <row r="11" spans="1:18" x14ac:dyDescent="0.35">
      <c r="A11" s="2">
        <v>10</v>
      </c>
      <c r="B11" t="s">
        <v>49</v>
      </c>
      <c r="C11" t="s">
        <v>95</v>
      </c>
      <c r="D11" t="s">
        <v>48</v>
      </c>
      <c r="E11">
        <v>2023</v>
      </c>
      <c r="F11" t="s">
        <v>33</v>
      </c>
      <c r="G11" t="s">
        <v>17</v>
      </c>
      <c r="H11" t="s">
        <v>85</v>
      </c>
      <c r="I11" t="s">
        <v>89</v>
      </c>
      <c r="J11" t="s">
        <v>93</v>
      </c>
      <c r="K11" t="s">
        <v>2</v>
      </c>
      <c r="L11" t="s">
        <v>107</v>
      </c>
      <c r="M11" t="s">
        <v>140</v>
      </c>
      <c r="N11">
        <v>412</v>
      </c>
      <c r="O11" s="2">
        <v>66</v>
      </c>
      <c r="Q11" t="s">
        <v>50</v>
      </c>
      <c r="R11" t="s">
        <v>134</v>
      </c>
    </row>
    <row r="12" spans="1:18" x14ac:dyDescent="0.35">
      <c r="A12" s="2">
        <v>11</v>
      </c>
      <c r="B12" t="s">
        <v>62</v>
      </c>
      <c r="C12" t="s">
        <v>96</v>
      </c>
      <c r="D12" t="s">
        <v>61</v>
      </c>
      <c r="E12">
        <v>2022</v>
      </c>
      <c r="F12" t="s">
        <v>33</v>
      </c>
      <c r="G12" t="s">
        <v>17</v>
      </c>
      <c r="H12" t="s">
        <v>85</v>
      </c>
      <c r="I12" t="s">
        <v>89</v>
      </c>
      <c r="J12" t="s">
        <v>84</v>
      </c>
      <c r="K12" t="s">
        <v>2</v>
      </c>
      <c r="L12" t="s">
        <v>107</v>
      </c>
      <c r="M12" t="s">
        <v>140</v>
      </c>
      <c r="P12" s="2">
        <v>69.099999999999994</v>
      </c>
      <c r="Q12" t="s">
        <v>128</v>
      </c>
      <c r="R12" t="s">
        <v>134</v>
      </c>
    </row>
    <row r="13" spans="1:18" x14ac:dyDescent="0.35">
      <c r="A13" s="2">
        <v>12</v>
      </c>
      <c r="B13" t="s">
        <v>25</v>
      </c>
      <c r="C13" t="s">
        <v>122</v>
      </c>
      <c r="D13" t="s">
        <v>87</v>
      </c>
      <c r="E13">
        <v>2023</v>
      </c>
      <c r="F13" t="s">
        <v>16</v>
      </c>
      <c r="G13" t="s">
        <v>17</v>
      </c>
      <c r="H13" t="s">
        <v>84</v>
      </c>
      <c r="I13" t="s">
        <v>88</v>
      </c>
      <c r="J13" t="s">
        <v>93</v>
      </c>
      <c r="K13" t="s">
        <v>2</v>
      </c>
      <c r="L13" t="s">
        <v>107</v>
      </c>
      <c r="M13" t="s">
        <v>140</v>
      </c>
      <c r="N13">
        <v>675</v>
      </c>
      <c r="O13" s="2">
        <v>62.2</v>
      </c>
      <c r="Q13" t="s">
        <v>26</v>
      </c>
      <c r="R13" t="s">
        <v>134</v>
      </c>
    </row>
    <row r="14" spans="1:18" x14ac:dyDescent="0.35">
      <c r="A14" s="2">
        <v>13</v>
      </c>
      <c r="B14" t="s">
        <v>56</v>
      </c>
      <c r="C14" t="s">
        <v>57</v>
      </c>
      <c r="D14" t="s">
        <v>55</v>
      </c>
      <c r="E14">
        <v>2018</v>
      </c>
      <c r="F14" t="s">
        <v>33</v>
      </c>
      <c r="G14" t="s">
        <v>17</v>
      </c>
      <c r="H14" t="s">
        <v>83</v>
      </c>
      <c r="I14" t="s">
        <v>89</v>
      </c>
      <c r="J14" t="s">
        <v>94</v>
      </c>
      <c r="K14" t="s">
        <v>2</v>
      </c>
      <c r="L14" t="s">
        <v>107</v>
      </c>
      <c r="M14" t="s">
        <v>140</v>
      </c>
      <c r="N14">
        <v>135</v>
      </c>
      <c r="O14" s="2">
        <v>84.4</v>
      </c>
      <c r="Q14" t="s">
        <v>129</v>
      </c>
      <c r="R14" t="s">
        <v>133</v>
      </c>
    </row>
    <row r="15" spans="1:18" x14ac:dyDescent="0.35">
      <c r="A15" s="2">
        <v>14</v>
      </c>
      <c r="B15" t="s">
        <v>76</v>
      </c>
      <c r="C15" t="s">
        <v>97</v>
      </c>
      <c r="D15" t="s">
        <v>75</v>
      </c>
      <c r="E15">
        <v>2022</v>
      </c>
      <c r="F15" t="s">
        <v>33</v>
      </c>
      <c r="G15" t="s">
        <v>17</v>
      </c>
      <c r="H15" t="s">
        <v>85</v>
      </c>
      <c r="I15" t="s">
        <v>89</v>
      </c>
      <c r="J15" t="s">
        <v>93</v>
      </c>
      <c r="K15" t="s">
        <v>2</v>
      </c>
      <c r="L15" t="s">
        <v>107</v>
      </c>
      <c r="M15" t="s">
        <v>140</v>
      </c>
      <c r="N15">
        <v>454</v>
      </c>
      <c r="P15" s="2">
        <v>58</v>
      </c>
      <c r="Q15" t="s">
        <v>20</v>
      </c>
      <c r="R15" t="s">
        <v>134</v>
      </c>
    </row>
    <row r="16" spans="1:18" x14ac:dyDescent="0.35">
      <c r="A16" s="2">
        <v>15</v>
      </c>
      <c r="B16" t="s">
        <v>40</v>
      </c>
      <c r="C16" t="s">
        <v>65</v>
      </c>
      <c r="D16" t="s">
        <v>39</v>
      </c>
      <c r="E16">
        <v>2017</v>
      </c>
      <c r="F16" t="s">
        <v>33</v>
      </c>
      <c r="G16" t="s">
        <v>17</v>
      </c>
      <c r="H16" t="s">
        <v>85</v>
      </c>
      <c r="I16" t="s">
        <v>88</v>
      </c>
      <c r="J16" t="s">
        <v>84</v>
      </c>
      <c r="K16" t="s">
        <v>2</v>
      </c>
      <c r="L16" t="s">
        <v>106</v>
      </c>
      <c r="M16" t="s">
        <v>138</v>
      </c>
      <c r="N16">
        <v>736</v>
      </c>
      <c r="O16" s="2">
        <v>56.5</v>
      </c>
      <c r="Q16" t="s">
        <v>130</v>
      </c>
      <c r="R16" t="s">
        <v>133</v>
      </c>
    </row>
    <row r="17" spans="1:18" x14ac:dyDescent="0.35">
      <c r="A17" s="2">
        <v>17</v>
      </c>
      <c r="B17" t="s">
        <v>52</v>
      </c>
      <c r="C17" t="s">
        <v>53</v>
      </c>
      <c r="D17" t="s">
        <v>51</v>
      </c>
      <c r="E17">
        <v>2017</v>
      </c>
      <c r="F17" t="s">
        <v>33</v>
      </c>
      <c r="G17" t="s">
        <v>17</v>
      </c>
      <c r="H17" t="s">
        <v>85</v>
      </c>
      <c r="I17" t="s">
        <v>88</v>
      </c>
      <c r="J17" t="s">
        <v>84</v>
      </c>
      <c r="K17" t="s">
        <v>27</v>
      </c>
      <c r="L17" t="s">
        <v>108</v>
      </c>
      <c r="M17" t="s">
        <v>139</v>
      </c>
      <c r="N17">
        <v>42</v>
      </c>
      <c r="O17" s="2">
        <v>42.8</v>
      </c>
      <c r="P17" s="2">
        <v>33.299999999999997</v>
      </c>
      <c r="Q17" t="s">
        <v>54</v>
      </c>
      <c r="R17" t="s">
        <v>134</v>
      </c>
    </row>
    <row r="18" spans="1:18" x14ac:dyDescent="0.35">
      <c r="A18" s="2">
        <v>18</v>
      </c>
      <c r="B18" t="s">
        <v>68</v>
      </c>
      <c r="C18" t="s">
        <v>123</v>
      </c>
      <c r="D18" t="s">
        <v>67</v>
      </c>
      <c r="E18">
        <v>2022</v>
      </c>
      <c r="F18" t="s">
        <v>33</v>
      </c>
      <c r="G18" t="s">
        <v>17</v>
      </c>
      <c r="H18" t="s">
        <v>83</v>
      </c>
      <c r="I18" t="s">
        <v>88</v>
      </c>
      <c r="J18" t="s">
        <v>111</v>
      </c>
      <c r="K18" t="s">
        <v>82</v>
      </c>
      <c r="L18" t="s">
        <v>109</v>
      </c>
      <c r="M18" t="s">
        <v>139</v>
      </c>
      <c r="N18">
        <v>60</v>
      </c>
      <c r="O18" s="2">
        <v>31.7</v>
      </c>
      <c r="Q18" t="s">
        <v>69</v>
      </c>
      <c r="R18" t="s">
        <v>134</v>
      </c>
    </row>
    <row r="19" spans="1:18" x14ac:dyDescent="0.35">
      <c r="A19" s="2">
        <v>19</v>
      </c>
      <c r="B19" t="s">
        <v>59</v>
      </c>
      <c r="C19" t="s">
        <v>60</v>
      </c>
      <c r="D19" t="s">
        <v>58</v>
      </c>
      <c r="E19">
        <v>2020</v>
      </c>
      <c r="F19" t="s">
        <v>33</v>
      </c>
      <c r="G19" t="s">
        <v>17</v>
      </c>
      <c r="H19" t="s">
        <v>84</v>
      </c>
      <c r="I19" t="s">
        <v>88</v>
      </c>
      <c r="J19" t="s">
        <v>84</v>
      </c>
      <c r="K19" t="s">
        <v>90</v>
      </c>
      <c r="L19" t="s">
        <v>110</v>
      </c>
      <c r="M19" t="s">
        <v>138</v>
      </c>
      <c r="P19" s="2">
        <v>44.7</v>
      </c>
      <c r="Q19" t="s">
        <v>131</v>
      </c>
      <c r="R19" t="s">
        <v>134</v>
      </c>
    </row>
    <row r="20" spans="1:18" x14ac:dyDescent="0.35">
      <c r="A20" s="2">
        <v>20</v>
      </c>
      <c r="B20" t="s">
        <v>38</v>
      </c>
      <c r="C20" t="s">
        <v>124</v>
      </c>
      <c r="D20" t="s">
        <v>37</v>
      </c>
      <c r="E20">
        <v>2022</v>
      </c>
      <c r="F20" t="s">
        <v>33</v>
      </c>
      <c r="G20" t="s">
        <v>17</v>
      </c>
      <c r="H20" t="s">
        <v>84</v>
      </c>
      <c r="I20" t="s">
        <v>89</v>
      </c>
      <c r="J20" t="s">
        <v>93</v>
      </c>
      <c r="K20" t="s">
        <v>91</v>
      </c>
      <c r="L20" t="s">
        <v>107</v>
      </c>
      <c r="M20" t="s">
        <v>140</v>
      </c>
      <c r="N20">
        <v>538</v>
      </c>
      <c r="P20" s="2">
        <v>70.3</v>
      </c>
      <c r="Q20" t="s">
        <v>132</v>
      </c>
      <c r="R20" t="s">
        <v>133</v>
      </c>
    </row>
    <row r="21" spans="1:18" x14ac:dyDescent="0.35">
      <c r="A21" s="2">
        <v>21</v>
      </c>
      <c r="B21" t="s">
        <v>100</v>
      </c>
      <c r="C21" t="s">
        <v>125</v>
      </c>
      <c r="D21" t="s">
        <v>99</v>
      </c>
      <c r="E21">
        <v>2022</v>
      </c>
      <c r="F21" t="s">
        <v>33</v>
      </c>
      <c r="G21" t="s">
        <v>17</v>
      </c>
      <c r="H21" t="s">
        <v>83</v>
      </c>
      <c r="I21" t="s">
        <v>88</v>
      </c>
      <c r="J21" t="s">
        <v>94</v>
      </c>
      <c r="K21" t="s">
        <v>90</v>
      </c>
      <c r="L21" t="s">
        <v>107</v>
      </c>
      <c r="M21" t="s">
        <v>140</v>
      </c>
      <c r="N21">
        <v>75</v>
      </c>
      <c r="O21" s="2">
        <v>40</v>
      </c>
      <c r="P21" s="2">
        <v>26.7</v>
      </c>
      <c r="Q21" t="s">
        <v>101</v>
      </c>
      <c r="R21" t="s">
        <v>134</v>
      </c>
    </row>
    <row r="22" spans="1:18" x14ac:dyDescent="0.35">
      <c r="A22" s="2">
        <v>22</v>
      </c>
      <c r="B22" t="s">
        <v>103</v>
      </c>
      <c r="C22" t="s">
        <v>104</v>
      </c>
      <c r="D22" t="s">
        <v>102</v>
      </c>
      <c r="E22">
        <v>2018</v>
      </c>
      <c r="F22" t="s">
        <v>33</v>
      </c>
      <c r="G22" t="s">
        <v>17</v>
      </c>
      <c r="H22" t="s">
        <v>85</v>
      </c>
      <c r="I22" t="s">
        <v>88</v>
      </c>
      <c r="J22" t="s">
        <v>93</v>
      </c>
      <c r="K22" t="s">
        <v>112</v>
      </c>
      <c r="L22" t="s">
        <v>109</v>
      </c>
      <c r="M22" t="s">
        <v>139</v>
      </c>
      <c r="N22">
        <v>483</v>
      </c>
      <c r="P22" s="2">
        <v>56.7</v>
      </c>
      <c r="Q22" t="s">
        <v>135</v>
      </c>
      <c r="R22" t="s">
        <v>134</v>
      </c>
    </row>
    <row r="25" spans="1:18" x14ac:dyDescent="0.35">
      <c r="D25" t="s">
        <v>137</v>
      </c>
    </row>
  </sheetData>
  <sortState xmlns:xlrd2="http://schemas.microsoft.com/office/spreadsheetml/2017/richdata2" ref="B2:Q20">
    <sortCondition ref="D1:D20"/>
  </sortState>
  <phoneticPr fontId="1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BD590-FC05-479C-B6C8-1DCFF51E2ADB}">
  <dimension ref="A1:R35"/>
  <sheetViews>
    <sheetView workbookViewId="0">
      <selection activeCell="J1" sqref="J1"/>
    </sheetView>
  </sheetViews>
  <sheetFormatPr defaultRowHeight="14.5" x14ac:dyDescent="0.35"/>
  <cols>
    <col min="1" max="1" width="4.54296875" customWidth="1"/>
    <col min="2" max="2" width="31.54296875" customWidth="1"/>
    <col min="3" max="3" width="11.453125" customWidth="1"/>
    <col min="4" max="4" width="9.1796875" style="2"/>
    <col min="5" max="5" width="15" style="2" customWidth="1"/>
    <col min="6" max="6" width="16.7265625" style="2" customWidth="1"/>
    <col min="7" max="7" width="12.81640625" customWidth="1"/>
    <col min="8" max="10" width="9.7265625" style="2" customWidth="1"/>
    <col min="15" max="15" width="4.26953125" customWidth="1"/>
    <col min="16" max="16" width="4.1796875" customWidth="1"/>
  </cols>
  <sheetData>
    <row r="1" spans="1:18" x14ac:dyDescent="0.35">
      <c r="A1" t="s">
        <v>79</v>
      </c>
      <c r="B1" t="s">
        <v>0</v>
      </c>
      <c r="C1" s="2" t="s">
        <v>1</v>
      </c>
      <c r="D1" t="s">
        <v>77</v>
      </c>
      <c r="E1" s="2" t="s">
        <v>118</v>
      </c>
      <c r="F1" t="s">
        <v>117</v>
      </c>
      <c r="G1" s="2" t="s">
        <v>116</v>
      </c>
      <c r="H1" t="s">
        <v>19</v>
      </c>
      <c r="I1" t="s">
        <v>136</v>
      </c>
      <c r="J1" t="s">
        <v>141</v>
      </c>
      <c r="K1" t="s">
        <v>14</v>
      </c>
      <c r="L1" t="s">
        <v>23</v>
      </c>
      <c r="M1" t="s">
        <v>113</v>
      </c>
      <c r="N1" t="s">
        <v>114</v>
      </c>
    </row>
    <row r="2" spans="1:18" x14ac:dyDescent="0.35">
      <c r="A2">
        <v>1</v>
      </c>
      <c r="B2" t="s">
        <v>43</v>
      </c>
      <c r="C2" s="2">
        <v>2013</v>
      </c>
      <c r="D2" t="s">
        <v>106</v>
      </c>
      <c r="E2" s="2" t="s">
        <v>85</v>
      </c>
      <c r="F2" t="s">
        <v>88</v>
      </c>
      <c r="G2" s="2" t="s">
        <v>93</v>
      </c>
      <c r="H2" t="s">
        <v>27</v>
      </c>
      <c r="I2" t="s">
        <v>106</v>
      </c>
      <c r="J2" t="s">
        <v>138</v>
      </c>
      <c r="K2">
        <v>90</v>
      </c>
      <c r="L2">
        <v>81.099999999999994</v>
      </c>
      <c r="M2">
        <v>73.010000000000005</v>
      </c>
      <c r="N2">
        <v>89.19</v>
      </c>
    </row>
    <row r="3" spans="1:18" x14ac:dyDescent="0.35">
      <c r="A3">
        <v>2</v>
      </c>
      <c r="B3" t="s">
        <v>119</v>
      </c>
      <c r="C3" s="2">
        <v>2021</v>
      </c>
      <c r="D3" t="s">
        <v>98</v>
      </c>
      <c r="E3" s="2" t="s">
        <v>83</v>
      </c>
      <c r="F3" t="s">
        <v>88</v>
      </c>
      <c r="G3" s="2" t="s">
        <v>93</v>
      </c>
      <c r="H3" t="s">
        <v>80</v>
      </c>
      <c r="I3" t="s">
        <v>98</v>
      </c>
      <c r="J3" t="s">
        <v>139</v>
      </c>
      <c r="K3">
        <v>120</v>
      </c>
      <c r="L3">
        <v>74.2</v>
      </c>
      <c r="M3">
        <v>63.37</v>
      </c>
      <c r="N3">
        <v>82.03</v>
      </c>
    </row>
    <row r="4" spans="1:18" x14ac:dyDescent="0.35">
      <c r="A4">
        <v>3</v>
      </c>
      <c r="B4" t="s">
        <v>119</v>
      </c>
      <c r="C4" s="2">
        <v>2021</v>
      </c>
      <c r="D4" t="s">
        <v>98</v>
      </c>
      <c r="E4" s="2" t="s">
        <v>83</v>
      </c>
      <c r="F4" t="s">
        <v>88</v>
      </c>
      <c r="G4" s="2" t="s">
        <v>84</v>
      </c>
      <c r="H4" t="s">
        <v>2</v>
      </c>
      <c r="I4" t="s">
        <v>98</v>
      </c>
      <c r="J4" t="s">
        <v>139</v>
      </c>
      <c r="K4">
        <v>90</v>
      </c>
      <c r="L4">
        <v>77</v>
      </c>
      <c r="M4">
        <v>68.31</v>
      </c>
      <c r="N4">
        <v>85.69</v>
      </c>
    </row>
    <row r="5" spans="1:18" x14ac:dyDescent="0.35">
      <c r="A5">
        <v>4</v>
      </c>
      <c r="B5" t="s">
        <v>119</v>
      </c>
      <c r="C5" s="2">
        <v>2021</v>
      </c>
      <c r="D5" t="s">
        <v>105</v>
      </c>
      <c r="E5" s="2" t="s">
        <v>83</v>
      </c>
      <c r="F5" t="s">
        <v>88</v>
      </c>
      <c r="G5" s="2" t="s">
        <v>84</v>
      </c>
      <c r="H5" t="s">
        <v>2</v>
      </c>
      <c r="I5" t="s">
        <v>105</v>
      </c>
      <c r="J5" t="s">
        <v>139</v>
      </c>
      <c r="K5">
        <v>120</v>
      </c>
      <c r="L5">
        <v>82.5</v>
      </c>
      <c r="M5">
        <v>75.7</v>
      </c>
      <c r="N5">
        <v>89.3</v>
      </c>
    </row>
    <row r="6" spans="1:18" x14ac:dyDescent="0.35">
      <c r="A6">
        <v>5</v>
      </c>
      <c r="B6" t="s">
        <v>120</v>
      </c>
      <c r="C6" s="2">
        <v>2022</v>
      </c>
      <c r="D6" t="s">
        <v>105</v>
      </c>
      <c r="E6" s="2" t="s">
        <v>85</v>
      </c>
      <c r="F6" t="s">
        <v>88</v>
      </c>
      <c r="G6" s="2" t="s">
        <v>93</v>
      </c>
      <c r="H6" t="s">
        <v>90</v>
      </c>
      <c r="I6" t="s">
        <v>105</v>
      </c>
      <c r="J6" t="s">
        <v>139</v>
      </c>
      <c r="K6">
        <v>93</v>
      </c>
      <c r="L6">
        <v>81.7</v>
      </c>
      <c r="M6">
        <v>73.84</v>
      </c>
      <c r="N6">
        <v>89.56</v>
      </c>
    </row>
    <row r="7" spans="1:18" x14ac:dyDescent="0.35">
      <c r="A7">
        <v>6</v>
      </c>
      <c r="B7" t="s">
        <v>72</v>
      </c>
      <c r="C7" s="2">
        <v>2019</v>
      </c>
      <c r="D7" t="s">
        <v>106</v>
      </c>
      <c r="E7" s="2" t="s">
        <v>84</v>
      </c>
      <c r="F7" t="s">
        <v>88</v>
      </c>
      <c r="G7" s="2" t="s">
        <v>84</v>
      </c>
      <c r="H7" t="s">
        <v>80</v>
      </c>
      <c r="I7" t="s">
        <v>106</v>
      </c>
      <c r="J7" t="s">
        <v>138</v>
      </c>
      <c r="K7">
        <v>290</v>
      </c>
      <c r="L7">
        <v>29</v>
      </c>
      <c r="M7">
        <v>23.78</v>
      </c>
      <c r="N7">
        <v>34.22</v>
      </c>
      <c r="Q7" t="s">
        <v>3</v>
      </c>
      <c r="R7">
        <v>0.05</v>
      </c>
    </row>
    <row r="8" spans="1:18" x14ac:dyDescent="0.35">
      <c r="A8">
        <v>7</v>
      </c>
      <c r="B8" t="s">
        <v>46</v>
      </c>
      <c r="C8" s="2">
        <v>2021</v>
      </c>
      <c r="D8" t="s">
        <v>106</v>
      </c>
      <c r="E8" s="2" t="s">
        <v>84</v>
      </c>
      <c r="F8" t="s">
        <v>88</v>
      </c>
      <c r="G8" s="2" t="s">
        <v>93</v>
      </c>
      <c r="H8" t="s">
        <v>90</v>
      </c>
      <c r="I8" t="s">
        <v>106</v>
      </c>
      <c r="J8" t="s">
        <v>138</v>
      </c>
      <c r="K8">
        <v>213</v>
      </c>
      <c r="L8">
        <v>50.2</v>
      </c>
      <c r="M8">
        <v>43.49</v>
      </c>
      <c r="N8">
        <v>56.91</v>
      </c>
      <c r="Q8" t="s">
        <v>4</v>
      </c>
      <c r="R8">
        <v>0.4</v>
      </c>
    </row>
    <row r="9" spans="1:18" x14ac:dyDescent="0.35">
      <c r="A9">
        <v>8</v>
      </c>
      <c r="B9" t="s">
        <v>66</v>
      </c>
      <c r="C9" s="2">
        <v>2021</v>
      </c>
      <c r="D9" t="s">
        <v>107</v>
      </c>
      <c r="E9" s="2" t="s">
        <v>85</v>
      </c>
      <c r="F9" t="s">
        <v>88</v>
      </c>
      <c r="G9" s="2" t="s">
        <v>84</v>
      </c>
      <c r="H9" t="s">
        <v>2</v>
      </c>
      <c r="I9" t="s">
        <v>107</v>
      </c>
      <c r="J9" t="s">
        <v>140</v>
      </c>
      <c r="K9">
        <v>736</v>
      </c>
      <c r="L9">
        <v>72.599999999999994</v>
      </c>
      <c r="M9">
        <v>69.38</v>
      </c>
      <c r="N9">
        <v>75.819999999999993</v>
      </c>
      <c r="Q9" t="s">
        <v>5</v>
      </c>
      <c r="R9">
        <v>75</v>
      </c>
    </row>
    <row r="10" spans="1:18" x14ac:dyDescent="0.35">
      <c r="A10">
        <v>9</v>
      </c>
      <c r="B10" t="s">
        <v>121</v>
      </c>
      <c r="C10" s="2">
        <v>2019</v>
      </c>
      <c r="D10" t="s">
        <v>106</v>
      </c>
      <c r="E10" s="2" t="s">
        <v>84</v>
      </c>
      <c r="F10" t="s">
        <v>89</v>
      </c>
      <c r="G10" s="2" t="s">
        <v>84</v>
      </c>
      <c r="H10" t="s">
        <v>81</v>
      </c>
      <c r="I10" t="s">
        <v>106</v>
      </c>
      <c r="J10" t="s">
        <v>138</v>
      </c>
      <c r="K10">
        <v>306</v>
      </c>
      <c r="L10">
        <v>71.3</v>
      </c>
      <c r="M10">
        <v>66.23</v>
      </c>
      <c r="N10">
        <v>76.37</v>
      </c>
      <c r="Q10" t="s">
        <v>6</v>
      </c>
      <c r="R10">
        <f>1-R8</f>
        <v>0.6</v>
      </c>
    </row>
    <row r="11" spans="1:18" x14ac:dyDescent="0.35">
      <c r="A11">
        <v>10</v>
      </c>
      <c r="B11" t="s">
        <v>95</v>
      </c>
      <c r="C11" s="2">
        <v>2023</v>
      </c>
      <c r="D11" t="s">
        <v>107</v>
      </c>
      <c r="E11" s="2" t="s">
        <v>85</v>
      </c>
      <c r="F11" t="s">
        <v>89</v>
      </c>
      <c r="G11" s="2" t="s">
        <v>93</v>
      </c>
      <c r="H11" t="s">
        <v>2</v>
      </c>
      <c r="I11" t="s">
        <v>107</v>
      </c>
      <c r="J11" t="s">
        <v>140</v>
      </c>
      <c r="K11">
        <v>412</v>
      </c>
      <c r="L11">
        <v>66</v>
      </c>
      <c r="M11">
        <v>61.43</v>
      </c>
      <c r="N11">
        <v>70.569999999999993</v>
      </c>
      <c r="Q11" t="s">
        <v>7</v>
      </c>
      <c r="R11">
        <f>ABS(NORMINV(R7/2,0,1))</f>
        <v>1.9599639845400538</v>
      </c>
    </row>
    <row r="12" spans="1:18" x14ac:dyDescent="0.35">
      <c r="A12">
        <v>12</v>
      </c>
      <c r="B12" t="s">
        <v>122</v>
      </c>
      <c r="C12" s="2">
        <v>2023</v>
      </c>
      <c r="D12" t="s">
        <v>107</v>
      </c>
      <c r="E12" s="2" t="s">
        <v>84</v>
      </c>
      <c r="F12" t="s">
        <v>88</v>
      </c>
      <c r="G12" s="2" t="s">
        <v>93</v>
      </c>
      <c r="H12" t="s">
        <v>2</v>
      </c>
      <c r="I12" t="s">
        <v>107</v>
      </c>
      <c r="J12" t="s">
        <v>140</v>
      </c>
      <c r="K12">
        <v>675</v>
      </c>
      <c r="L12">
        <v>62.2</v>
      </c>
      <c r="M12">
        <v>58.54</v>
      </c>
      <c r="N12">
        <v>65.86</v>
      </c>
    </row>
    <row r="13" spans="1:18" x14ac:dyDescent="0.35">
      <c r="A13">
        <v>13</v>
      </c>
      <c r="B13" t="s">
        <v>57</v>
      </c>
      <c r="C13" s="2">
        <v>2018</v>
      </c>
      <c r="D13" t="s">
        <v>107</v>
      </c>
      <c r="E13" s="2" t="s">
        <v>83</v>
      </c>
      <c r="F13" t="s">
        <v>89</v>
      </c>
      <c r="G13" s="2" t="s">
        <v>94</v>
      </c>
      <c r="H13" t="s">
        <v>2</v>
      </c>
      <c r="I13" t="s">
        <v>107</v>
      </c>
      <c r="J13" t="s">
        <v>140</v>
      </c>
      <c r="K13">
        <v>135</v>
      </c>
      <c r="L13">
        <v>84.4</v>
      </c>
      <c r="M13">
        <v>78.28</v>
      </c>
      <c r="N13">
        <v>90.52</v>
      </c>
      <c r="Q13" t="s">
        <v>8</v>
      </c>
      <c r="R13">
        <f>R11*SQRT(R8*R10/R9)</f>
        <v>0.11087230594797422</v>
      </c>
    </row>
    <row r="14" spans="1:18" x14ac:dyDescent="0.35">
      <c r="A14">
        <v>15</v>
      </c>
      <c r="B14" t="s">
        <v>65</v>
      </c>
      <c r="C14" s="2">
        <v>2017</v>
      </c>
      <c r="D14" t="s">
        <v>106</v>
      </c>
      <c r="E14" s="2" t="s">
        <v>85</v>
      </c>
      <c r="F14" t="s">
        <v>88</v>
      </c>
      <c r="G14" s="2" t="s">
        <v>84</v>
      </c>
      <c r="H14" t="s">
        <v>2</v>
      </c>
      <c r="I14" t="s">
        <v>106</v>
      </c>
      <c r="J14" t="s">
        <v>138</v>
      </c>
      <c r="K14">
        <v>736</v>
      </c>
      <c r="L14">
        <v>56.5</v>
      </c>
      <c r="M14">
        <v>52.92</v>
      </c>
      <c r="N14">
        <v>60.08</v>
      </c>
      <c r="Q14" t="s">
        <v>9</v>
      </c>
      <c r="R14">
        <f>(R8-R13)*100</f>
        <v>28.912769405202582</v>
      </c>
    </row>
    <row r="15" spans="1:18" x14ac:dyDescent="0.35">
      <c r="A15">
        <v>17</v>
      </c>
      <c r="B15" t="s">
        <v>53</v>
      </c>
      <c r="C15" s="2">
        <v>2017</v>
      </c>
      <c r="D15" t="s">
        <v>108</v>
      </c>
      <c r="E15" s="2" t="s">
        <v>85</v>
      </c>
      <c r="F15" t="s">
        <v>88</v>
      </c>
      <c r="G15" s="2" t="s">
        <v>84</v>
      </c>
      <c r="H15" t="s">
        <v>27</v>
      </c>
      <c r="I15" t="s">
        <v>108</v>
      </c>
      <c r="J15" t="s">
        <v>139</v>
      </c>
      <c r="K15">
        <v>42</v>
      </c>
      <c r="L15">
        <v>42.8</v>
      </c>
      <c r="M15">
        <v>27.84</v>
      </c>
      <c r="N15">
        <v>57.76</v>
      </c>
    </row>
    <row r="16" spans="1:18" x14ac:dyDescent="0.35">
      <c r="A16">
        <v>18</v>
      </c>
      <c r="B16" t="s">
        <v>123</v>
      </c>
      <c r="C16" s="2">
        <v>2022</v>
      </c>
      <c r="D16" t="s">
        <v>109</v>
      </c>
      <c r="E16" s="2" t="s">
        <v>83</v>
      </c>
      <c r="F16" t="s">
        <v>88</v>
      </c>
      <c r="G16" s="2" t="s">
        <v>111</v>
      </c>
      <c r="H16" t="s">
        <v>82</v>
      </c>
      <c r="I16" t="s">
        <v>109</v>
      </c>
      <c r="J16" t="s">
        <v>139</v>
      </c>
      <c r="K16">
        <v>60</v>
      </c>
      <c r="L16">
        <v>31.7</v>
      </c>
      <c r="M16">
        <v>19.93</v>
      </c>
      <c r="N16">
        <v>43.47</v>
      </c>
      <c r="Q16" t="s">
        <v>10</v>
      </c>
      <c r="R16">
        <f>(R8+R13)*100</f>
        <v>51.087230594797425</v>
      </c>
    </row>
    <row r="17" spans="1:14" x14ac:dyDescent="0.35">
      <c r="A17">
        <v>21</v>
      </c>
      <c r="B17" t="s">
        <v>125</v>
      </c>
      <c r="C17" s="2">
        <v>2022</v>
      </c>
      <c r="D17" t="s">
        <v>107</v>
      </c>
      <c r="E17" s="2" t="s">
        <v>83</v>
      </c>
      <c r="F17" t="s">
        <v>88</v>
      </c>
      <c r="G17" s="2" t="s">
        <v>94</v>
      </c>
      <c r="H17" t="s">
        <v>90</v>
      </c>
      <c r="I17" t="s">
        <v>107</v>
      </c>
      <c r="J17" t="s">
        <v>140</v>
      </c>
      <c r="K17">
        <v>75</v>
      </c>
      <c r="L17">
        <v>40</v>
      </c>
      <c r="M17">
        <v>28.91</v>
      </c>
      <c r="N17">
        <v>51.09</v>
      </c>
    </row>
    <row r="19" spans="1:14" x14ac:dyDescent="0.35">
      <c r="J19"/>
    </row>
    <row r="20" spans="1:14" x14ac:dyDescent="0.35">
      <c r="J20"/>
    </row>
    <row r="21" spans="1:14" x14ac:dyDescent="0.35">
      <c r="J21"/>
    </row>
    <row r="22" spans="1:14" x14ac:dyDescent="0.35">
      <c r="J22"/>
    </row>
    <row r="23" spans="1:14" x14ac:dyDescent="0.35">
      <c r="J23"/>
    </row>
    <row r="24" spans="1:14" x14ac:dyDescent="0.35">
      <c r="J24"/>
    </row>
    <row r="25" spans="1:14" x14ac:dyDescent="0.35">
      <c r="J25"/>
    </row>
    <row r="26" spans="1:14" x14ac:dyDescent="0.35">
      <c r="J26"/>
    </row>
    <row r="27" spans="1:14" x14ac:dyDescent="0.35">
      <c r="J27"/>
    </row>
    <row r="28" spans="1:14" x14ac:dyDescent="0.35">
      <c r="J28"/>
    </row>
    <row r="29" spans="1:14" x14ac:dyDescent="0.35">
      <c r="J29"/>
    </row>
    <row r="30" spans="1:14" x14ac:dyDescent="0.35">
      <c r="J30"/>
    </row>
    <row r="31" spans="1:14" x14ac:dyDescent="0.35">
      <c r="J31"/>
    </row>
    <row r="32" spans="1:14" x14ac:dyDescent="0.35">
      <c r="J32"/>
    </row>
    <row r="33" spans="10:10" x14ac:dyDescent="0.35">
      <c r="J33"/>
    </row>
    <row r="34" spans="10:10" x14ac:dyDescent="0.35">
      <c r="J34"/>
    </row>
    <row r="35" spans="10:10" x14ac:dyDescent="0.35">
      <c r="J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52D8-8C90-47FA-BE56-432B8504F73F}">
  <dimension ref="A1:R15"/>
  <sheetViews>
    <sheetView workbookViewId="0">
      <selection activeCell="J1" sqref="J1"/>
    </sheetView>
  </sheetViews>
  <sheetFormatPr defaultRowHeight="14.5" x14ac:dyDescent="0.35"/>
  <cols>
    <col min="2" max="3" width="29.26953125" customWidth="1"/>
    <col min="4" max="4" width="9.1796875" style="2"/>
    <col min="6" max="6" width="9.1796875" style="2"/>
    <col min="7" max="7" width="11.1796875" style="2" customWidth="1"/>
    <col min="8" max="8" width="9.1796875" style="1"/>
    <col min="9" max="10" width="8.7265625" style="1"/>
    <col min="11" max="12" width="9.1796875" style="3"/>
    <col min="13" max="14" width="9.1796875" style="2"/>
    <col min="15" max="15" width="3.453125" style="2" customWidth="1"/>
    <col min="16" max="16" width="3.7265625" customWidth="1"/>
    <col min="17" max="17" width="12.81640625" customWidth="1"/>
  </cols>
  <sheetData>
    <row r="1" spans="1:18" x14ac:dyDescent="0.35">
      <c r="A1" s="2" t="s">
        <v>79</v>
      </c>
      <c r="B1" t="s">
        <v>0</v>
      </c>
      <c r="C1" s="2" t="s">
        <v>1</v>
      </c>
      <c r="D1" t="s">
        <v>77</v>
      </c>
      <c r="E1" s="2" t="s">
        <v>118</v>
      </c>
      <c r="F1" t="s">
        <v>117</v>
      </c>
      <c r="G1" s="2" t="s">
        <v>116</v>
      </c>
      <c r="H1" t="s">
        <v>19</v>
      </c>
      <c r="I1" t="s">
        <v>136</v>
      </c>
      <c r="J1" t="s">
        <v>141</v>
      </c>
      <c r="K1" s="2" t="s">
        <v>115</v>
      </c>
      <c r="L1" s="2" t="s">
        <v>24</v>
      </c>
      <c r="M1" s="2" t="s">
        <v>113</v>
      </c>
      <c r="N1" s="2" t="s">
        <v>114</v>
      </c>
      <c r="P1" s="2"/>
    </row>
    <row r="2" spans="1:18" x14ac:dyDescent="0.35">
      <c r="A2" s="2">
        <v>6</v>
      </c>
      <c r="B2" t="s">
        <v>72</v>
      </c>
      <c r="C2" s="2">
        <v>2019</v>
      </c>
      <c r="D2" t="s">
        <v>106</v>
      </c>
      <c r="E2" s="2" t="s">
        <v>84</v>
      </c>
      <c r="F2" t="s">
        <v>88</v>
      </c>
      <c r="G2" t="s">
        <v>84</v>
      </c>
      <c r="H2" s="2" t="s">
        <v>80</v>
      </c>
      <c r="I2" t="s">
        <v>106</v>
      </c>
      <c r="J2" t="s">
        <v>138</v>
      </c>
      <c r="K2" s="2">
        <v>290</v>
      </c>
      <c r="L2" s="2">
        <v>62.4</v>
      </c>
      <c r="M2" s="2">
        <v>56.83</v>
      </c>
      <c r="N2" s="2">
        <v>67.94</v>
      </c>
      <c r="P2" s="2"/>
      <c r="Q2" t="s">
        <v>3</v>
      </c>
      <c r="R2">
        <v>0.05</v>
      </c>
    </row>
    <row r="3" spans="1:18" x14ac:dyDescent="0.35">
      <c r="A3" s="2">
        <v>11</v>
      </c>
      <c r="B3" t="s">
        <v>96</v>
      </c>
      <c r="C3" s="2">
        <v>2022</v>
      </c>
      <c r="D3" t="s">
        <v>107</v>
      </c>
      <c r="E3" s="2" t="s">
        <v>85</v>
      </c>
      <c r="F3" t="s">
        <v>89</v>
      </c>
      <c r="G3" t="s">
        <v>84</v>
      </c>
      <c r="H3" s="2" t="s">
        <v>2</v>
      </c>
      <c r="I3" t="s">
        <v>107</v>
      </c>
      <c r="J3" t="s">
        <v>140</v>
      </c>
      <c r="K3" s="2">
        <v>372</v>
      </c>
      <c r="L3" s="2">
        <v>69.099999999999994</v>
      </c>
      <c r="M3" s="2">
        <v>64.400000000000006</v>
      </c>
      <c r="N3" s="2">
        <v>73.8</v>
      </c>
      <c r="P3" s="2"/>
      <c r="Q3" t="s">
        <v>4</v>
      </c>
      <c r="R3">
        <v>0.56699999999999995</v>
      </c>
    </row>
    <row r="4" spans="1:18" x14ac:dyDescent="0.35">
      <c r="A4" s="2">
        <v>14</v>
      </c>
      <c r="B4" t="s">
        <v>97</v>
      </c>
      <c r="C4" s="2">
        <v>2022</v>
      </c>
      <c r="D4" t="s">
        <v>107</v>
      </c>
      <c r="E4" s="2" t="s">
        <v>85</v>
      </c>
      <c r="F4" t="s">
        <v>89</v>
      </c>
      <c r="G4" t="s">
        <v>93</v>
      </c>
      <c r="H4" s="2" t="s">
        <v>2</v>
      </c>
      <c r="I4" t="s">
        <v>107</v>
      </c>
      <c r="J4" t="s">
        <v>140</v>
      </c>
      <c r="K4" s="2">
        <v>454</v>
      </c>
      <c r="L4" s="2">
        <v>58</v>
      </c>
      <c r="M4" s="2">
        <v>53.46</v>
      </c>
      <c r="N4" s="2">
        <v>62.54</v>
      </c>
      <c r="P4" s="2"/>
      <c r="Q4" t="s">
        <v>5</v>
      </c>
      <c r="R4">
        <v>483</v>
      </c>
    </row>
    <row r="5" spans="1:18" x14ac:dyDescent="0.35">
      <c r="A5" s="2">
        <v>17</v>
      </c>
      <c r="B5" t="s">
        <v>53</v>
      </c>
      <c r="C5" s="2">
        <v>2017</v>
      </c>
      <c r="D5" t="s">
        <v>108</v>
      </c>
      <c r="E5" s="2" t="s">
        <v>85</v>
      </c>
      <c r="F5" t="s">
        <v>88</v>
      </c>
      <c r="G5" t="s">
        <v>84</v>
      </c>
      <c r="H5" s="2" t="s">
        <v>27</v>
      </c>
      <c r="I5" t="s">
        <v>108</v>
      </c>
      <c r="J5" t="s">
        <v>139</v>
      </c>
      <c r="K5" s="2">
        <v>42</v>
      </c>
      <c r="L5" s="2">
        <v>33.299999999999997</v>
      </c>
      <c r="M5" s="2">
        <v>19.05</v>
      </c>
      <c r="N5" s="2">
        <v>47.55</v>
      </c>
      <c r="P5" s="2"/>
      <c r="Q5" t="s">
        <v>6</v>
      </c>
      <c r="R5">
        <f>1-R3</f>
        <v>0.43300000000000005</v>
      </c>
    </row>
    <row r="6" spans="1:18" x14ac:dyDescent="0.35">
      <c r="A6" s="2">
        <v>19</v>
      </c>
      <c r="B6" t="s">
        <v>60</v>
      </c>
      <c r="C6" s="2">
        <v>2020</v>
      </c>
      <c r="D6" t="s">
        <v>110</v>
      </c>
      <c r="E6" s="2" t="s">
        <v>84</v>
      </c>
      <c r="F6" t="s">
        <v>88</v>
      </c>
      <c r="G6" t="s">
        <v>84</v>
      </c>
      <c r="H6" s="2" t="s">
        <v>90</v>
      </c>
      <c r="I6" t="s">
        <v>110</v>
      </c>
      <c r="J6" t="s">
        <v>138</v>
      </c>
      <c r="K6" s="2">
        <v>340</v>
      </c>
      <c r="L6" s="2">
        <v>44.7</v>
      </c>
      <c r="M6" s="2">
        <v>39.42</v>
      </c>
      <c r="N6" s="2">
        <v>49.98</v>
      </c>
      <c r="O6"/>
      <c r="Q6" t="s">
        <v>7</v>
      </c>
      <c r="R6">
        <f>ABS(NORMINV(R2/2,0,1))</f>
        <v>1.9599639845400538</v>
      </c>
    </row>
    <row r="7" spans="1:18" x14ac:dyDescent="0.35">
      <c r="A7" s="2">
        <v>20</v>
      </c>
      <c r="B7" t="s">
        <v>124</v>
      </c>
      <c r="C7" s="2">
        <v>2022</v>
      </c>
      <c r="D7" t="s">
        <v>107</v>
      </c>
      <c r="E7" s="2" t="s">
        <v>84</v>
      </c>
      <c r="F7" t="s">
        <v>89</v>
      </c>
      <c r="G7" t="s">
        <v>93</v>
      </c>
      <c r="H7" s="2" t="s">
        <v>91</v>
      </c>
      <c r="I7" t="s">
        <v>107</v>
      </c>
      <c r="J7" t="s">
        <v>140</v>
      </c>
      <c r="K7" s="2">
        <v>538</v>
      </c>
      <c r="L7" s="2">
        <v>70.3</v>
      </c>
      <c r="M7" s="2">
        <v>66.44</v>
      </c>
      <c r="N7" s="2">
        <v>74.16</v>
      </c>
      <c r="P7" s="2"/>
      <c r="Q7" t="s">
        <v>8</v>
      </c>
      <c r="R7">
        <f>R6*SQRT(R3*R5/R4)</f>
        <v>4.4188575679169562E-2</v>
      </c>
    </row>
    <row r="8" spans="1:18" x14ac:dyDescent="0.35">
      <c r="A8" s="2">
        <v>21</v>
      </c>
      <c r="B8" t="s">
        <v>125</v>
      </c>
      <c r="C8" s="2">
        <v>2022</v>
      </c>
      <c r="D8" t="s">
        <v>107</v>
      </c>
      <c r="E8" s="2" t="s">
        <v>83</v>
      </c>
      <c r="F8" t="s">
        <v>88</v>
      </c>
      <c r="G8" t="s">
        <v>94</v>
      </c>
      <c r="H8" s="2" t="s">
        <v>90</v>
      </c>
      <c r="I8" t="s">
        <v>107</v>
      </c>
      <c r="J8" t="s">
        <v>140</v>
      </c>
      <c r="K8" s="2">
        <v>75</v>
      </c>
      <c r="L8" s="2">
        <v>26.7</v>
      </c>
      <c r="M8" s="2">
        <v>16.690000000000001</v>
      </c>
      <c r="N8" s="2">
        <v>36.71</v>
      </c>
      <c r="P8" s="2"/>
      <c r="Q8" t="s">
        <v>9</v>
      </c>
      <c r="R8">
        <f>(R3-R7)*100</f>
        <v>52.281142432083037</v>
      </c>
    </row>
    <row r="9" spans="1:18" x14ac:dyDescent="0.35">
      <c r="A9" s="2">
        <v>22</v>
      </c>
      <c r="B9" t="s">
        <v>104</v>
      </c>
      <c r="C9" s="2">
        <v>2018</v>
      </c>
      <c r="D9" t="s">
        <v>109</v>
      </c>
      <c r="E9" s="2" t="s">
        <v>85</v>
      </c>
      <c r="F9" t="s">
        <v>88</v>
      </c>
      <c r="G9" t="s">
        <v>93</v>
      </c>
      <c r="H9" s="2" t="s">
        <v>112</v>
      </c>
      <c r="I9" t="s">
        <v>109</v>
      </c>
      <c r="J9" t="s">
        <v>139</v>
      </c>
      <c r="K9" s="2">
        <v>483</v>
      </c>
      <c r="L9" s="2">
        <v>56.7</v>
      </c>
      <c r="M9" s="2">
        <v>52.28</v>
      </c>
      <c r="N9" s="2">
        <v>61.12</v>
      </c>
      <c r="P9" s="2"/>
      <c r="Q9" t="s">
        <v>10</v>
      </c>
      <c r="R9">
        <f>(R3+R7)*100</f>
        <v>61.118857567916947</v>
      </c>
    </row>
    <row r="15" spans="1:18" x14ac:dyDescent="0.35">
      <c r="G15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Article Matri</vt:lpstr>
      <vt:lpstr>FColiform</vt:lpstr>
      <vt:lpstr>Ecoli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Authors response</cp:lastModifiedBy>
  <dcterms:created xsi:type="dcterms:W3CDTF">2022-07-01T12:10:49Z</dcterms:created>
  <dcterms:modified xsi:type="dcterms:W3CDTF">2024-07-31T14:05:34Z</dcterms:modified>
</cp:coreProperties>
</file>