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45" windowHeight="6270"/>
  </bookViews>
  <sheets>
    <sheet name="Sheet1" sheetId="1" r:id="rId1"/>
    <sheet name="Sheet2" sheetId="2" r:id="rId2"/>
    <sheet name="Sheet3" sheetId="3" r:id="rId3"/>
    <sheet name="Sheet4" sheetId="4" r:id="rId4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" i="1" l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3" i="1"/>
  <c r="J18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9" i="1"/>
  <c r="J3" i="1"/>
  <c r="O8" i="3" l="1"/>
  <c r="N8" i="3"/>
  <c r="M8" i="3"/>
  <c r="L8" i="3"/>
  <c r="O7" i="3"/>
  <c r="N7" i="3"/>
  <c r="M7" i="3"/>
  <c r="L7" i="3"/>
  <c r="O6" i="3"/>
  <c r="N6" i="3"/>
  <c r="M6" i="3"/>
  <c r="L6" i="3"/>
  <c r="O5" i="3"/>
  <c r="N5" i="3"/>
  <c r="M5" i="3"/>
  <c r="L5" i="3"/>
  <c r="O4" i="3"/>
  <c r="N4" i="3"/>
  <c r="M4" i="3"/>
  <c r="L4" i="3"/>
  <c r="O3" i="3"/>
  <c r="N3" i="3"/>
  <c r="M3" i="3"/>
  <c r="L3" i="3"/>
  <c r="O2" i="3"/>
  <c r="N2" i="3"/>
  <c r="M2" i="3"/>
  <c r="L2" i="3"/>
  <c r="O5" i="2"/>
  <c r="O8" i="2"/>
  <c r="N2" i="2"/>
  <c r="O2" i="2" s="1"/>
  <c r="N3" i="2"/>
  <c r="O3" i="2" s="1"/>
  <c r="N4" i="2"/>
  <c r="O4" i="2" s="1"/>
  <c r="N5" i="2"/>
  <c r="N6" i="2"/>
  <c r="O6" i="2" s="1"/>
  <c r="N7" i="2"/>
  <c r="O7" i="2" s="1"/>
  <c r="N8" i="2"/>
  <c r="M2" i="2"/>
  <c r="M3" i="2"/>
  <c r="M4" i="2"/>
  <c r="M5" i="2"/>
  <c r="M6" i="2"/>
  <c r="M7" i="2"/>
  <c r="M8" i="2"/>
  <c r="L2" i="2"/>
  <c r="L3" i="2"/>
  <c r="L4" i="2"/>
  <c r="L5" i="2"/>
  <c r="L6" i="2"/>
  <c r="L7" i="2"/>
  <c r="L8" i="2"/>
</calcChain>
</file>

<file path=xl/sharedStrings.xml><?xml version="1.0" encoding="utf-8"?>
<sst xmlns="http://schemas.openxmlformats.org/spreadsheetml/2006/main" count="217" uniqueCount="90">
  <si>
    <t xml:space="preserve">Authors </t>
  </si>
  <si>
    <t>Associated factors</t>
  </si>
  <si>
    <t>OR</t>
  </si>
  <si>
    <t>LCI</t>
  </si>
  <si>
    <t>UCI</t>
  </si>
  <si>
    <t>log prevalence</t>
  </si>
  <si>
    <t>Stan Log prevalence</t>
  </si>
  <si>
    <t>Log OR</t>
  </si>
  <si>
    <t>Log LCI</t>
  </si>
  <si>
    <t>Log UCI</t>
  </si>
  <si>
    <t>Sample size</t>
  </si>
  <si>
    <t xml:space="preserve"> Stan prevalence</t>
  </si>
  <si>
    <t>Institution</t>
  </si>
  <si>
    <t>Response rate(%)</t>
  </si>
  <si>
    <t>LT Prev GBV(%)</t>
  </si>
  <si>
    <t>N/A</t>
  </si>
  <si>
    <t xml:space="preserve">S. size </t>
  </si>
  <si>
    <t>Stan Log OR</t>
  </si>
  <si>
    <t>Tools</t>
  </si>
  <si>
    <t>Refugees</t>
  </si>
  <si>
    <t>Ethiopia</t>
  </si>
  <si>
    <t>Country</t>
  </si>
  <si>
    <t>WHO’s multi-country study on women’s health and domestic violence against women</t>
  </si>
  <si>
    <t>Kenya</t>
  </si>
  <si>
    <t>Age group</t>
  </si>
  <si>
    <t>18-66</t>
  </si>
  <si>
    <t>Hossain M, et al.( 2021)</t>
  </si>
  <si>
    <t>15–49</t>
  </si>
  <si>
    <t>Nigeria</t>
  </si>
  <si>
    <t>IDPs</t>
  </si>
  <si>
    <t>Adejumo et al.(2021)</t>
  </si>
  <si>
    <t>Workie et al.(2023)</t>
  </si>
  <si>
    <t>15-49</t>
  </si>
  <si>
    <t>Assessment Screen to Identify Survivors Toolkit questionnaire for Gender-based violence (ASIST-GBV)</t>
  </si>
  <si>
    <t>15-60</t>
  </si>
  <si>
    <t>NGALA PETER EKULEU (2021)</t>
  </si>
  <si>
    <t>15 and above</t>
  </si>
  <si>
    <t>Somalia</t>
  </si>
  <si>
    <t>Gitobu Cosmas Mugambi* and Karin Michotte(2021)</t>
  </si>
  <si>
    <t>H.A. Dahie et al.(2023)</t>
  </si>
  <si>
    <t>A structured interview questionnaire created by the researchers</t>
  </si>
  <si>
    <t>18 and above</t>
  </si>
  <si>
    <t>Uganda</t>
  </si>
  <si>
    <t>Both</t>
  </si>
  <si>
    <t>Logie et al.(2019)</t>
  </si>
  <si>
    <t>16-24</t>
  </si>
  <si>
    <t>13-19</t>
  </si>
  <si>
    <t xml:space="preserve">DRC </t>
  </si>
  <si>
    <t>13-14</t>
  </si>
  <si>
    <t>Adapted from ICAST and VACS questionnaires</t>
  </si>
  <si>
    <t>Stark et al.(2017)</t>
  </si>
  <si>
    <t>Feseha et al.(2012)</t>
  </si>
  <si>
    <t>Adopted from WHO questionnaire on domestic violence and intimate Parner Violence</t>
  </si>
  <si>
    <t>Kinyanda et al.(2010)</t>
  </si>
  <si>
    <t>Cameroon</t>
  </si>
  <si>
    <t>P. Parmar et al.(2012)</t>
  </si>
  <si>
    <t>16-57</t>
  </si>
  <si>
    <t>L Stark et al.(2010)</t>
  </si>
  <si>
    <t>15-59</t>
  </si>
  <si>
    <t>D.F. Morof et al.(2014)</t>
  </si>
  <si>
    <t>Hadush et al.(2023)</t>
  </si>
  <si>
    <t>Adopted from the EDHS IPV assessment questionnaire</t>
  </si>
  <si>
    <t>Botswana</t>
  </si>
  <si>
    <t>21-63</t>
  </si>
  <si>
    <t>Gold Standard SGBV Questionnaire (GSSQ) of the Reproductive Health of Refugees Consortium</t>
  </si>
  <si>
    <t>Johannes John-Langba (2007)</t>
  </si>
  <si>
    <t>Mwenyango(2021)</t>
  </si>
  <si>
    <t xml:space="preserve">Study year </t>
  </si>
  <si>
    <t>Population</t>
  </si>
  <si>
    <t>Workie et al.(2023)</t>
  </si>
  <si>
    <t xml:space="preserve">Having no social protection          </t>
  </si>
  <si>
    <t xml:space="preserve">Having no social protection /Having no Camp/house protection         </t>
  </si>
  <si>
    <t xml:space="preserve">Having no social protection/Having no Camp/house protection           </t>
  </si>
  <si>
    <t>Current alcohol user</t>
  </si>
  <si>
    <t xml:space="preserve">Current alcohol user/Having any kind of substance misuse </t>
  </si>
  <si>
    <t>Young age(Young age 18-24/&lt;20)</t>
  </si>
  <si>
    <t>Young age(Young age 18-24)</t>
  </si>
  <si>
    <t>Young age</t>
  </si>
  <si>
    <t>Being current alcohol user</t>
  </si>
  <si>
    <t>Adapted from the Nigerian Demographic and Health Survey (DHS) questionnaire</t>
  </si>
  <si>
    <t>War related sexual violence questionnaire (11 items)</t>
  </si>
  <si>
    <t>PE NGALA (2021)</t>
  </si>
  <si>
    <t>Prev GBV(%)</t>
  </si>
  <si>
    <t>NR</t>
  </si>
  <si>
    <t>Outcome</t>
  </si>
  <si>
    <t>GBV(Perpetrated by intimate partners)</t>
  </si>
  <si>
    <t>Physical violence</t>
  </si>
  <si>
    <t>Sexual violence</t>
  </si>
  <si>
    <t>GBV(not specific type)</t>
  </si>
  <si>
    <r>
      <t>Supplementary file 3:</t>
    </r>
    <r>
      <rPr>
        <sz val="12"/>
        <rFont val="Times New Roman"/>
        <family val="1"/>
      </rPr>
      <t xml:space="preserve"> Extracted raw data of gender-based violence and associated factors among refugees and internally displaced women compiled using Microsoft Excel Spreadsheet (2010)</t>
    </r>
    <r>
      <rPr>
        <b/>
        <sz val="12"/>
        <color rgb="FF0070C0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</si>
</sst>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color rgb="FF0070C0"/>
      <name val="Times New Roman"/>
      <family val="1"/>
    </font>
    <font>
      <sz val="10"/>
      <color theme="1"/>
      <name val="Times New Roman"/>
      <family val="1"/>
    </font>
    <font>
      <sz val="12"/>
      <color rgb="FF0070C0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color rgb="FF000000"/>
      <name val="Times New Roman"/>
      <family val="1"/>
    </font>
    <font>
      <sz val="12"/>
      <color rgb="FF333333"/>
      <name val="Times New Roman"/>
      <family val="1"/>
    </font>
    <font>
      <b/>
      <sz val="12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1" fillId="0" borderId="0" xfId="0" applyFont="1"/>
    <xf numFmtId="0" fontId="7" fillId="0" borderId="0" xfId="0" applyFont="1"/>
    <xf numFmtId="49" fontId="1" fillId="0" borderId="0" xfId="0" applyNumberFormat="1" applyFont="1" applyAlignment="1">
      <alignment horizontal="left"/>
    </xf>
    <xf numFmtId="0" fontId="2" fillId="0" borderId="0" xfId="0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Normal="100" workbookViewId="0">
      <selection activeCell="B7" sqref="B7"/>
    </sheetView>
  </sheetViews>
  <sheetFormatPr defaultRowHeight="15.75" x14ac:dyDescent="0.25"/>
  <cols>
    <col min="1" max="1" width="26.85546875" style="1" customWidth="1"/>
    <col min="2" max="2" width="14.28515625" style="1" customWidth="1"/>
    <col min="3" max="3" width="14" style="1" customWidth="1"/>
    <col min="4" max="6" width="13.85546875" style="1" customWidth="1"/>
    <col min="7" max="7" width="7.85546875" style="1" customWidth="1"/>
    <col min="8" max="8" width="28.42578125" style="1" customWidth="1"/>
    <col min="9" max="9" width="17.140625" style="1" customWidth="1"/>
    <col min="10" max="10" width="17.7109375" style="1" customWidth="1"/>
    <col min="11" max="11" width="18.42578125" style="1" customWidth="1"/>
    <col min="12" max="12" width="18.5703125" style="1" customWidth="1"/>
    <col min="13" max="13" width="14.42578125" style="1" customWidth="1"/>
    <col min="14" max="14" width="18" style="1" customWidth="1"/>
    <col min="15" max="16384" width="9.140625" style="1"/>
  </cols>
  <sheetData>
    <row r="1" spans="1:12" x14ac:dyDescent="0.25">
      <c r="A1" s="15" t="s">
        <v>89</v>
      </c>
    </row>
    <row r="2" spans="1:12" x14ac:dyDescent="0.25">
      <c r="A2" s="1" t="s">
        <v>0</v>
      </c>
      <c r="B2" s="1" t="s">
        <v>18</v>
      </c>
      <c r="C2" s="1" t="s">
        <v>12</v>
      </c>
      <c r="D2" s="1" t="s">
        <v>21</v>
      </c>
      <c r="E2" s="1" t="s">
        <v>24</v>
      </c>
      <c r="F2" s="1" t="s">
        <v>13</v>
      </c>
      <c r="G2" s="1" t="s">
        <v>10</v>
      </c>
      <c r="H2" s="1" t="s">
        <v>84</v>
      </c>
      <c r="I2" s="1" t="s">
        <v>82</v>
      </c>
      <c r="J2" s="1" t="s">
        <v>11</v>
      </c>
      <c r="K2" s="1" t="s">
        <v>5</v>
      </c>
      <c r="L2" s="1" t="s">
        <v>6</v>
      </c>
    </row>
    <row r="3" spans="1:12" x14ac:dyDescent="0.25">
      <c r="A3" s="9" t="s">
        <v>26</v>
      </c>
      <c r="B3" s="9" t="s">
        <v>22</v>
      </c>
      <c r="C3" s="1" t="s">
        <v>19</v>
      </c>
      <c r="D3" s="1" t="s">
        <v>23</v>
      </c>
      <c r="E3" s="1" t="s">
        <v>25</v>
      </c>
      <c r="F3" s="1" t="s">
        <v>83</v>
      </c>
      <c r="G3" s="1">
        <v>209</v>
      </c>
      <c r="H3" s="1" t="s">
        <v>85</v>
      </c>
      <c r="I3" s="1">
        <v>47</v>
      </c>
      <c r="J3" s="1">
        <f>SQRT(I3*(100-I3)/G3)</f>
        <v>3.4523412761604755</v>
      </c>
      <c r="K3" s="1">
        <f>LN(I3)</f>
        <v>3.8501476017100584</v>
      </c>
      <c r="L3" s="1">
        <f>SQRT(K3*(100-K3)/I3)</f>
        <v>2.8064936995204386</v>
      </c>
    </row>
    <row r="4" spans="1:12" x14ac:dyDescent="0.25">
      <c r="A4" s="9" t="s">
        <v>30</v>
      </c>
      <c r="B4" s="9" t="s">
        <v>79</v>
      </c>
      <c r="C4" s="1" t="s">
        <v>29</v>
      </c>
      <c r="D4" s="1" t="s">
        <v>28</v>
      </c>
      <c r="E4" s="9" t="s">
        <v>27</v>
      </c>
      <c r="F4" s="1">
        <v>96</v>
      </c>
      <c r="G4" s="1">
        <v>288</v>
      </c>
      <c r="H4" s="1" t="s">
        <v>88</v>
      </c>
      <c r="I4" s="1">
        <v>22.2</v>
      </c>
      <c r="J4" s="1">
        <f t="shared" ref="J4:J19" si="0">SQRT(I4*(100-I4)/G4)</f>
        <v>2.4488943083222954</v>
      </c>
      <c r="K4" s="1">
        <f t="shared" ref="K4:K19" si="1">LN(I4)</f>
        <v>3.1000922888782338</v>
      </c>
      <c r="L4" s="1">
        <f t="shared" ref="L4:L19" si="2">SQRT(K4*(100-K4)/I4)</f>
        <v>3.6785147848002113</v>
      </c>
    </row>
    <row r="5" spans="1:12" x14ac:dyDescent="0.25">
      <c r="A5" s="9" t="s">
        <v>31</v>
      </c>
      <c r="B5" s="9" t="s">
        <v>33</v>
      </c>
      <c r="C5" s="1" t="s">
        <v>29</v>
      </c>
      <c r="D5" s="1" t="s">
        <v>20</v>
      </c>
      <c r="E5" s="1" t="s">
        <v>32</v>
      </c>
      <c r="F5" s="1">
        <v>97.2</v>
      </c>
      <c r="G5" s="1">
        <v>412</v>
      </c>
      <c r="H5" s="1" t="s">
        <v>88</v>
      </c>
      <c r="I5" s="1">
        <v>37.9</v>
      </c>
      <c r="J5" s="1">
        <f t="shared" si="0"/>
        <v>2.3901039909130817</v>
      </c>
      <c r="K5" s="1">
        <f t="shared" si="1"/>
        <v>3.6349511120883808</v>
      </c>
      <c r="L5" s="1">
        <f t="shared" si="2"/>
        <v>3.0401111006880646</v>
      </c>
    </row>
    <row r="6" spans="1:12" x14ac:dyDescent="0.25">
      <c r="A6" s="10" t="s">
        <v>81</v>
      </c>
      <c r="B6" s="1" t="s">
        <v>33</v>
      </c>
      <c r="C6" s="1" t="s">
        <v>19</v>
      </c>
      <c r="D6" s="1" t="s">
        <v>23</v>
      </c>
      <c r="E6" s="11" t="s">
        <v>34</v>
      </c>
      <c r="F6" s="1">
        <v>94.1</v>
      </c>
      <c r="G6" s="1">
        <v>283</v>
      </c>
      <c r="H6" s="1" t="s">
        <v>88</v>
      </c>
      <c r="I6" s="1">
        <v>80.599999999999994</v>
      </c>
      <c r="J6" s="1">
        <f t="shared" si="0"/>
        <v>2.3505807116495276</v>
      </c>
      <c r="K6" s="1">
        <f t="shared" si="1"/>
        <v>4.389498649512583</v>
      </c>
      <c r="L6" s="1">
        <f t="shared" si="2"/>
        <v>2.2818796574712175</v>
      </c>
    </row>
    <row r="7" spans="1:12" x14ac:dyDescent="0.25">
      <c r="A7" s="9" t="s">
        <v>38</v>
      </c>
      <c r="B7" s="1" t="s">
        <v>15</v>
      </c>
      <c r="C7" s="1" t="s">
        <v>29</v>
      </c>
      <c r="D7" s="1" t="s">
        <v>37</v>
      </c>
      <c r="E7" s="1" t="s">
        <v>36</v>
      </c>
      <c r="F7" s="1">
        <v>100</v>
      </c>
      <c r="G7" s="1">
        <v>264</v>
      </c>
      <c r="H7" s="1" t="s">
        <v>87</v>
      </c>
      <c r="I7" s="1">
        <v>41.3</v>
      </c>
      <c r="J7" s="1">
        <f t="shared" si="0"/>
        <v>3.0303452648571954</v>
      </c>
      <c r="K7" s="1">
        <f t="shared" si="1"/>
        <v>3.7208624999669868</v>
      </c>
      <c r="L7" s="1">
        <f t="shared" si="2"/>
        <v>2.9451870380224663</v>
      </c>
    </row>
    <row r="8" spans="1:12" x14ac:dyDescent="0.25">
      <c r="A8" s="9" t="s">
        <v>39</v>
      </c>
      <c r="B8" s="9" t="s">
        <v>40</v>
      </c>
      <c r="C8" s="1" t="s">
        <v>29</v>
      </c>
      <c r="D8" s="1" t="s">
        <v>37</v>
      </c>
      <c r="E8" s="1" t="s">
        <v>41</v>
      </c>
      <c r="F8" s="1">
        <v>100</v>
      </c>
      <c r="G8" s="1">
        <v>384</v>
      </c>
      <c r="H8" s="1" t="s">
        <v>88</v>
      </c>
      <c r="I8" s="1">
        <v>18.5</v>
      </c>
      <c r="J8" s="1">
        <f t="shared" si="0"/>
        <v>1.9815227204517909</v>
      </c>
      <c r="K8" s="1">
        <f t="shared" si="1"/>
        <v>2.917770732084279</v>
      </c>
      <c r="L8" s="1">
        <f t="shared" si="2"/>
        <v>3.9129976562070898</v>
      </c>
    </row>
    <row r="9" spans="1:12" x14ac:dyDescent="0.25">
      <c r="A9" s="9" t="s">
        <v>44</v>
      </c>
      <c r="B9" s="9" t="s">
        <v>40</v>
      </c>
      <c r="C9" s="1" t="s">
        <v>43</v>
      </c>
      <c r="D9" s="1" t="s">
        <v>42</v>
      </c>
      <c r="E9" s="1" t="s">
        <v>45</v>
      </c>
      <c r="F9" s="1">
        <v>100</v>
      </c>
      <c r="G9" s="1">
        <v>333</v>
      </c>
      <c r="H9" s="1" t="s">
        <v>88</v>
      </c>
      <c r="I9" s="1">
        <v>53.7</v>
      </c>
      <c r="J9" s="1">
        <f t="shared" si="0"/>
        <v>2.732470749412772</v>
      </c>
      <c r="K9" s="1">
        <f t="shared" si="1"/>
        <v>3.983413001514819</v>
      </c>
      <c r="L9" s="1">
        <f t="shared" si="2"/>
        <v>2.6687854281080789</v>
      </c>
    </row>
    <row r="10" spans="1:12" x14ac:dyDescent="0.25">
      <c r="A10" s="9" t="s">
        <v>50</v>
      </c>
      <c r="B10" s="9" t="s">
        <v>49</v>
      </c>
      <c r="C10" s="1" t="s">
        <v>29</v>
      </c>
      <c r="D10" s="1" t="s">
        <v>47</v>
      </c>
      <c r="E10" s="1" t="s">
        <v>48</v>
      </c>
      <c r="F10" s="1">
        <v>100</v>
      </c>
      <c r="G10" s="1">
        <v>377</v>
      </c>
      <c r="H10" s="1" t="s">
        <v>88</v>
      </c>
      <c r="I10" s="1">
        <v>54.4</v>
      </c>
      <c r="J10" s="1">
        <f t="shared" si="0"/>
        <v>2.5651407270561437</v>
      </c>
      <c r="K10" s="1">
        <f t="shared" si="1"/>
        <v>3.9963641538618968</v>
      </c>
      <c r="L10" s="1">
        <f t="shared" si="2"/>
        <v>2.6556871858276287</v>
      </c>
    </row>
    <row r="11" spans="1:12" x14ac:dyDescent="0.25">
      <c r="A11" s="9" t="s">
        <v>50</v>
      </c>
      <c r="B11" s="9" t="s">
        <v>49</v>
      </c>
      <c r="C11" s="1" t="s">
        <v>19</v>
      </c>
      <c r="D11" s="1" t="s">
        <v>20</v>
      </c>
      <c r="E11" s="1" t="s">
        <v>46</v>
      </c>
      <c r="F11" s="1">
        <v>100</v>
      </c>
      <c r="G11" s="1">
        <v>919</v>
      </c>
      <c r="H11" s="1" t="s">
        <v>88</v>
      </c>
      <c r="I11" s="1">
        <v>50.5</v>
      </c>
      <c r="J11" s="1">
        <f t="shared" si="0"/>
        <v>1.6492653424327233</v>
      </c>
      <c r="K11" s="1">
        <f t="shared" si="1"/>
        <v>3.9219733362813143</v>
      </c>
      <c r="L11" s="1">
        <f t="shared" si="2"/>
        <v>2.7316098281091268</v>
      </c>
    </row>
    <row r="12" spans="1:12" x14ac:dyDescent="0.25">
      <c r="A12" s="9" t="s">
        <v>51</v>
      </c>
      <c r="B12" s="9" t="s">
        <v>52</v>
      </c>
      <c r="C12" s="1" t="s">
        <v>19</v>
      </c>
      <c r="D12" s="1" t="s">
        <v>20</v>
      </c>
      <c r="E12" s="1" t="s">
        <v>32</v>
      </c>
      <c r="F12" s="1">
        <v>100</v>
      </c>
      <c r="G12" s="1">
        <v>422</v>
      </c>
      <c r="H12" s="1" t="s">
        <v>86</v>
      </c>
      <c r="I12" s="1">
        <v>31</v>
      </c>
      <c r="J12" s="1">
        <f t="shared" si="0"/>
        <v>2.251381882121938</v>
      </c>
      <c r="K12" s="1">
        <f t="shared" si="1"/>
        <v>3.4339872044851463</v>
      </c>
      <c r="L12" s="1">
        <f t="shared" si="2"/>
        <v>3.2706241503969204</v>
      </c>
    </row>
    <row r="13" spans="1:12" x14ac:dyDescent="0.25">
      <c r="A13" s="9" t="s">
        <v>53</v>
      </c>
      <c r="B13" s="9" t="s">
        <v>80</v>
      </c>
      <c r="C13" s="1" t="s">
        <v>29</v>
      </c>
      <c r="D13" s="1" t="s">
        <v>42</v>
      </c>
      <c r="E13" s="1" t="s">
        <v>15</v>
      </c>
      <c r="F13" s="1">
        <v>100</v>
      </c>
      <c r="G13" s="1">
        <v>573</v>
      </c>
      <c r="H13" s="1" t="s">
        <v>87</v>
      </c>
      <c r="I13" s="1">
        <v>28.6</v>
      </c>
      <c r="J13" s="1">
        <f t="shared" si="0"/>
        <v>1.8877949129891876</v>
      </c>
      <c r="K13" s="1">
        <f t="shared" si="1"/>
        <v>3.3534067178258069</v>
      </c>
      <c r="L13" s="1">
        <f t="shared" si="2"/>
        <v>3.3663043127640164</v>
      </c>
    </row>
    <row r="14" spans="1:12" s="2" customFormat="1" x14ac:dyDescent="0.25">
      <c r="A14" s="12" t="s">
        <v>55</v>
      </c>
      <c r="B14" s="12" t="s">
        <v>40</v>
      </c>
      <c r="C14" s="2" t="s">
        <v>19</v>
      </c>
      <c r="D14" s="2" t="s">
        <v>54</v>
      </c>
      <c r="E14" s="2" t="s">
        <v>41</v>
      </c>
      <c r="F14" s="2">
        <v>100</v>
      </c>
      <c r="G14" s="2">
        <v>191</v>
      </c>
      <c r="H14" s="2" t="s">
        <v>87</v>
      </c>
      <c r="I14" s="2">
        <v>55.5</v>
      </c>
      <c r="J14" s="1">
        <f t="shared" si="0"/>
        <v>3.595918279417833</v>
      </c>
      <c r="K14" s="1">
        <f t="shared" si="1"/>
        <v>4.0163830207523885</v>
      </c>
      <c r="L14" s="1">
        <f t="shared" si="2"/>
        <v>2.6355400817722243</v>
      </c>
    </row>
    <row r="15" spans="1:12" x14ac:dyDescent="0.25">
      <c r="A15" s="9" t="s">
        <v>57</v>
      </c>
      <c r="B15" s="1" t="s">
        <v>40</v>
      </c>
      <c r="C15" s="1" t="s">
        <v>29</v>
      </c>
      <c r="D15" s="1" t="s">
        <v>42</v>
      </c>
      <c r="E15" s="1" t="s">
        <v>56</v>
      </c>
      <c r="F15" s="1">
        <v>68.2</v>
      </c>
      <c r="G15" s="1">
        <v>204</v>
      </c>
      <c r="H15" s="1" t="s">
        <v>85</v>
      </c>
      <c r="I15" s="13">
        <v>51.7</v>
      </c>
      <c r="J15" s="1">
        <f t="shared" si="0"/>
        <v>3.4986762202464017</v>
      </c>
      <c r="K15" s="1">
        <f t="shared" si="1"/>
        <v>3.9454577815143836</v>
      </c>
      <c r="L15" s="1">
        <f t="shared" si="2"/>
        <v>2.7074620755668946</v>
      </c>
    </row>
    <row r="16" spans="1:12" x14ac:dyDescent="0.25">
      <c r="A16" s="9" t="s">
        <v>59</v>
      </c>
      <c r="B16" s="1" t="s">
        <v>40</v>
      </c>
      <c r="C16" s="1" t="s">
        <v>19</v>
      </c>
      <c r="D16" s="1" t="s">
        <v>42</v>
      </c>
      <c r="E16" s="1" t="s">
        <v>58</v>
      </c>
      <c r="F16" s="1" t="s">
        <v>83</v>
      </c>
      <c r="G16" s="1">
        <v>117</v>
      </c>
      <c r="H16" s="1" t="s">
        <v>88</v>
      </c>
      <c r="I16" s="1">
        <v>77.5</v>
      </c>
      <c r="J16" s="1">
        <f t="shared" si="0"/>
        <v>3.8605499807470638</v>
      </c>
      <c r="K16" s="1">
        <f t="shared" si="1"/>
        <v>4.3502779363593014</v>
      </c>
      <c r="L16" s="1">
        <f t="shared" si="2"/>
        <v>2.3171252364621449</v>
      </c>
    </row>
    <row r="17" spans="1:12" x14ac:dyDescent="0.25">
      <c r="A17" s="9" t="s">
        <v>60</v>
      </c>
      <c r="B17" s="9" t="s">
        <v>61</v>
      </c>
      <c r="C17" s="1" t="s">
        <v>19</v>
      </c>
      <c r="D17" s="1" t="s">
        <v>20</v>
      </c>
      <c r="E17" s="1" t="s">
        <v>41</v>
      </c>
      <c r="F17" s="1">
        <v>96.2</v>
      </c>
      <c r="G17" s="1">
        <v>406</v>
      </c>
      <c r="H17" s="1" t="s">
        <v>85</v>
      </c>
      <c r="I17" s="1">
        <v>48.3</v>
      </c>
      <c r="J17" s="1">
        <f t="shared" si="0"/>
        <v>2.480023637262216</v>
      </c>
      <c r="K17" s="1">
        <f t="shared" si="1"/>
        <v>3.8774315606585268</v>
      </c>
      <c r="L17" s="1">
        <f t="shared" si="2"/>
        <v>2.7778653367943527</v>
      </c>
    </row>
    <row r="18" spans="1:12" x14ac:dyDescent="0.25">
      <c r="A18" s="1" t="s">
        <v>65</v>
      </c>
      <c r="B18" s="10" t="s">
        <v>64</v>
      </c>
      <c r="C18" s="1" t="s">
        <v>19</v>
      </c>
      <c r="D18" s="1" t="s">
        <v>62</v>
      </c>
      <c r="E18" s="1" t="s">
        <v>63</v>
      </c>
      <c r="F18" s="1">
        <v>100</v>
      </c>
      <c r="G18" s="1">
        <v>402</v>
      </c>
      <c r="H18" s="1" t="s">
        <v>88</v>
      </c>
      <c r="I18" s="14">
        <v>75</v>
      </c>
      <c r="J18" s="1">
        <f t="shared" si="0"/>
        <v>2.1596710639534002</v>
      </c>
      <c r="K18" s="1">
        <f t="shared" si="1"/>
        <v>4.3174881135363101</v>
      </c>
      <c r="L18" s="1">
        <f t="shared" si="2"/>
        <v>2.3469358967047613</v>
      </c>
    </row>
    <row r="19" spans="1:12" x14ac:dyDescent="0.25">
      <c r="A19" s="9" t="s">
        <v>66</v>
      </c>
      <c r="B19" s="1" t="s">
        <v>40</v>
      </c>
      <c r="C19" s="1" t="s">
        <v>19</v>
      </c>
      <c r="D19" s="1" t="s">
        <v>42</v>
      </c>
      <c r="E19" s="1" t="s">
        <v>41</v>
      </c>
      <c r="F19" s="1">
        <v>100</v>
      </c>
      <c r="G19" s="1">
        <v>377</v>
      </c>
      <c r="H19" s="1" t="s">
        <v>88</v>
      </c>
      <c r="I19" s="1">
        <v>46.7</v>
      </c>
      <c r="J19" s="1">
        <f t="shared" si="0"/>
        <v>2.5695162566334249</v>
      </c>
      <c r="K19" s="1">
        <f t="shared" si="1"/>
        <v>3.8437441646748516</v>
      </c>
      <c r="L19" s="1">
        <f t="shared" si="2"/>
        <v>2.8132450848001702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H8" sqref="H8"/>
    </sheetView>
  </sheetViews>
  <sheetFormatPr defaultRowHeight="12.75" x14ac:dyDescent="0.2"/>
  <cols>
    <col min="1" max="1" width="22" style="4" customWidth="1"/>
    <col min="2" max="2" width="7.85546875" style="4" customWidth="1"/>
    <col min="3" max="3" width="9.85546875" style="4" customWidth="1"/>
    <col min="4" max="5" width="10" style="4" customWidth="1"/>
    <col min="6" max="6" width="6.5703125" style="4" customWidth="1"/>
    <col min="7" max="7" width="16.140625" style="4" customWidth="1"/>
    <col min="8" max="8" width="27.5703125" style="4" customWidth="1"/>
    <col min="9" max="9" width="7.7109375" style="4" customWidth="1"/>
    <col min="10" max="10" width="8.5703125" style="4" customWidth="1"/>
    <col min="11" max="11" width="8.140625" style="4" customWidth="1"/>
    <col min="12" max="13" width="11.140625" style="4" customWidth="1"/>
    <col min="14" max="14" width="14.7109375" style="4" customWidth="1"/>
    <col min="15" max="16384" width="9.140625" style="4"/>
  </cols>
  <sheetData>
    <row r="1" spans="1:15" s="3" customFormat="1" ht="15.75" x14ac:dyDescent="0.25">
      <c r="A1" s="6" t="s">
        <v>0</v>
      </c>
      <c r="B1" s="6" t="s">
        <v>67</v>
      </c>
      <c r="C1" s="6" t="s">
        <v>18</v>
      </c>
      <c r="D1" s="6" t="s">
        <v>21</v>
      </c>
      <c r="E1" s="6" t="s">
        <v>68</v>
      </c>
      <c r="F1" s="6" t="s">
        <v>16</v>
      </c>
      <c r="G1" s="6" t="s">
        <v>14</v>
      </c>
      <c r="H1" s="6" t="s">
        <v>1</v>
      </c>
      <c r="I1" s="6" t="s">
        <v>2</v>
      </c>
      <c r="J1" s="6" t="s">
        <v>3</v>
      </c>
      <c r="K1" s="6" t="s">
        <v>4</v>
      </c>
      <c r="L1" s="6" t="s">
        <v>7</v>
      </c>
      <c r="M1" s="6" t="s">
        <v>8</v>
      </c>
      <c r="N1" s="6" t="s">
        <v>9</v>
      </c>
      <c r="O1" s="6" t="s">
        <v>17</v>
      </c>
    </row>
    <row r="2" spans="1:15" ht="15.75" x14ac:dyDescent="0.25">
      <c r="A2" s="7" t="s">
        <v>69</v>
      </c>
      <c r="B2" s="7">
        <v>2022</v>
      </c>
      <c r="C2" s="8" t="s">
        <v>33</v>
      </c>
      <c r="D2" s="7" t="s">
        <v>20</v>
      </c>
      <c r="E2" s="7" t="s">
        <v>29</v>
      </c>
      <c r="F2" s="7">
        <v>412</v>
      </c>
      <c r="G2" s="7">
        <v>37.9</v>
      </c>
      <c r="H2" s="7" t="s">
        <v>77</v>
      </c>
      <c r="I2" s="7">
        <v>3.52</v>
      </c>
      <c r="J2" s="7">
        <v>2.15</v>
      </c>
      <c r="K2" s="7">
        <v>5.34</v>
      </c>
      <c r="L2" s="7">
        <f t="shared" ref="L2:L8" si="0">LN(I2)</f>
        <v>1.2584609896100056</v>
      </c>
      <c r="M2" s="7">
        <f t="shared" ref="M2:M8" si="1">LN(J2)</f>
        <v>0.76546784213957142</v>
      </c>
      <c r="N2" s="7">
        <f t="shared" ref="N2:N8" si="2">LN(K2)</f>
        <v>1.6752256529721035</v>
      </c>
      <c r="O2" s="7">
        <f t="shared" ref="O2:O8" si="3">SQRT(N2-M2)/(2*1.96)</f>
        <v>0.24331945187595971</v>
      </c>
    </row>
    <row r="3" spans="1:15" ht="15.75" x14ac:dyDescent="0.25">
      <c r="A3" s="7" t="s">
        <v>35</v>
      </c>
      <c r="B3" s="7">
        <v>2019</v>
      </c>
      <c r="C3" s="8" t="s">
        <v>33</v>
      </c>
      <c r="D3" s="7" t="s">
        <v>23</v>
      </c>
      <c r="E3" s="7" t="s">
        <v>19</v>
      </c>
      <c r="F3" s="7">
        <v>283</v>
      </c>
      <c r="G3" s="7">
        <v>80.599999999999994</v>
      </c>
      <c r="H3" s="7" t="s">
        <v>77</v>
      </c>
      <c r="I3" s="7">
        <v>3.09</v>
      </c>
      <c r="J3" s="7">
        <v>1.28</v>
      </c>
      <c r="K3" s="7">
        <v>7.44</v>
      </c>
      <c r="L3" s="7">
        <f t="shared" si="0"/>
        <v>1.1281710909096541</v>
      </c>
      <c r="M3" s="7">
        <f t="shared" si="1"/>
        <v>0.24686007793152581</v>
      </c>
      <c r="N3" s="7">
        <f t="shared" si="2"/>
        <v>2.0068708488450007</v>
      </c>
      <c r="O3" s="7">
        <f t="shared" si="3"/>
        <v>0.33843213662671029</v>
      </c>
    </row>
    <row r="4" spans="1:15" ht="15.75" x14ac:dyDescent="0.25">
      <c r="A4" s="8" t="s">
        <v>39</v>
      </c>
      <c r="B4" s="7">
        <v>2022</v>
      </c>
      <c r="C4" s="7" t="s">
        <v>40</v>
      </c>
      <c r="D4" s="7" t="s">
        <v>37</v>
      </c>
      <c r="E4" s="7" t="s">
        <v>29</v>
      </c>
      <c r="F4" s="7">
        <v>384</v>
      </c>
      <c r="G4" s="7">
        <v>18.5</v>
      </c>
      <c r="H4" s="7" t="s">
        <v>77</v>
      </c>
      <c r="I4" s="7">
        <v>4.7699999999999996</v>
      </c>
      <c r="J4" s="7">
        <v>1.96</v>
      </c>
      <c r="K4" s="7">
        <v>11.63</v>
      </c>
      <c r="L4" s="7">
        <f t="shared" si="0"/>
        <v>1.5623463049002497</v>
      </c>
      <c r="M4" s="7">
        <f t="shared" si="1"/>
        <v>0.67294447324242579</v>
      </c>
      <c r="N4" s="7">
        <f t="shared" si="2"/>
        <v>2.4535879665305731</v>
      </c>
      <c r="O4" s="7">
        <f t="shared" si="3"/>
        <v>0.34041008773637049</v>
      </c>
    </row>
    <row r="5" spans="1:15" ht="15.75" x14ac:dyDescent="0.25">
      <c r="A5" s="7" t="s">
        <v>69</v>
      </c>
      <c r="B5" s="7">
        <v>2022</v>
      </c>
      <c r="C5" s="8" t="s">
        <v>33</v>
      </c>
      <c r="D5" s="7" t="s">
        <v>20</v>
      </c>
      <c r="E5" s="7" t="s">
        <v>29</v>
      </c>
      <c r="F5" s="7">
        <v>412</v>
      </c>
      <c r="G5" s="7">
        <v>37.9</v>
      </c>
      <c r="H5" s="8" t="s">
        <v>70</v>
      </c>
      <c r="I5" s="7">
        <v>3.18</v>
      </c>
      <c r="J5" s="7">
        <v>2.65</v>
      </c>
      <c r="K5" s="7">
        <v>6.22</v>
      </c>
      <c r="L5" s="7">
        <f t="shared" si="0"/>
        <v>1.1568811967920856</v>
      </c>
      <c r="M5" s="7">
        <f t="shared" si="1"/>
        <v>0.97455963999813078</v>
      </c>
      <c r="N5" s="7">
        <f t="shared" si="2"/>
        <v>1.827769906751088</v>
      </c>
      <c r="O5" s="7">
        <f t="shared" si="3"/>
        <v>0.23563617769412312</v>
      </c>
    </row>
    <row r="6" spans="1:15" ht="15.75" x14ac:dyDescent="0.25">
      <c r="A6" s="8" t="s">
        <v>39</v>
      </c>
      <c r="B6" s="7">
        <v>2022</v>
      </c>
      <c r="C6" s="7" t="s">
        <v>40</v>
      </c>
      <c r="D6" s="7" t="s">
        <v>37</v>
      </c>
      <c r="E6" s="7" t="s">
        <v>29</v>
      </c>
      <c r="F6" s="7">
        <v>384</v>
      </c>
      <c r="G6" s="7">
        <v>18.5</v>
      </c>
      <c r="H6" s="8" t="s">
        <v>70</v>
      </c>
      <c r="I6" s="7">
        <v>1.94</v>
      </c>
      <c r="J6" s="7">
        <v>1.1200000000000001</v>
      </c>
      <c r="K6" s="7">
        <v>3.56</v>
      </c>
      <c r="L6" s="7">
        <f t="shared" si="0"/>
        <v>0.66268797307523675</v>
      </c>
      <c r="M6" s="7">
        <f t="shared" si="1"/>
        <v>0.11332868530700327</v>
      </c>
      <c r="N6" s="7">
        <f t="shared" si="2"/>
        <v>1.2697605448639391</v>
      </c>
      <c r="O6" s="7">
        <f t="shared" si="3"/>
        <v>0.27433041276321363</v>
      </c>
    </row>
    <row r="7" spans="1:15" ht="15.75" x14ac:dyDescent="0.25">
      <c r="A7" s="7" t="s">
        <v>69</v>
      </c>
      <c r="B7" s="7">
        <v>2022</v>
      </c>
      <c r="C7" s="8" t="s">
        <v>33</v>
      </c>
      <c r="D7" s="7" t="s">
        <v>20</v>
      </c>
      <c r="E7" s="7" t="s">
        <v>29</v>
      </c>
      <c r="F7" s="7">
        <v>412</v>
      </c>
      <c r="G7" s="7">
        <v>37.9</v>
      </c>
      <c r="H7" s="8" t="s">
        <v>78</v>
      </c>
      <c r="I7" s="7">
        <v>3.18</v>
      </c>
      <c r="J7" s="7">
        <v>2.65</v>
      </c>
      <c r="K7" s="7">
        <v>6.22</v>
      </c>
      <c r="L7" s="7">
        <f t="shared" si="0"/>
        <v>1.1568811967920856</v>
      </c>
      <c r="M7" s="7">
        <f t="shared" si="1"/>
        <v>0.97455963999813078</v>
      </c>
      <c r="N7" s="7">
        <f t="shared" si="2"/>
        <v>1.827769906751088</v>
      </c>
      <c r="O7" s="7">
        <f t="shared" si="3"/>
        <v>0.23563617769412312</v>
      </c>
    </row>
    <row r="8" spans="1:15" ht="15.75" x14ac:dyDescent="0.25">
      <c r="A8" s="8" t="s">
        <v>39</v>
      </c>
      <c r="B8" s="7">
        <v>2022</v>
      </c>
      <c r="C8" s="7" t="s">
        <v>40</v>
      </c>
      <c r="D8" s="7" t="s">
        <v>37</v>
      </c>
      <c r="E8" s="7" t="s">
        <v>29</v>
      </c>
      <c r="F8" s="7">
        <v>384</v>
      </c>
      <c r="G8" s="7">
        <v>18.5</v>
      </c>
      <c r="H8" s="8" t="s">
        <v>78</v>
      </c>
      <c r="I8" s="7">
        <v>3.25</v>
      </c>
      <c r="J8" s="7">
        <v>1.57</v>
      </c>
      <c r="K8" s="7">
        <v>6.73</v>
      </c>
      <c r="L8" s="7">
        <f t="shared" si="0"/>
        <v>1.1786549963416462</v>
      </c>
      <c r="M8" s="7">
        <f t="shared" si="1"/>
        <v>0.45107561936021673</v>
      </c>
      <c r="N8" s="7">
        <f t="shared" si="2"/>
        <v>1.9065751436566365</v>
      </c>
      <c r="O8" s="7">
        <f t="shared" si="3"/>
        <v>0.30776552293250897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N15" sqref="N15"/>
    </sheetView>
  </sheetViews>
  <sheetFormatPr defaultRowHeight="15" x14ac:dyDescent="0.25"/>
  <sheetData>
    <row r="1" spans="1:15" x14ac:dyDescent="0.25">
      <c r="A1" s="3" t="s">
        <v>0</v>
      </c>
      <c r="B1" s="3" t="s">
        <v>67</v>
      </c>
      <c r="C1" s="3" t="s">
        <v>18</v>
      </c>
      <c r="D1" s="3" t="s">
        <v>21</v>
      </c>
      <c r="E1" s="3" t="s">
        <v>68</v>
      </c>
      <c r="F1" s="3" t="s">
        <v>16</v>
      </c>
      <c r="G1" s="3" t="s">
        <v>14</v>
      </c>
      <c r="H1" s="3" t="s">
        <v>1</v>
      </c>
      <c r="I1" s="3" t="s">
        <v>2</v>
      </c>
      <c r="J1" s="3" t="s">
        <v>3</v>
      </c>
      <c r="K1" s="3" t="s">
        <v>4</v>
      </c>
      <c r="L1" s="3" t="s">
        <v>7</v>
      </c>
      <c r="M1" s="3" t="s">
        <v>8</v>
      </c>
      <c r="N1" s="3" t="s">
        <v>9</v>
      </c>
      <c r="O1" s="3" t="s">
        <v>17</v>
      </c>
    </row>
    <row r="2" spans="1:15" x14ac:dyDescent="0.25">
      <c r="A2" s="4" t="s">
        <v>69</v>
      </c>
      <c r="B2" s="4">
        <v>2022</v>
      </c>
      <c r="C2" t="s">
        <v>33</v>
      </c>
      <c r="D2" s="4" t="s">
        <v>20</v>
      </c>
      <c r="E2" s="4" t="s">
        <v>29</v>
      </c>
      <c r="F2" s="4">
        <v>412</v>
      </c>
      <c r="G2" s="4">
        <v>37.9</v>
      </c>
      <c r="H2" s="4" t="s">
        <v>76</v>
      </c>
      <c r="I2" s="5">
        <v>3.52</v>
      </c>
      <c r="J2" s="4">
        <v>2.15</v>
      </c>
      <c r="K2" s="4">
        <v>5.34</v>
      </c>
      <c r="L2" s="4">
        <f t="shared" ref="L2:N8" si="0">LN(I2)</f>
        <v>1.2584609896100056</v>
      </c>
      <c r="M2" s="4">
        <f t="shared" si="0"/>
        <v>0.76546784213957142</v>
      </c>
      <c r="N2" s="4">
        <f t="shared" si="0"/>
        <v>1.6752256529721035</v>
      </c>
      <c r="O2" s="4">
        <f t="shared" ref="O2:O8" si="1">SQRT(N2-M2)/(2*1.96)</f>
        <v>0.24331945187595971</v>
      </c>
    </row>
    <row r="3" spans="1:15" ht="15.75" x14ac:dyDescent="0.25">
      <c r="A3" s="1" t="s">
        <v>35</v>
      </c>
      <c r="B3" s="1">
        <v>2019</v>
      </c>
      <c r="C3" t="s">
        <v>33</v>
      </c>
      <c r="D3" s="4" t="s">
        <v>23</v>
      </c>
      <c r="E3" s="4" t="s">
        <v>19</v>
      </c>
      <c r="F3" s="1">
        <v>283</v>
      </c>
      <c r="G3" s="4">
        <v>80.599999999999994</v>
      </c>
      <c r="H3" s="4" t="s">
        <v>76</v>
      </c>
      <c r="I3" s="4">
        <v>3.09</v>
      </c>
      <c r="J3" s="4">
        <v>1.28</v>
      </c>
      <c r="K3" s="4">
        <v>7.44</v>
      </c>
      <c r="L3" s="4">
        <f t="shared" si="0"/>
        <v>1.1281710909096541</v>
      </c>
      <c r="M3" s="4">
        <f t="shared" si="0"/>
        <v>0.24686007793152581</v>
      </c>
      <c r="N3" s="4">
        <f t="shared" si="0"/>
        <v>2.0068708488450007</v>
      </c>
      <c r="O3" s="4">
        <f t="shared" si="1"/>
        <v>0.33843213662671029</v>
      </c>
    </row>
    <row r="4" spans="1:15" x14ac:dyDescent="0.25">
      <c r="A4" t="s">
        <v>39</v>
      </c>
      <c r="B4" s="4">
        <v>2022</v>
      </c>
      <c r="C4" s="4" t="s">
        <v>40</v>
      </c>
      <c r="D4" s="4" t="s">
        <v>37</v>
      </c>
      <c r="E4" s="4" t="s">
        <v>29</v>
      </c>
      <c r="F4" s="4">
        <v>384</v>
      </c>
      <c r="G4" s="4">
        <v>18.5</v>
      </c>
      <c r="H4" s="4" t="s">
        <v>75</v>
      </c>
      <c r="I4" s="5">
        <v>4.7699999999999996</v>
      </c>
      <c r="J4" s="4">
        <v>1.96</v>
      </c>
      <c r="K4" s="4">
        <v>11.63</v>
      </c>
      <c r="L4" s="4">
        <f t="shared" si="0"/>
        <v>1.5623463049002497</v>
      </c>
      <c r="M4" s="4">
        <f t="shared" si="0"/>
        <v>0.67294447324242579</v>
      </c>
      <c r="N4" s="4">
        <f t="shared" si="0"/>
        <v>2.4535879665305731</v>
      </c>
      <c r="O4" s="4">
        <f t="shared" si="1"/>
        <v>0.34041008773637049</v>
      </c>
    </row>
    <row r="5" spans="1:15" x14ac:dyDescent="0.25">
      <c r="A5" s="4" t="s">
        <v>69</v>
      </c>
      <c r="B5" s="4">
        <v>2022</v>
      </c>
      <c r="C5" t="s">
        <v>33</v>
      </c>
      <c r="D5" s="4" t="s">
        <v>20</v>
      </c>
      <c r="E5" s="4" t="s">
        <v>29</v>
      </c>
      <c r="F5" s="4">
        <v>412</v>
      </c>
      <c r="G5" s="4">
        <v>37.9</v>
      </c>
      <c r="H5" t="s">
        <v>72</v>
      </c>
      <c r="I5" s="5">
        <v>3.18</v>
      </c>
      <c r="J5" s="4">
        <v>2.65</v>
      </c>
      <c r="K5" s="4">
        <v>6.22</v>
      </c>
      <c r="L5" s="4">
        <f t="shared" si="0"/>
        <v>1.1568811967920856</v>
      </c>
      <c r="M5" s="4">
        <f t="shared" si="0"/>
        <v>0.97455963999813078</v>
      </c>
      <c r="N5" s="4">
        <f t="shared" si="0"/>
        <v>1.827769906751088</v>
      </c>
      <c r="O5" s="4">
        <f t="shared" si="1"/>
        <v>0.23563617769412312</v>
      </c>
    </row>
    <row r="6" spans="1:15" x14ac:dyDescent="0.25">
      <c r="A6" t="s">
        <v>39</v>
      </c>
      <c r="B6" s="4">
        <v>2022</v>
      </c>
      <c r="C6" s="4" t="s">
        <v>40</v>
      </c>
      <c r="D6" s="4" t="s">
        <v>37</v>
      </c>
      <c r="E6" s="4" t="s">
        <v>29</v>
      </c>
      <c r="F6" s="4">
        <v>384</v>
      </c>
      <c r="G6" s="4">
        <v>18.5</v>
      </c>
      <c r="H6" t="s">
        <v>71</v>
      </c>
      <c r="I6" s="5">
        <v>1.94</v>
      </c>
      <c r="J6" s="4">
        <v>1.1200000000000001</v>
      </c>
      <c r="K6" s="4">
        <v>3.56</v>
      </c>
      <c r="L6" s="4">
        <f t="shared" si="0"/>
        <v>0.66268797307523675</v>
      </c>
      <c r="M6" s="4">
        <f t="shared" si="0"/>
        <v>0.11332868530700327</v>
      </c>
      <c r="N6" s="4">
        <f t="shared" si="0"/>
        <v>1.2697605448639391</v>
      </c>
      <c r="O6" s="4">
        <f t="shared" si="1"/>
        <v>0.27433041276321363</v>
      </c>
    </row>
    <row r="7" spans="1:15" x14ac:dyDescent="0.25">
      <c r="A7" s="4" t="s">
        <v>69</v>
      </c>
      <c r="B7" s="4">
        <v>2022</v>
      </c>
      <c r="C7" t="s">
        <v>33</v>
      </c>
      <c r="D7" s="4" t="s">
        <v>20</v>
      </c>
      <c r="E7" s="4" t="s">
        <v>29</v>
      </c>
      <c r="F7" s="4">
        <v>412</v>
      </c>
      <c r="G7" s="4">
        <v>37.9</v>
      </c>
      <c r="H7" t="s">
        <v>73</v>
      </c>
      <c r="I7" s="5">
        <v>3.18</v>
      </c>
      <c r="J7" s="4">
        <v>2.65</v>
      </c>
      <c r="K7" s="4">
        <v>6.22</v>
      </c>
      <c r="L7" s="4">
        <f t="shared" si="0"/>
        <v>1.1568811967920856</v>
      </c>
      <c r="M7" s="4">
        <f t="shared" si="0"/>
        <v>0.97455963999813078</v>
      </c>
      <c r="N7" s="4">
        <f t="shared" si="0"/>
        <v>1.827769906751088</v>
      </c>
      <c r="O7" s="4">
        <f t="shared" si="1"/>
        <v>0.23563617769412312</v>
      </c>
    </row>
    <row r="8" spans="1:15" x14ac:dyDescent="0.25">
      <c r="A8" t="s">
        <v>39</v>
      </c>
      <c r="B8" s="4">
        <v>2022</v>
      </c>
      <c r="C8" s="4" t="s">
        <v>40</v>
      </c>
      <c r="D8" s="4" t="s">
        <v>37</v>
      </c>
      <c r="E8" s="4" t="s">
        <v>29</v>
      </c>
      <c r="F8" s="4">
        <v>384</v>
      </c>
      <c r="G8" s="4">
        <v>18.5</v>
      </c>
      <c r="H8" t="s">
        <v>74</v>
      </c>
      <c r="I8" s="5">
        <v>3.25</v>
      </c>
      <c r="J8" s="4">
        <v>1.57</v>
      </c>
      <c r="K8" s="4">
        <v>6.73</v>
      </c>
      <c r="L8" s="4">
        <f t="shared" si="0"/>
        <v>1.1786549963416462</v>
      </c>
      <c r="M8" s="4">
        <f t="shared" si="0"/>
        <v>0.45107561936021673</v>
      </c>
      <c r="N8" s="4">
        <f t="shared" si="0"/>
        <v>1.9065751436566365</v>
      </c>
      <c r="O8" s="4">
        <f t="shared" si="1"/>
        <v>0.30776552293250897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Gebrie</cp:lastModifiedBy>
  <dcterms:created xsi:type="dcterms:W3CDTF">2022-02-03T13:58:13Z</dcterms:created>
  <dcterms:modified xsi:type="dcterms:W3CDTF">2024-10-02T06:46:40Z</dcterms:modified>
</cp:coreProperties>
</file>