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filterPrivacy="1"/>
  <xr:revisionPtr revIDLastSave="0" documentId="13_ncr:1_{BC6531BD-2E2C-4AFF-89C7-713198FFFE92}" xr6:coauthVersionLast="36" xr6:coauthVersionMax="36" xr10:uidLastSave="{00000000-0000-0000-0000-000000000000}"/>
  <bookViews>
    <workbookView xWindow="-120" yWindow="-120" windowWidth="38640" windowHeight="21120" xr2:uid="{00000000-000D-0000-FFFF-FFFF00000000}"/>
  </bookViews>
  <sheets>
    <sheet name="Supplementary table 5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3" l="1"/>
  <c r="F29" i="3"/>
  <c r="F27" i="3"/>
  <c r="F26" i="3"/>
  <c r="F28" i="3" s="1"/>
  <c r="F24" i="3"/>
  <c r="F23" i="3"/>
  <c r="F25" i="3" s="1"/>
  <c r="F21" i="3"/>
  <c r="F22" i="3"/>
  <c r="F20" i="3"/>
  <c r="F12" i="3"/>
  <c r="F11" i="3"/>
  <c r="F10" i="3"/>
  <c r="F9" i="3"/>
  <c r="F7" i="3"/>
  <c r="F6" i="3"/>
  <c r="F5" i="3"/>
  <c r="F4" i="3"/>
  <c r="F13" i="3" l="1"/>
  <c r="G9" i="3" s="1"/>
  <c r="M9" i="3" s="1"/>
  <c r="F8" i="3"/>
  <c r="G4" i="3" s="1"/>
  <c r="I4" i="3" s="1"/>
  <c r="G11" i="3" l="1"/>
  <c r="I11" i="3" s="1"/>
  <c r="G10" i="3"/>
  <c r="O10" i="3" s="1"/>
  <c r="G12" i="3"/>
  <c r="G13" i="3"/>
  <c r="O9" i="3"/>
  <c r="K9" i="3"/>
  <c r="I9" i="3"/>
  <c r="M12" i="3"/>
  <c r="I12" i="3"/>
  <c r="O12" i="3"/>
  <c r="K12" i="3"/>
  <c r="K11" i="3"/>
  <c r="O11" i="3"/>
  <c r="M11" i="3"/>
  <c r="I10" i="3" l="1"/>
  <c r="K10" i="3"/>
  <c r="M10" i="3"/>
  <c r="M13" i="3"/>
  <c r="I13" i="3"/>
  <c r="K13" i="3"/>
  <c r="O13" i="3"/>
  <c r="F31" i="3" l="1"/>
  <c r="G30" i="3" s="1"/>
  <c r="G7" i="3"/>
  <c r="G23" i="3"/>
  <c r="G21" i="3"/>
  <c r="G26" i="3"/>
  <c r="G29" i="3" l="1"/>
  <c r="K29" i="3" s="1"/>
  <c r="K26" i="3"/>
  <c r="I26" i="3"/>
  <c r="I7" i="3"/>
  <c r="K7" i="3"/>
  <c r="K30" i="3"/>
  <c r="I30" i="3"/>
  <c r="I21" i="3"/>
  <c r="K21" i="3"/>
  <c r="K23" i="3"/>
  <c r="I23" i="3"/>
  <c r="O21" i="3"/>
  <c r="M21" i="3"/>
  <c r="O26" i="3"/>
  <c r="M26" i="3"/>
  <c r="O23" i="3"/>
  <c r="M23" i="3"/>
  <c r="M30" i="3"/>
  <c r="O30" i="3"/>
  <c r="O7" i="3"/>
  <c r="M7" i="3"/>
  <c r="G6" i="3"/>
  <c r="G5" i="3"/>
  <c r="G20" i="3"/>
  <c r="G24" i="3"/>
  <c r="G27" i="3"/>
  <c r="M29" i="3" l="1"/>
  <c r="M31" i="3" s="1"/>
  <c r="O29" i="3"/>
  <c r="I29" i="3"/>
  <c r="I31" i="3" s="1"/>
  <c r="G31" i="3"/>
  <c r="K20" i="3"/>
  <c r="K22" i="3" s="1"/>
  <c r="I20" i="3"/>
  <c r="I22" i="3" s="1"/>
  <c r="G8" i="3"/>
  <c r="I5" i="3"/>
  <c r="K5" i="3"/>
  <c r="K27" i="3"/>
  <c r="K28" i="3" s="1"/>
  <c r="I27" i="3"/>
  <c r="I28" i="3" s="1"/>
  <c r="K24" i="3"/>
  <c r="K25" i="3" s="1"/>
  <c r="I24" i="3"/>
  <c r="I25" i="3" s="1"/>
  <c r="M4" i="3"/>
  <c r="K4" i="3"/>
  <c r="I6" i="3"/>
  <c r="K6" i="3"/>
  <c r="K31" i="3"/>
  <c r="O31" i="3"/>
  <c r="G22" i="3"/>
  <c r="M20" i="3"/>
  <c r="M22" i="3" s="1"/>
  <c r="M5" i="3"/>
  <c r="O5" i="3"/>
  <c r="M6" i="3"/>
  <c r="O6" i="3"/>
  <c r="G28" i="3"/>
  <c r="O27" i="3"/>
  <c r="O28" i="3" s="1"/>
  <c r="M27" i="3"/>
  <c r="M28" i="3" s="1"/>
  <c r="O4" i="3"/>
  <c r="G25" i="3"/>
  <c r="M24" i="3"/>
  <c r="M25" i="3" s="1"/>
  <c r="O24" i="3"/>
  <c r="O25" i="3" s="1"/>
  <c r="O20" i="3"/>
  <c r="O22" i="3" s="1"/>
  <c r="M8" i="3" l="1"/>
  <c r="K8" i="3"/>
  <c r="I8" i="3"/>
  <c r="O8" i="3"/>
</calcChain>
</file>

<file path=xl/sharedStrings.xml><?xml version="1.0" encoding="utf-8"?>
<sst xmlns="http://schemas.openxmlformats.org/spreadsheetml/2006/main" count="76" uniqueCount="45">
  <si>
    <t>regulated</t>
    <phoneticPr fontId="2"/>
  </si>
  <si>
    <t>Tokyo</t>
    <phoneticPr fontId="2"/>
  </si>
  <si>
    <t>46 prefectures</t>
    <phoneticPr fontId="2"/>
  </si>
  <si>
    <t>Meals</t>
    <phoneticPr fontId="2"/>
  </si>
  <si>
    <t>46 prefectures</t>
    <phoneticPr fontId="2"/>
  </si>
  <si>
    <t>Service Categories</t>
    <phoneticPr fontId="2"/>
  </si>
  <si>
    <t>Alcohol</t>
    <phoneticPr fontId="2"/>
  </si>
  <si>
    <t>Alcohol</t>
    <phoneticPr fontId="2"/>
  </si>
  <si>
    <t>Total</t>
    <phoneticPr fontId="2"/>
  </si>
  <si>
    <t>Total</t>
    <phoneticPr fontId="2"/>
  </si>
  <si>
    <t>Total</t>
    <phoneticPr fontId="2"/>
  </si>
  <si>
    <t>Total</t>
    <phoneticPr fontId="2"/>
  </si>
  <si>
    <t>Location</t>
    <phoneticPr fontId="2"/>
  </si>
  <si>
    <r>
      <t>i</t>
    </r>
    <r>
      <rPr>
        <sz val="11"/>
        <color theme="1"/>
        <rFont val="Times New Roman"/>
        <family val="1"/>
      </rPr>
      <t xml:space="preserve"> indicates location: </t>
    </r>
    <r>
      <rPr>
        <i/>
        <sz val="11"/>
        <color theme="1"/>
        <rFont val="Times New Roman"/>
        <family val="1"/>
      </rPr>
      <t>i</t>
    </r>
    <r>
      <rPr>
        <sz val="11"/>
        <color theme="1"/>
        <rFont val="Times New Roman"/>
        <family val="1"/>
      </rPr>
      <t xml:space="preserve">=1 is Tokyo and </t>
    </r>
    <r>
      <rPr>
        <i/>
        <sz val="11"/>
        <color theme="1"/>
        <rFont val="Times New Roman"/>
        <family val="1"/>
      </rPr>
      <t>i</t>
    </r>
    <r>
      <rPr>
        <sz val="11"/>
        <color theme="1"/>
        <rFont val="Times New Roman"/>
        <family val="1"/>
      </rPr>
      <t>=2 is 46 prefectures</t>
    </r>
  </si>
  <si>
    <r>
      <t xml:space="preserve">No smoking (%) before the enforcement observed in this study (2019)
</t>
    </r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ijys</t>
    </r>
    <phoneticPr fontId="1"/>
  </si>
  <si>
    <r>
      <t xml:space="preserve">No smoking (%) after the enforcement observed in this study (2020)
</t>
    </r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ijys</t>
    </r>
    <phoneticPr fontId="1"/>
  </si>
  <si>
    <r>
      <t xml:space="preserve">No smoking (%) before the enforcement observed in this study (2019)
</t>
    </r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ijys</t>
    </r>
    <phoneticPr fontId="1"/>
  </si>
  <si>
    <r>
      <t xml:space="preserve">No smoking (%) after the enforcement observed in this study (2020)
</t>
    </r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ijys</t>
    </r>
    <phoneticPr fontId="1"/>
  </si>
  <si>
    <r>
      <rPr>
        <i/>
        <sz val="11"/>
        <color theme="1"/>
        <rFont val="Times New Roman"/>
        <family val="1"/>
      </rPr>
      <t>SPISS</t>
    </r>
    <r>
      <rPr>
        <i/>
        <vertAlign val="subscript"/>
        <sz val="11"/>
        <color theme="1"/>
        <rFont val="Times New Roman"/>
        <family val="1"/>
      </rPr>
      <t>ys</t>
    </r>
    <r>
      <rPr>
        <sz val="11"/>
        <color theme="1"/>
        <rFont val="Times New Roman"/>
        <family val="1"/>
      </rPr>
      <t xml:space="preserve"> was the estimated proportion of nationwide indoor smoking status in restaurants and bars in Japan before/after the enforcement</t>
    </r>
    <phoneticPr fontId="2"/>
  </si>
  <si>
    <t>Service Category</t>
  </si>
  <si>
    <t>Regulation by  law</t>
  </si>
  <si>
    <r>
      <t xml:space="preserve">Number of establishments
in Tabelog
</t>
    </r>
    <r>
      <rPr>
        <i/>
        <sz val="11"/>
        <color theme="1"/>
        <rFont val="Times New Roman"/>
        <family val="1"/>
      </rPr>
      <t>T</t>
    </r>
    <r>
      <rPr>
        <i/>
        <vertAlign val="subscript"/>
        <sz val="11"/>
        <color theme="1"/>
        <rFont val="Times New Roman"/>
        <family val="1"/>
      </rPr>
      <t>i</t>
    </r>
  </si>
  <si>
    <r>
      <t xml:space="preserve">Expected % of regulated or unregulated establishments
</t>
    </r>
    <r>
      <rPr>
        <i/>
        <sz val="11"/>
        <color theme="1"/>
        <rFont val="Times New Roman"/>
        <family val="1"/>
      </rPr>
      <t>R</t>
    </r>
    <r>
      <rPr>
        <i/>
        <vertAlign val="subscript"/>
        <sz val="11"/>
        <color theme="1"/>
        <rFont val="Times New Roman"/>
        <family val="1"/>
      </rPr>
      <t>j</t>
    </r>
  </si>
  <si>
    <r>
      <t xml:space="preserve">Expected number of establishments
</t>
    </r>
    <r>
      <rPr>
        <i/>
        <sz val="11"/>
        <color theme="1"/>
        <rFont val="Times New Roman"/>
        <family val="1"/>
      </rPr>
      <t>T</t>
    </r>
    <r>
      <rPr>
        <i/>
        <vertAlign val="subscript"/>
        <sz val="11"/>
        <color theme="1"/>
        <rFont val="Times New Roman"/>
        <family val="1"/>
      </rPr>
      <t>i</t>
    </r>
    <r>
      <rPr>
        <i/>
        <sz val="11"/>
        <color theme="1"/>
        <rFont val="Times New Roman"/>
        <family val="1"/>
      </rPr>
      <t>*R</t>
    </r>
    <r>
      <rPr>
        <i/>
        <vertAlign val="subscript"/>
        <sz val="11"/>
        <color theme="1"/>
        <rFont val="Times New Roman"/>
        <family val="1"/>
      </rPr>
      <t>j</t>
    </r>
  </si>
  <si>
    <r>
      <t xml:space="preserve">Expected % of establishments
</t>
    </r>
    <r>
      <rPr>
        <i/>
        <sz val="11"/>
        <color theme="1"/>
        <rFont val="Times New Roman"/>
        <family val="1"/>
      </rPr>
      <t>w</t>
    </r>
    <r>
      <rPr>
        <i/>
        <vertAlign val="subscript"/>
        <sz val="11"/>
        <color theme="1"/>
        <rFont val="Times New Roman"/>
        <family val="1"/>
      </rPr>
      <t>ij</t>
    </r>
    <r>
      <rPr>
        <i/>
        <sz val="11"/>
        <color theme="1"/>
        <rFont val="Times New Roman"/>
        <family val="1"/>
      </rPr>
      <t>=T</t>
    </r>
    <r>
      <rPr>
        <i/>
        <vertAlign val="subscript"/>
        <sz val="11"/>
        <color theme="1"/>
        <rFont val="Times New Roman"/>
        <family val="1"/>
      </rPr>
      <t>i</t>
    </r>
    <r>
      <rPr>
        <i/>
        <sz val="11"/>
        <color theme="1"/>
        <rFont val="Times New Roman"/>
        <family val="1"/>
      </rPr>
      <t>*R</t>
    </r>
    <r>
      <rPr>
        <i/>
        <vertAlign val="subscript"/>
        <sz val="11"/>
        <color theme="1"/>
        <rFont val="Times New Roman"/>
        <family val="1"/>
      </rPr>
      <t xml:space="preserve">j </t>
    </r>
    <r>
      <rPr>
        <i/>
        <sz val="11"/>
        <color theme="1"/>
        <rFont val="Times New Roman"/>
        <family val="1"/>
      </rPr>
      <t>/ T</t>
    </r>
  </si>
  <si>
    <r>
      <t xml:space="preserve">National estimate of no smoking (%) before the enforcement (2019)
</t>
    </r>
    <r>
      <rPr>
        <i/>
        <sz val="11"/>
        <color theme="1"/>
        <rFont val="Times New Roman"/>
        <family val="1"/>
      </rPr>
      <t>SPISS</t>
    </r>
    <r>
      <rPr>
        <i/>
        <vertAlign val="subscript"/>
        <sz val="11"/>
        <color theme="1"/>
        <rFont val="Times New Roman"/>
        <family val="1"/>
      </rPr>
      <t>ys</t>
    </r>
  </si>
  <si>
    <r>
      <t xml:space="preserve">National estimate of no smoking (%) after the enforcement (2020)
</t>
    </r>
    <r>
      <rPr>
        <i/>
        <sz val="11"/>
        <color theme="1"/>
        <rFont val="Times New Roman"/>
        <family val="1"/>
      </rPr>
      <t>SPISS</t>
    </r>
    <r>
      <rPr>
        <i/>
        <vertAlign val="subscript"/>
        <sz val="11"/>
        <color theme="1"/>
        <rFont val="Times New Roman"/>
        <family val="1"/>
      </rPr>
      <t>ys</t>
    </r>
  </si>
  <si>
    <t>unregulated</t>
  </si>
  <si>
    <t xml:space="preserve">Regulation by law </t>
  </si>
  <si>
    <r>
      <t xml:space="preserve">National estimate of no smoking (%) before the enforcement (2019)
</t>
    </r>
    <r>
      <rPr>
        <i/>
        <sz val="11"/>
        <color theme="1"/>
        <rFont val="Times New Roman"/>
        <family val="1"/>
      </rPr>
      <t>SPISS</t>
    </r>
    <r>
      <rPr>
        <i/>
        <vertAlign val="subscript"/>
        <sz val="11"/>
        <color theme="1"/>
        <rFont val="Times New Roman"/>
        <family val="1"/>
      </rPr>
      <t>jys</t>
    </r>
  </si>
  <si>
    <r>
      <t xml:space="preserve">National estimate of no smoking (%) after the enforcement (2020)
</t>
    </r>
    <r>
      <rPr>
        <i/>
        <sz val="11"/>
        <color theme="1"/>
        <rFont val="Times New Roman"/>
        <family val="1"/>
      </rPr>
      <t>SPISS</t>
    </r>
    <r>
      <rPr>
        <i/>
        <vertAlign val="subscript"/>
        <sz val="11"/>
        <color theme="1"/>
        <rFont val="Times New Roman"/>
        <family val="1"/>
      </rPr>
      <t>jys</t>
    </r>
  </si>
  <si>
    <t>unegulated</t>
  </si>
  <si>
    <r>
      <rPr>
        <i/>
        <sz val="11"/>
        <color theme="1"/>
        <rFont val="Times New Roman"/>
        <family val="1"/>
      </rPr>
      <t>SPISS</t>
    </r>
    <r>
      <rPr>
        <i/>
        <vertAlign val="subscript"/>
        <sz val="11"/>
        <color theme="1"/>
        <rFont val="Times New Roman"/>
        <family val="1"/>
      </rPr>
      <t>jys</t>
    </r>
    <r>
      <rPr>
        <sz val="11"/>
        <color theme="1"/>
        <rFont val="Times New Roman"/>
        <family val="1"/>
      </rPr>
      <t xml:space="preserve"> was the estimated proportion of nationwide indoor smoking status in restaurants and bars in Japan by  regulation before/after the enforcement</t>
    </r>
  </si>
  <si>
    <r>
      <t xml:space="preserve">y </t>
    </r>
    <r>
      <rPr>
        <sz val="10.5"/>
        <color theme="1"/>
        <rFont val="Times New Roman"/>
        <family val="1"/>
      </rPr>
      <t xml:space="preserve">indicates survey point in time: </t>
    </r>
    <r>
      <rPr>
        <i/>
        <sz val="10.5"/>
        <color theme="1"/>
        <rFont val="Times New Roman"/>
        <family val="1"/>
      </rPr>
      <t>y=</t>
    </r>
    <r>
      <rPr>
        <sz val="10.5"/>
        <color theme="1"/>
        <rFont val="Times New Roman"/>
        <family val="1"/>
      </rPr>
      <t xml:space="preserve">0 is 2019, and </t>
    </r>
    <r>
      <rPr>
        <i/>
        <sz val="10.5"/>
        <color theme="1"/>
        <rFont val="Times New Roman"/>
        <family val="1"/>
      </rPr>
      <t>y=</t>
    </r>
    <r>
      <rPr>
        <sz val="10.5"/>
        <color theme="1"/>
        <rFont val="Times New Roman"/>
        <family val="1"/>
      </rPr>
      <t>1 is 2020.</t>
    </r>
  </si>
  <si>
    <r>
      <t xml:space="preserve">j </t>
    </r>
    <r>
      <rPr>
        <sz val="10.5"/>
        <color theme="1"/>
        <rFont val="Times New Roman"/>
        <family val="1"/>
      </rPr>
      <t xml:space="preserve">indicates the regulated status by law: </t>
    </r>
    <r>
      <rPr>
        <i/>
        <sz val="10.5"/>
        <color theme="1"/>
        <rFont val="Times New Roman"/>
        <family val="1"/>
      </rPr>
      <t>j</t>
    </r>
    <r>
      <rPr>
        <sz val="10.5"/>
        <color theme="1"/>
        <rFont val="Times New Roman"/>
        <family val="1"/>
      </rPr>
      <t>=1 is unregulated and</t>
    </r>
    <r>
      <rPr>
        <i/>
        <sz val="10.5"/>
        <color theme="1"/>
        <rFont val="Times New Roman"/>
        <family val="1"/>
      </rPr>
      <t xml:space="preserve"> j</t>
    </r>
    <r>
      <rPr>
        <sz val="10.5"/>
        <color theme="1"/>
        <rFont val="Times New Roman"/>
        <family val="1"/>
      </rPr>
      <t>=2 is regulated</t>
    </r>
  </si>
  <si>
    <r>
      <t xml:space="preserve">Separate smoking or smoking (%) before the enforcement observed in this study (2019)
</t>
    </r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ijys</t>
    </r>
    <phoneticPr fontId="1"/>
  </si>
  <si>
    <r>
      <t xml:space="preserve">National estimation of separate smoking or smoking (%) before the enforcement (2019)
</t>
    </r>
    <r>
      <rPr>
        <i/>
        <sz val="11"/>
        <color theme="1"/>
        <rFont val="Times New Roman"/>
        <family val="1"/>
      </rPr>
      <t>SPISS</t>
    </r>
    <r>
      <rPr>
        <i/>
        <vertAlign val="subscript"/>
        <sz val="11"/>
        <color theme="1"/>
        <rFont val="Times New Roman"/>
        <family val="1"/>
      </rPr>
      <t>ys</t>
    </r>
    <phoneticPr fontId="2"/>
  </si>
  <si>
    <r>
      <t xml:space="preserve">Separate smoking or smoking (%) after the enforcement observed in this study (2020)
</t>
    </r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ijys</t>
    </r>
    <phoneticPr fontId="2"/>
  </si>
  <si>
    <r>
      <t xml:space="preserve">National estimation of separate smoking or smoking (%) after the enforcement (2020)
</t>
    </r>
    <r>
      <rPr>
        <i/>
        <sz val="11"/>
        <color theme="1"/>
        <rFont val="Times New Roman"/>
        <family val="1"/>
      </rPr>
      <t>SPISS</t>
    </r>
    <r>
      <rPr>
        <i/>
        <vertAlign val="subscript"/>
        <sz val="11"/>
        <color theme="1"/>
        <rFont val="Times New Roman"/>
        <family val="1"/>
      </rPr>
      <t>ys</t>
    </r>
    <phoneticPr fontId="2"/>
  </si>
  <si>
    <r>
      <t xml:space="preserve">Separate smoking or smoking (%) before the enforcement observed in this study (2019)
</t>
    </r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ijys</t>
    </r>
    <phoneticPr fontId="2"/>
  </si>
  <si>
    <r>
      <t xml:space="preserve">National estimate of separate smoking or smoking (%) before the enforcement (2019)
</t>
    </r>
    <r>
      <rPr>
        <i/>
        <sz val="11"/>
        <color theme="1"/>
        <rFont val="Times New Roman"/>
        <family val="1"/>
      </rPr>
      <t>SPISS</t>
    </r>
    <r>
      <rPr>
        <i/>
        <vertAlign val="subscript"/>
        <sz val="11"/>
        <color theme="1"/>
        <rFont val="Times New Roman"/>
        <family val="1"/>
      </rPr>
      <t>jys</t>
    </r>
    <phoneticPr fontId="2"/>
  </si>
  <si>
    <r>
      <t xml:space="preserve">National estimate of separate smoking or smoking (%) after the enforcement (2020)
</t>
    </r>
    <r>
      <rPr>
        <i/>
        <sz val="11"/>
        <color theme="1"/>
        <rFont val="Times New Roman"/>
        <family val="1"/>
      </rPr>
      <t>SPISS</t>
    </r>
    <r>
      <rPr>
        <i/>
        <vertAlign val="subscript"/>
        <sz val="11"/>
        <color theme="1"/>
        <rFont val="Times New Roman"/>
        <family val="1"/>
      </rPr>
      <t>jys</t>
    </r>
    <phoneticPr fontId="2"/>
  </si>
  <si>
    <r>
      <t xml:space="preserve">s </t>
    </r>
    <r>
      <rPr>
        <sz val="10.5"/>
        <color theme="1"/>
        <rFont val="Times New Roman"/>
        <family val="1"/>
      </rPr>
      <t xml:space="preserve">indicates indoor smoking status: </t>
    </r>
    <r>
      <rPr>
        <i/>
        <sz val="10.5"/>
        <color theme="1"/>
        <rFont val="Times New Roman"/>
        <family val="1"/>
      </rPr>
      <t>s=</t>
    </r>
    <r>
      <rPr>
        <sz val="10.5"/>
        <color theme="1"/>
        <rFont val="Times New Roman"/>
        <family val="1"/>
      </rPr>
      <t xml:space="preserve">0 is no smoking and </t>
    </r>
    <r>
      <rPr>
        <i/>
        <sz val="10.5"/>
        <color theme="1"/>
        <rFont val="Times New Roman"/>
        <family val="1"/>
      </rPr>
      <t>s=</t>
    </r>
    <r>
      <rPr>
        <sz val="10.5"/>
        <color theme="1"/>
        <rFont val="Times New Roman"/>
        <family val="1"/>
      </rPr>
      <t>1 is separate smoking or smoking.</t>
    </r>
    <phoneticPr fontId="2"/>
  </si>
  <si>
    <t>Supplementary table 6-A:  National estimate of no smoking (%) and separate smoking or smoking (%) by service category before/after the enforcement</t>
    <phoneticPr fontId="2"/>
  </si>
  <si>
    <t>Supplementary table 6-B:National estimate of no smoking (%) and separate smoking or smoking (%) by service category and regulation by  law before/after the enforcement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</si>
</sst>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9" x14ac:knownFonts="1">
    <font>
      <sz val="11"/>
      <color theme="1"/>
      <name val="游ゴシック"/>
      <family val="2"/>
      <scheme val="minor"/>
    </font>
    <font>
      <sz val="11"/>
      <color theme="1"/>
      <name val="Times New Roman"/>
      <family val="1"/>
    </font>
    <font>
      <sz val="6"/>
      <name val="游ゴシック"/>
      <family val="3"/>
      <charset val="128"/>
      <scheme val="minor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i/>
      <sz val="11"/>
      <color theme="1"/>
      <name val="Times New Roman"/>
      <family val="1"/>
    </font>
    <font>
      <i/>
      <vertAlign val="subscript"/>
      <sz val="11"/>
      <color theme="1"/>
      <name val="Times New Roman"/>
      <family val="1"/>
    </font>
    <font>
      <i/>
      <sz val="10.5"/>
      <color theme="1"/>
      <name val="Times New Roman"/>
      <family val="1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ashDot">
        <color indexed="64"/>
      </bottom>
      <diagonal/>
    </border>
    <border>
      <left/>
      <right/>
      <top style="dashDot">
        <color indexed="64"/>
      </top>
      <bottom style="hair">
        <color indexed="64"/>
      </bottom>
      <diagonal/>
    </border>
    <border>
      <left/>
      <right/>
      <top style="dashDot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0" fontId="5" fillId="0" borderId="0" xfId="0" applyFont="1"/>
    <xf numFmtId="0" fontId="7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257175</xdr:colOff>
      <xdr:row>2</xdr:row>
      <xdr:rowOff>509587</xdr:rowOff>
    </xdr:from>
    <xdr:ext cx="65" cy="17222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334750" y="12430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13</xdr:col>
      <xdr:colOff>257175</xdr:colOff>
      <xdr:row>2</xdr:row>
      <xdr:rowOff>509587</xdr:rowOff>
    </xdr:from>
    <xdr:ext cx="65" cy="17222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334750" y="3871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257175</xdr:colOff>
      <xdr:row>18</xdr:row>
      <xdr:rowOff>509587</xdr:rowOff>
    </xdr:from>
    <xdr:ext cx="65" cy="17222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334750" y="12430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257175</xdr:colOff>
      <xdr:row>18</xdr:row>
      <xdr:rowOff>509587</xdr:rowOff>
    </xdr:from>
    <xdr:ext cx="65" cy="17222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1334750" y="12430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13</xdr:col>
      <xdr:colOff>257175</xdr:colOff>
      <xdr:row>18</xdr:row>
      <xdr:rowOff>509587</xdr:rowOff>
    </xdr:from>
    <xdr:ext cx="65" cy="17222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1334750" y="41100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13</xdr:col>
      <xdr:colOff>257175</xdr:colOff>
      <xdr:row>18</xdr:row>
      <xdr:rowOff>509587</xdr:rowOff>
    </xdr:from>
    <xdr:ext cx="65" cy="17222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1334750" y="41100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257175</xdr:colOff>
      <xdr:row>18</xdr:row>
      <xdr:rowOff>509587</xdr:rowOff>
    </xdr:from>
    <xdr:ext cx="65" cy="17222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9549342" y="119750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13</xdr:col>
      <xdr:colOff>257175</xdr:colOff>
      <xdr:row>18</xdr:row>
      <xdr:rowOff>509587</xdr:rowOff>
    </xdr:from>
    <xdr:ext cx="65" cy="17222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4904508" y="119750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759969" cy="49513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テキスト ボックス 9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 txBox="1"/>
          </xdr:nvSpPr>
          <xdr:spPr>
            <a:xfrm>
              <a:off x="0" y="9609667"/>
              <a:ext cx="1759969" cy="4951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1" lang="en-US" altLang="ja-JP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𝑆𝑃𝐼𝑆𝑆</m:t>
                        </m:r>
                      </m:e>
                      <m: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𝑗𝑦𝑠</m:t>
                        </m:r>
                      </m:sub>
                    </m:sSub>
                    <m:r>
                      <a:rPr kumimoji="1" lang="en-US" altLang="ja-JP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nary>
                      <m:naryPr>
                        <m:chr m:val="∑"/>
                        <m:ctrlPr>
                          <a:rPr kumimoji="1" lang="ja-JP" altLang="en-US" sz="11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𝑖</m:t>
                        </m:r>
                      </m:sub>
                      <m:sup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𝐼</m:t>
                        </m:r>
                      </m:sup>
                      <m:e>
                        <m:nary>
                          <m:naryPr>
                            <m:chr m:val="∑"/>
                            <m:ctrlPr>
                              <a:rPr kumimoji="1" lang="en-US" altLang="ja-JP" sz="110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>
                            <m:r>
                              <m:rPr>
                                <m:brk m:alnAt="23"/>
                              </m:r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𝑗</m:t>
                            </m:r>
                          </m:sub>
                          <m:sup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𝐽</m:t>
                            </m:r>
                          </m:sup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latin typeface="Cambria Math" panose="02040503050406030204" pitchFamily="18" charset="0"/>
                                  </a:rPr>
                                  <m:t>𝑝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latin typeface="Cambria Math" panose="02040503050406030204" pitchFamily="18" charset="0"/>
                                  </a:rPr>
                                  <m:t>𝑖𝑗𝑦𝑠</m:t>
                                </m:r>
                              </m:sub>
                            </m:sSub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∗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𝑤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𝑖𝑗</m:t>
                                </m:r>
                              </m:sub>
                            </m:sSub>
                          </m:e>
                        </m:nary>
                      </m:e>
                    </m:nary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10" name="テキスト ボックス 9"/>
            <xdr:cNvSpPr txBox="1"/>
          </xdr:nvSpPr>
          <xdr:spPr>
            <a:xfrm>
              <a:off x="0" y="9609667"/>
              <a:ext cx="1759969" cy="4951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kumimoji="1" lang="en-US" altLang="ja-JP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〖</a:t>
              </a:r>
              <a:r>
                <a:rPr kumimoji="1" lang="en-US" altLang="ja-JP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𝑆𝑃𝐼𝑆𝑆〗_𝑗𝑦𝑠</a:t>
              </a:r>
              <a:r>
                <a:rPr kumimoji="1" lang="en-US" altLang="ja-JP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=</a:t>
              </a:r>
              <a:r>
                <a:rPr kumimoji="1" lang="ja-JP" altLang="en-US" sz="1100" i="0">
                  <a:latin typeface="Cambria Math" panose="02040503050406030204" pitchFamily="18" charset="0"/>
                </a:rPr>
                <a:t>∑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_𝑖^𝐼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▒∑_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𝑗^𝐽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▒〖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𝑝_𝑖𝑗𝑦𝑠∗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𝑤_𝑖𝑗 〗</a:t>
              </a:r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0</xdr:col>
      <xdr:colOff>42333</xdr:colOff>
      <xdr:row>13</xdr:row>
      <xdr:rowOff>95251</xdr:rowOff>
    </xdr:from>
    <xdr:ext cx="1724126" cy="49513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テキスト ボックス 10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 txBox="1"/>
          </xdr:nvSpPr>
          <xdr:spPr>
            <a:xfrm>
              <a:off x="42333" y="4286251"/>
              <a:ext cx="1724126" cy="4951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1" lang="en-US" altLang="ja-JP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𝑆𝑃𝐼𝑆𝑆</m:t>
                        </m:r>
                      </m:e>
                      <m: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𝑦𝑠</m:t>
                        </m:r>
                      </m:sub>
                    </m:sSub>
                    <m:r>
                      <a:rPr kumimoji="1" lang="en-US" altLang="ja-JP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nary>
                      <m:naryPr>
                        <m:chr m:val="∑"/>
                        <m:ctrlPr>
                          <a:rPr kumimoji="1" lang="ja-JP" altLang="en-US" sz="11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𝑖</m:t>
                        </m:r>
                      </m:sub>
                      <m:sup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𝐼</m:t>
                        </m:r>
                      </m:sup>
                      <m:e>
                        <m:nary>
                          <m:naryPr>
                            <m:chr m:val="∑"/>
                            <m:ctrlPr>
                              <a:rPr kumimoji="1" lang="en-US" altLang="ja-JP" sz="110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>
                            <m:r>
                              <m:rPr>
                                <m:brk m:alnAt="23"/>
                              </m:r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𝑗</m:t>
                            </m:r>
                          </m:sub>
                          <m:sup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𝐽</m:t>
                            </m:r>
                          </m:sup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latin typeface="Cambria Math" panose="02040503050406030204" pitchFamily="18" charset="0"/>
                                  </a:rPr>
                                  <m:t>𝑝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latin typeface="Cambria Math" panose="02040503050406030204" pitchFamily="18" charset="0"/>
                                  </a:rPr>
                                  <m:t>𝑖𝑗𝑦𝑠</m:t>
                                </m:r>
                              </m:sub>
                            </m:sSub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∗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𝑤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𝑖𝑗</m:t>
                                </m:r>
                              </m:sub>
                            </m:sSub>
                          </m:e>
                        </m:nary>
                      </m:e>
                    </m:nary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11" name="テキスト ボックス 10"/>
            <xdr:cNvSpPr txBox="1"/>
          </xdr:nvSpPr>
          <xdr:spPr>
            <a:xfrm>
              <a:off x="42333" y="4286251"/>
              <a:ext cx="1724126" cy="4951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kumimoji="1" lang="en-US" altLang="ja-JP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〖</a:t>
              </a:r>
              <a:r>
                <a:rPr kumimoji="1" lang="en-US" altLang="ja-JP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𝑆𝑃𝐼𝑆𝑆〗_𝑦𝑠</a:t>
              </a:r>
              <a:r>
                <a:rPr kumimoji="1" lang="en-US" altLang="ja-JP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=</a:t>
              </a:r>
              <a:r>
                <a:rPr kumimoji="1" lang="ja-JP" altLang="en-US" sz="1100" i="0">
                  <a:latin typeface="Cambria Math" panose="02040503050406030204" pitchFamily="18" charset="0"/>
                </a:rPr>
                <a:t>∑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_𝑖^𝐼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▒∑_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𝑗^𝐽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▒〖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𝑝_𝑖𝑗𝑦𝑠∗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𝑤_𝑖𝑗 〗</a:t>
              </a:r>
              <a:endParaRPr kumimoji="1" lang="ja-JP" alt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40"/>
  <sheetViews>
    <sheetView showGridLines="0" tabSelected="1" zoomScale="91" zoomScaleNormal="91" workbookViewId="0">
      <selection activeCell="A19" sqref="A19"/>
    </sheetView>
  </sheetViews>
  <sheetFormatPr defaultColWidth="9" defaultRowHeight="13.9" x14ac:dyDescent="0.4"/>
  <cols>
    <col min="1" max="1" width="9" style="1"/>
    <col min="2" max="2" width="12.375" style="1" customWidth="1"/>
    <col min="3" max="3" width="14.375" style="1" customWidth="1"/>
    <col min="4" max="4" width="11.875" style="1" customWidth="1"/>
    <col min="5" max="5" width="12.125" style="1" customWidth="1"/>
    <col min="6" max="6" width="14.625" style="1" customWidth="1"/>
    <col min="7" max="7" width="13.625" style="1" customWidth="1"/>
    <col min="8" max="8" width="18.375" style="1" customWidth="1"/>
    <col min="9" max="9" width="16.375" style="1" customWidth="1"/>
    <col min="10" max="10" width="18.375" style="1" customWidth="1"/>
    <col min="11" max="11" width="17.875" style="1" customWidth="1"/>
    <col min="12" max="12" width="17.625" style="1" customWidth="1"/>
    <col min="13" max="13" width="16.375" style="1" customWidth="1"/>
    <col min="14" max="14" width="18.375" style="1" customWidth="1"/>
    <col min="15" max="15" width="17.5" style="1" customWidth="1"/>
    <col min="16" max="16384" width="9" style="1"/>
  </cols>
  <sheetData>
    <row r="2" spans="1:15" ht="39" customHeight="1" thickBot="1" x14ac:dyDescent="0.45">
      <c r="A2" s="11" t="s">
        <v>43</v>
      </c>
    </row>
    <row r="3" spans="1:15" ht="90" customHeight="1" thickTop="1" x14ac:dyDescent="0.4">
      <c r="A3" s="7" t="s">
        <v>19</v>
      </c>
      <c r="B3" s="8" t="s">
        <v>12</v>
      </c>
      <c r="C3" s="7" t="s">
        <v>20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14</v>
      </c>
      <c r="I3" s="7" t="s">
        <v>25</v>
      </c>
      <c r="J3" s="7" t="s">
        <v>35</v>
      </c>
      <c r="K3" s="7" t="s">
        <v>36</v>
      </c>
      <c r="L3" s="7" t="s">
        <v>15</v>
      </c>
      <c r="M3" s="7" t="s">
        <v>26</v>
      </c>
      <c r="N3" s="7" t="s">
        <v>37</v>
      </c>
      <c r="O3" s="7" t="s">
        <v>38</v>
      </c>
    </row>
    <row r="4" spans="1:15" ht="18.75" customHeight="1" x14ac:dyDescent="0.4">
      <c r="A4" s="26" t="s">
        <v>3</v>
      </c>
      <c r="B4" s="26" t="s">
        <v>1</v>
      </c>
      <c r="C4" s="3" t="s">
        <v>27</v>
      </c>
      <c r="D4" s="3">
        <v>81988</v>
      </c>
      <c r="E4" s="3">
        <v>0.2</v>
      </c>
      <c r="F4" s="3">
        <f>D4*E4</f>
        <v>16397.600000000002</v>
      </c>
      <c r="G4" s="2">
        <f>F4/F8</f>
        <v>2.6060160102730205E-2</v>
      </c>
      <c r="H4" s="2">
        <v>0.76</v>
      </c>
      <c r="I4" s="2">
        <f>G4*H4</f>
        <v>1.9805721678074956E-2</v>
      </c>
      <c r="J4" s="2">
        <v>0.24</v>
      </c>
      <c r="K4" s="2">
        <f>G4*J4</f>
        <v>6.2544384246552487E-3</v>
      </c>
      <c r="L4" s="2">
        <v>0.88</v>
      </c>
      <c r="M4" s="2">
        <f>G4*L4</f>
        <v>2.293294089040258E-2</v>
      </c>
      <c r="N4" s="2">
        <v>0.12</v>
      </c>
      <c r="O4" s="13">
        <f>G4*N4</f>
        <v>3.1272192123276243E-3</v>
      </c>
    </row>
    <row r="5" spans="1:15" ht="18.75" customHeight="1" x14ac:dyDescent="0.4">
      <c r="A5" s="26"/>
      <c r="B5" s="26"/>
      <c r="C5" s="3" t="s">
        <v>0</v>
      </c>
      <c r="D5" s="3"/>
      <c r="E5" s="3">
        <v>0.8</v>
      </c>
      <c r="F5" s="3">
        <f>D4*E5</f>
        <v>65590.400000000009</v>
      </c>
      <c r="G5" s="2">
        <f>F5/F8</f>
        <v>0.10424064041092082</v>
      </c>
      <c r="H5" s="2">
        <v>0.78169014084507038</v>
      </c>
      <c r="I5" s="2">
        <f t="shared" ref="I5:I7" si="0">G5*H5</f>
        <v>8.1483880884593032E-2</v>
      </c>
      <c r="J5" s="2">
        <v>0.21830985915492956</v>
      </c>
      <c r="K5" s="2">
        <f t="shared" ref="K5:K7" si="1">G5*J5</f>
        <v>2.2756759526327785E-2</v>
      </c>
      <c r="L5" s="2">
        <v>0.8380281690140845</v>
      </c>
      <c r="M5" s="2">
        <f t="shared" ref="M5:M7" si="2">G5*L5</f>
        <v>8.7356593020419565E-2</v>
      </c>
      <c r="N5" s="2">
        <v>0.1619718309859155</v>
      </c>
      <c r="O5" s="2">
        <f t="shared" ref="O5:O7" si="3">G5*N5</f>
        <v>1.6884047390501259E-2</v>
      </c>
    </row>
    <row r="6" spans="1:15" ht="18.75" customHeight="1" x14ac:dyDescent="0.4">
      <c r="A6" s="26"/>
      <c r="B6" s="26" t="s">
        <v>2</v>
      </c>
      <c r="C6" s="3" t="s">
        <v>27</v>
      </c>
      <c r="D6" s="3">
        <v>547233</v>
      </c>
      <c r="E6" s="3">
        <v>0.5</v>
      </c>
      <c r="F6" s="3">
        <f>D6*E6</f>
        <v>273616.5</v>
      </c>
      <c r="G6" s="2">
        <f>F6/F8</f>
        <v>0.4348495997431745</v>
      </c>
      <c r="H6" s="2">
        <v>0.59177215189873422</v>
      </c>
      <c r="I6" s="2">
        <f t="shared" si="0"/>
        <v>0.25733188339232166</v>
      </c>
      <c r="J6" s="2">
        <v>0.40822784810126583</v>
      </c>
      <c r="K6" s="2">
        <f t="shared" si="1"/>
        <v>0.17751771635085289</v>
      </c>
      <c r="L6" s="2">
        <v>0.77848101265822789</v>
      </c>
      <c r="M6" s="2">
        <f t="shared" si="2"/>
        <v>0.33852215676209158</v>
      </c>
      <c r="N6" s="2">
        <v>0.22151898734177214</v>
      </c>
      <c r="O6" s="2">
        <f t="shared" si="3"/>
        <v>9.632744298108295E-2</v>
      </c>
    </row>
    <row r="7" spans="1:15" ht="18.75" customHeight="1" x14ac:dyDescent="0.4">
      <c r="A7" s="26"/>
      <c r="B7" s="28"/>
      <c r="C7" s="14" t="s">
        <v>0</v>
      </c>
      <c r="D7" s="14"/>
      <c r="E7" s="14">
        <v>0.5</v>
      </c>
      <c r="F7" s="14">
        <f>D6*E7</f>
        <v>273616.5</v>
      </c>
      <c r="G7" s="15">
        <f>F7/F8</f>
        <v>0.4348495997431745</v>
      </c>
      <c r="H7" s="15">
        <v>0.53333333333333333</v>
      </c>
      <c r="I7" s="15">
        <f t="shared" si="0"/>
        <v>0.23191978652969306</v>
      </c>
      <c r="J7" s="15">
        <v>0.46666666666666667</v>
      </c>
      <c r="K7" s="15">
        <f t="shared" si="1"/>
        <v>0.20292981321348144</v>
      </c>
      <c r="L7" s="15">
        <v>0.7</v>
      </c>
      <c r="M7" s="15">
        <f t="shared" si="2"/>
        <v>0.30439471982022215</v>
      </c>
      <c r="N7" s="15">
        <v>0.3</v>
      </c>
      <c r="O7" s="15">
        <f t="shared" si="3"/>
        <v>0.13045487992295235</v>
      </c>
    </row>
    <row r="8" spans="1:15" ht="18.75" customHeight="1" x14ac:dyDescent="0.4">
      <c r="A8" s="30"/>
      <c r="B8" s="30" t="s">
        <v>8</v>
      </c>
      <c r="C8" s="30"/>
      <c r="D8" s="30"/>
      <c r="E8" s="30"/>
      <c r="F8" s="19">
        <f>SUM(F4:F7)</f>
        <v>629221</v>
      </c>
      <c r="G8" s="5">
        <f>SUM(G4:G7)</f>
        <v>1</v>
      </c>
      <c r="H8" s="5"/>
      <c r="I8" s="9">
        <f>SUM(I4:I7)</f>
        <v>0.59054127248468269</v>
      </c>
      <c r="J8" s="5"/>
      <c r="K8" s="9">
        <f>SUM(K4:K7)</f>
        <v>0.40945872751531737</v>
      </c>
      <c r="L8" s="17"/>
      <c r="M8" s="9">
        <f>SUM(M4:M7)</f>
        <v>0.75320641049313586</v>
      </c>
      <c r="N8" s="17"/>
      <c r="O8" s="9">
        <f>SUM(O4:O7)</f>
        <v>0.2467935895068642</v>
      </c>
    </row>
    <row r="9" spans="1:15" ht="18.75" customHeight="1" x14ac:dyDescent="0.4">
      <c r="A9" s="25" t="s">
        <v>6</v>
      </c>
      <c r="B9" s="25" t="s">
        <v>1</v>
      </c>
      <c r="C9" s="3" t="s">
        <v>27</v>
      </c>
      <c r="D9" s="6">
        <v>47995</v>
      </c>
      <c r="E9" s="6">
        <v>0.2</v>
      </c>
      <c r="F9" s="3">
        <f>D9*E9</f>
        <v>9599</v>
      </c>
      <c r="G9" s="2">
        <f>F9/F13</f>
        <v>4.851459127252878E-2</v>
      </c>
      <c r="H9" s="2">
        <v>0.42</v>
      </c>
      <c r="I9" s="2">
        <f>G9*H9</f>
        <v>2.0376128334462087E-2</v>
      </c>
      <c r="J9" s="2">
        <v>0.57999999999999996</v>
      </c>
      <c r="K9" s="2">
        <f>G9*J9</f>
        <v>2.813846293806669E-2</v>
      </c>
      <c r="L9" s="2">
        <v>0.5</v>
      </c>
      <c r="M9" s="2">
        <f>G9*L9</f>
        <v>2.425729563626439E-2</v>
      </c>
      <c r="N9" s="2">
        <v>0.5</v>
      </c>
      <c r="O9" s="13">
        <f>G9*N9</f>
        <v>2.425729563626439E-2</v>
      </c>
    </row>
    <row r="10" spans="1:15" ht="18.75" customHeight="1" x14ac:dyDescent="0.4">
      <c r="A10" s="26"/>
      <c r="B10" s="26"/>
      <c r="C10" s="3" t="s">
        <v>0</v>
      </c>
      <c r="D10" s="3"/>
      <c r="E10" s="3">
        <v>0.8</v>
      </c>
      <c r="F10" s="3">
        <f>D9*E10</f>
        <v>38396</v>
      </c>
      <c r="G10" s="2">
        <f>F10/F13</f>
        <v>0.19405836509011512</v>
      </c>
      <c r="H10" s="2">
        <v>0.3</v>
      </c>
      <c r="I10" s="2">
        <f t="shared" ref="I10:I12" si="4">G10*H10</f>
        <v>5.8217509527034535E-2</v>
      </c>
      <c r="J10" s="2">
        <v>0.7</v>
      </c>
      <c r="K10" s="2">
        <f t="shared" ref="K10:K12" si="5">G10*J10</f>
        <v>0.13584085556308056</v>
      </c>
      <c r="L10" s="2">
        <v>0.36</v>
      </c>
      <c r="M10" s="2">
        <f t="shared" ref="M10:M12" si="6">G10*L10</f>
        <v>6.9861011432441444E-2</v>
      </c>
      <c r="N10" s="2">
        <v>0.64</v>
      </c>
      <c r="O10" s="2">
        <f t="shared" ref="O10:O12" si="7">G10*N10</f>
        <v>0.12419735365767368</v>
      </c>
    </row>
    <row r="11" spans="1:15" ht="18.75" customHeight="1" x14ac:dyDescent="0.4">
      <c r="A11" s="26"/>
      <c r="B11" s="26" t="s">
        <v>2</v>
      </c>
      <c r="C11" s="3" t="s">
        <v>27</v>
      </c>
      <c r="D11" s="3">
        <v>149863</v>
      </c>
      <c r="E11" s="3">
        <v>0.5</v>
      </c>
      <c r="F11" s="3">
        <f>D11*E11</f>
        <v>74931.5</v>
      </c>
      <c r="G11" s="2">
        <f>F11/F13</f>
        <v>0.37871352181867807</v>
      </c>
      <c r="H11" s="2">
        <v>0.2</v>
      </c>
      <c r="I11" s="2">
        <f t="shared" si="4"/>
        <v>7.5742704363735619E-2</v>
      </c>
      <c r="J11" s="2">
        <v>0.8</v>
      </c>
      <c r="K11" s="2">
        <f t="shared" si="5"/>
        <v>0.30297081745494248</v>
      </c>
      <c r="L11" s="2">
        <v>0.36</v>
      </c>
      <c r="M11" s="2">
        <f t="shared" si="6"/>
        <v>0.1363368678547241</v>
      </c>
      <c r="N11" s="2">
        <v>0.64</v>
      </c>
      <c r="O11" s="2">
        <f t="shared" si="7"/>
        <v>0.24237665396395397</v>
      </c>
    </row>
    <row r="12" spans="1:15" ht="18.75" customHeight="1" x14ac:dyDescent="0.4">
      <c r="A12" s="26"/>
      <c r="B12" s="28"/>
      <c r="C12" s="14" t="s">
        <v>0</v>
      </c>
      <c r="D12" s="14"/>
      <c r="E12" s="14">
        <v>0.5</v>
      </c>
      <c r="F12" s="14">
        <f>D11*E12</f>
        <v>74931.5</v>
      </c>
      <c r="G12" s="15">
        <f>F12/F13</f>
        <v>0.37871352181867807</v>
      </c>
      <c r="H12" s="15">
        <v>0.75</v>
      </c>
      <c r="I12" s="15">
        <f t="shared" si="4"/>
        <v>0.28403514136400854</v>
      </c>
      <c r="J12" s="15">
        <v>0.25</v>
      </c>
      <c r="K12" s="15">
        <f t="shared" si="5"/>
        <v>9.4678380454669517E-2</v>
      </c>
      <c r="L12" s="15">
        <v>0.75</v>
      </c>
      <c r="M12" s="15">
        <f t="shared" si="6"/>
        <v>0.28403514136400854</v>
      </c>
      <c r="N12" s="15">
        <v>0.25</v>
      </c>
      <c r="O12" s="15">
        <f t="shared" si="7"/>
        <v>9.4678380454669517E-2</v>
      </c>
    </row>
    <row r="13" spans="1:15" ht="18.75" customHeight="1" thickBot="1" x14ac:dyDescent="0.45">
      <c r="A13" s="27"/>
      <c r="B13" s="29" t="s">
        <v>9</v>
      </c>
      <c r="C13" s="29"/>
      <c r="D13" s="29"/>
      <c r="E13" s="29"/>
      <c r="F13" s="21">
        <f>SUM(F9:F12)</f>
        <v>197858</v>
      </c>
      <c r="G13" s="22">
        <f>SUM(G9:G12)</f>
        <v>1</v>
      </c>
      <c r="H13" s="22"/>
      <c r="I13" s="18">
        <f>SUM(I9:I12)</f>
        <v>0.43837148358924077</v>
      </c>
      <c r="J13" s="22"/>
      <c r="K13" s="18">
        <f>SUM(K9:K12)</f>
        <v>0.56162851641075917</v>
      </c>
      <c r="L13" s="18"/>
      <c r="M13" s="18">
        <f>SUM(M9:M12)</f>
        <v>0.51449031628743847</v>
      </c>
      <c r="N13" s="18"/>
      <c r="O13" s="18">
        <f>SUM(O9:O12)</f>
        <v>0.48550968371256159</v>
      </c>
    </row>
    <row r="14" spans="1:15" ht="14.25" thickTop="1" x14ac:dyDescent="0.4"/>
    <row r="17" spans="1:15" ht="16.149999999999999" x14ac:dyDescent="0.55000000000000004">
      <c r="A17" s="1" t="s">
        <v>18</v>
      </c>
    </row>
    <row r="18" spans="1:15" ht="39.75" customHeight="1" thickBot="1" x14ac:dyDescent="0.45">
      <c r="A18" s="11" t="s">
        <v>44</v>
      </c>
    </row>
    <row r="19" spans="1:15" ht="90" customHeight="1" thickTop="1" x14ac:dyDescent="0.4">
      <c r="A19" s="7" t="s">
        <v>5</v>
      </c>
      <c r="B19" s="8" t="s">
        <v>12</v>
      </c>
      <c r="C19" s="7" t="s">
        <v>28</v>
      </c>
      <c r="D19" s="7" t="s">
        <v>21</v>
      </c>
      <c r="E19" s="7" t="s">
        <v>22</v>
      </c>
      <c r="F19" s="7" t="s">
        <v>23</v>
      </c>
      <c r="G19" s="7" t="s">
        <v>24</v>
      </c>
      <c r="H19" s="7" t="s">
        <v>16</v>
      </c>
      <c r="I19" s="7" t="s">
        <v>29</v>
      </c>
      <c r="J19" s="7" t="s">
        <v>39</v>
      </c>
      <c r="K19" s="7" t="s">
        <v>40</v>
      </c>
      <c r="L19" s="7" t="s">
        <v>17</v>
      </c>
      <c r="M19" s="7" t="s">
        <v>30</v>
      </c>
      <c r="N19" s="7" t="s">
        <v>37</v>
      </c>
      <c r="O19" s="7" t="s">
        <v>41</v>
      </c>
    </row>
    <row r="20" spans="1:15" ht="18.75" customHeight="1" x14ac:dyDescent="0.4">
      <c r="A20" s="32" t="s">
        <v>3</v>
      </c>
      <c r="B20" s="10" t="s">
        <v>1</v>
      </c>
      <c r="C20" s="10" t="s">
        <v>31</v>
      </c>
      <c r="D20" s="10">
        <v>81988</v>
      </c>
      <c r="E20" s="10">
        <v>0.2</v>
      </c>
      <c r="F20" s="10">
        <f>D20*E20</f>
        <v>16397.600000000002</v>
      </c>
      <c r="G20" s="2">
        <f>F20/F22</f>
        <v>5.6540699228072026E-2</v>
      </c>
      <c r="H20" s="2">
        <v>0.76</v>
      </c>
      <c r="I20" s="2">
        <f>G20*H20</f>
        <v>4.2970931413334738E-2</v>
      </c>
      <c r="J20" s="2">
        <v>0.24</v>
      </c>
      <c r="K20" s="2">
        <f>G20*J20</f>
        <v>1.3569767814737286E-2</v>
      </c>
      <c r="L20" s="2">
        <v>0.88</v>
      </c>
      <c r="M20" s="2">
        <f>G20*L20</f>
        <v>4.9755815320703382E-2</v>
      </c>
      <c r="N20" s="2">
        <v>0.12</v>
      </c>
      <c r="O20" s="2">
        <f>G20*N20</f>
        <v>6.7848839073686431E-3</v>
      </c>
    </row>
    <row r="21" spans="1:15" ht="18.75" customHeight="1" x14ac:dyDescent="0.4">
      <c r="A21" s="26"/>
      <c r="B21" s="14" t="s">
        <v>4</v>
      </c>
      <c r="C21" s="14" t="s">
        <v>27</v>
      </c>
      <c r="D21" s="14">
        <v>547233</v>
      </c>
      <c r="E21" s="14">
        <v>0.5</v>
      </c>
      <c r="F21" s="14">
        <f>D21*E21</f>
        <v>273616.5</v>
      </c>
      <c r="G21" s="15">
        <f>F21/F22</f>
        <v>0.94345930077192808</v>
      </c>
      <c r="H21" s="15">
        <v>0.59177215189873422</v>
      </c>
      <c r="I21" s="15">
        <f t="shared" ref="I21" si="8">G21*H21</f>
        <v>0.55831294064667902</v>
      </c>
      <c r="J21" s="15">
        <v>0.40822784810126583</v>
      </c>
      <c r="K21" s="15">
        <f>G21*J21</f>
        <v>0.38514636012524911</v>
      </c>
      <c r="L21" s="15">
        <v>0.77848101265822789</v>
      </c>
      <c r="M21" s="2">
        <f>G21*L21</f>
        <v>0.73446515186675421</v>
      </c>
      <c r="N21" s="15">
        <v>0.22151898734177214</v>
      </c>
      <c r="O21" s="2">
        <f>G21*N21</f>
        <v>0.20899414890517393</v>
      </c>
    </row>
    <row r="22" spans="1:15" ht="18.75" customHeight="1" x14ac:dyDescent="0.4">
      <c r="A22" s="26"/>
      <c r="B22" s="31" t="s">
        <v>10</v>
      </c>
      <c r="C22" s="31"/>
      <c r="D22" s="31"/>
      <c r="E22" s="31"/>
      <c r="F22" s="20">
        <f>F20+F21</f>
        <v>290014.09999999998</v>
      </c>
      <c r="G22" s="16">
        <f>G20+G21</f>
        <v>1</v>
      </c>
      <c r="H22" s="16"/>
      <c r="I22" s="17">
        <f>SUM(I20:I21)</f>
        <v>0.60128387206001377</v>
      </c>
      <c r="J22" s="16"/>
      <c r="K22" s="17">
        <f>SUM(K20:K21)</f>
        <v>0.3987161279399864</v>
      </c>
      <c r="L22" s="17"/>
      <c r="M22" s="17">
        <f>M20+M21</f>
        <v>0.7842209671874576</v>
      </c>
      <c r="N22" s="17"/>
      <c r="O22" s="17">
        <f>O20+O21</f>
        <v>0.21577903281254257</v>
      </c>
    </row>
    <row r="23" spans="1:15" ht="18.75" customHeight="1" x14ac:dyDescent="0.4">
      <c r="A23" s="26"/>
      <c r="B23" s="3" t="s">
        <v>1</v>
      </c>
      <c r="C23" s="3" t="s">
        <v>0</v>
      </c>
      <c r="D23" s="3">
        <v>81988</v>
      </c>
      <c r="E23" s="3">
        <v>0.8</v>
      </c>
      <c r="F23" s="3">
        <f>D23*E23</f>
        <v>65590.400000000009</v>
      </c>
      <c r="G23" s="2">
        <f>F23/F25</f>
        <v>0.19336399112164288</v>
      </c>
      <c r="H23" s="2">
        <v>0.78169014084507038</v>
      </c>
      <c r="I23" s="2">
        <f>G23*H23</f>
        <v>0.15115072545424196</v>
      </c>
      <c r="J23" s="2">
        <v>0.21830985915492956</v>
      </c>
      <c r="K23" s="2">
        <f>G23*J23</f>
        <v>4.2213265667400905E-2</v>
      </c>
      <c r="L23" s="2">
        <v>0.8380281690140845</v>
      </c>
      <c r="M23" s="2">
        <f>G23*L23</f>
        <v>0.16204447143292608</v>
      </c>
      <c r="N23" s="2">
        <v>0.1619718309859155</v>
      </c>
      <c r="O23" s="2">
        <f>G23*N23</f>
        <v>3.1319519688716803E-2</v>
      </c>
    </row>
    <row r="24" spans="1:15" ht="18.75" customHeight="1" x14ac:dyDescent="0.4">
      <c r="A24" s="26"/>
      <c r="B24" s="14" t="s">
        <v>4</v>
      </c>
      <c r="C24" s="14" t="s">
        <v>0</v>
      </c>
      <c r="D24" s="14">
        <v>547233</v>
      </c>
      <c r="E24" s="14">
        <v>0.5</v>
      </c>
      <c r="F24" s="14">
        <f>D24*E24</f>
        <v>273616.5</v>
      </c>
      <c r="G24" s="15">
        <f>F24/F25</f>
        <v>0.80663600887835707</v>
      </c>
      <c r="H24" s="15">
        <v>0.53333333333333333</v>
      </c>
      <c r="I24" s="15">
        <f t="shared" ref="I24" si="9">G24*H24</f>
        <v>0.43020587140179045</v>
      </c>
      <c r="J24" s="15">
        <v>0.46666666666666667</v>
      </c>
      <c r="K24" s="15">
        <f>G24*J24</f>
        <v>0.37643013747656662</v>
      </c>
      <c r="L24" s="15">
        <v>0.7</v>
      </c>
      <c r="M24" s="2">
        <f>G24*L24</f>
        <v>0.56464520621484993</v>
      </c>
      <c r="N24" s="15">
        <v>0.3</v>
      </c>
      <c r="O24" s="2">
        <f>G24*N24</f>
        <v>0.24199080266350712</v>
      </c>
    </row>
    <row r="25" spans="1:15" ht="18.75" customHeight="1" x14ac:dyDescent="0.4">
      <c r="A25" s="30"/>
      <c r="B25" s="31" t="s">
        <v>11</v>
      </c>
      <c r="C25" s="31"/>
      <c r="D25" s="31"/>
      <c r="E25" s="31"/>
      <c r="F25" s="20">
        <f>F23+F24</f>
        <v>339206.9</v>
      </c>
      <c r="G25" s="16">
        <f>G23+G24</f>
        <v>1</v>
      </c>
      <c r="H25" s="16"/>
      <c r="I25" s="17">
        <f>SUM(I23:I24)</f>
        <v>0.58135659685603236</v>
      </c>
      <c r="J25" s="16"/>
      <c r="K25" s="17">
        <f>SUM(K23:K24)</f>
        <v>0.41864340314396753</v>
      </c>
      <c r="L25" s="17"/>
      <c r="M25" s="17">
        <f>M23+M24</f>
        <v>0.72668967764777603</v>
      </c>
      <c r="N25" s="17"/>
      <c r="O25" s="17">
        <f>O23+O24</f>
        <v>0.27331032235222391</v>
      </c>
    </row>
    <row r="26" spans="1:15" ht="18.75" customHeight="1" x14ac:dyDescent="0.4">
      <c r="A26" s="25" t="s">
        <v>7</v>
      </c>
      <c r="B26" s="3" t="s">
        <v>1</v>
      </c>
      <c r="C26" s="3" t="s">
        <v>27</v>
      </c>
      <c r="D26" s="3">
        <v>47995</v>
      </c>
      <c r="E26" s="3">
        <v>0.2</v>
      </c>
      <c r="F26" s="3">
        <f>D26*E26</f>
        <v>9599</v>
      </c>
      <c r="G26" s="2">
        <f>F26/F28</f>
        <v>0.11355664523456031</v>
      </c>
      <c r="H26" s="2">
        <v>0.41666666666666669</v>
      </c>
      <c r="I26" s="2">
        <f>G26*H26</f>
        <v>4.7315268847733467E-2</v>
      </c>
      <c r="J26" s="2">
        <v>0.58333333333333337</v>
      </c>
      <c r="K26" s="2">
        <f>G26*J26</f>
        <v>6.6241376386826853E-2</v>
      </c>
      <c r="L26" s="2">
        <v>0.5</v>
      </c>
      <c r="M26" s="2">
        <f>G26*L26</f>
        <v>5.6778322617280157E-2</v>
      </c>
      <c r="N26" s="2">
        <v>0.5</v>
      </c>
      <c r="O26" s="2">
        <f>G26*N26</f>
        <v>5.6778322617280157E-2</v>
      </c>
    </row>
    <row r="27" spans="1:15" ht="18.75" customHeight="1" x14ac:dyDescent="0.4">
      <c r="A27" s="26"/>
      <c r="B27" s="14" t="s">
        <v>4</v>
      </c>
      <c r="C27" s="14" t="s">
        <v>27</v>
      </c>
      <c r="D27" s="14">
        <v>149863</v>
      </c>
      <c r="E27" s="14">
        <v>0.5</v>
      </c>
      <c r="F27" s="14">
        <f>D27*E27</f>
        <v>74931.5</v>
      </c>
      <c r="G27" s="15">
        <f>F27/F28</f>
        <v>0.88644335476543967</v>
      </c>
      <c r="H27" s="15">
        <v>0.20212765957446807</v>
      </c>
      <c r="I27" s="15">
        <f t="shared" ref="I27" si="10">G27*H27</f>
        <v>0.17917472064407822</v>
      </c>
      <c r="J27" s="15">
        <v>0.7978723404255319</v>
      </c>
      <c r="K27" s="15">
        <f>G27*J27</f>
        <v>0.70726863412136143</v>
      </c>
      <c r="L27" s="15">
        <v>0.36170212765957449</v>
      </c>
      <c r="M27" s="2">
        <f>G27*L27</f>
        <v>0.32062844746835056</v>
      </c>
      <c r="N27" s="15">
        <v>0.63829787234042556</v>
      </c>
      <c r="O27" s="2">
        <f>G27*N27</f>
        <v>0.56581490729708916</v>
      </c>
    </row>
    <row r="28" spans="1:15" ht="18.75" customHeight="1" x14ac:dyDescent="0.4">
      <c r="A28" s="26"/>
      <c r="B28" s="31" t="s">
        <v>8</v>
      </c>
      <c r="C28" s="31"/>
      <c r="D28" s="31"/>
      <c r="E28" s="31"/>
      <c r="F28" s="20">
        <f>F26+F27</f>
        <v>84530.5</v>
      </c>
      <c r="G28" s="16">
        <f>G26+G27</f>
        <v>1</v>
      </c>
      <c r="H28" s="16"/>
      <c r="I28" s="17">
        <f>SUM(I26:I27)</f>
        <v>0.22648998949181168</v>
      </c>
      <c r="J28" s="16"/>
      <c r="K28" s="9">
        <f>SUM(K26:K27)</f>
        <v>0.77351001050818824</v>
      </c>
      <c r="L28" s="17"/>
      <c r="M28" s="17">
        <f>M26+M27</f>
        <v>0.37740677008563073</v>
      </c>
      <c r="N28" s="17"/>
      <c r="O28" s="17">
        <f>O26+O27</f>
        <v>0.62259322991436927</v>
      </c>
    </row>
    <row r="29" spans="1:15" ht="18.75" customHeight="1" x14ac:dyDescent="0.4">
      <c r="A29" s="26"/>
      <c r="B29" s="3" t="s">
        <v>1</v>
      </c>
      <c r="C29" s="3" t="s">
        <v>0</v>
      </c>
      <c r="D29" s="3">
        <v>47995</v>
      </c>
      <c r="E29" s="3">
        <v>0.8</v>
      </c>
      <c r="F29" s="3">
        <f>D29*E29</f>
        <v>38396</v>
      </c>
      <c r="G29" s="2">
        <f>F29/F31</f>
        <v>0.33880567382144672</v>
      </c>
      <c r="H29" s="2">
        <v>0.3</v>
      </c>
      <c r="I29" s="2">
        <f>G29*H29</f>
        <v>0.10164170214643402</v>
      </c>
      <c r="J29" s="2">
        <v>0.7</v>
      </c>
      <c r="K29" s="2">
        <f>G29*J29</f>
        <v>0.23716397167501269</v>
      </c>
      <c r="L29" s="2">
        <v>0.35714285714285715</v>
      </c>
      <c r="M29" s="2">
        <f>G29*L29</f>
        <v>0.1210020263648024</v>
      </c>
      <c r="N29" s="2">
        <v>0.6428571428571429</v>
      </c>
      <c r="O29" s="2">
        <f>G29*N29</f>
        <v>0.21780364745664432</v>
      </c>
    </row>
    <row r="30" spans="1:15" ht="18.75" customHeight="1" x14ac:dyDescent="0.4">
      <c r="A30" s="26"/>
      <c r="B30" s="14" t="s">
        <v>4</v>
      </c>
      <c r="C30" s="14" t="s">
        <v>0</v>
      </c>
      <c r="D30" s="14">
        <v>149863</v>
      </c>
      <c r="E30" s="14">
        <v>0.5</v>
      </c>
      <c r="F30" s="14">
        <f>D30*E30</f>
        <v>74931.5</v>
      </c>
      <c r="G30" s="15">
        <f>F30/F31</f>
        <v>0.66119432617855334</v>
      </c>
      <c r="H30" s="15">
        <v>0.75</v>
      </c>
      <c r="I30" s="15">
        <f t="shared" ref="I30" si="11">G30*H30</f>
        <v>0.495895744633915</v>
      </c>
      <c r="J30" s="15">
        <v>0.25</v>
      </c>
      <c r="K30" s="2">
        <f>G30*J30</f>
        <v>0.16529858154463833</v>
      </c>
      <c r="L30" s="15">
        <v>0.75</v>
      </c>
      <c r="M30" s="2">
        <f>G30*L30</f>
        <v>0.495895744633915</v>
      </c>
      <c r="N30" s="15">
        <v>0.25</v>
      </c>
      <c r="O30" s="2">
        <f>G30*N30</f>
        <v>0.16529858154463833</v>
      </c>
    </row>
    <row r="31" spans="1:15" ht="18.75" customHeight="1" thickBot="1" x14ac:dyDescent="0.45">
      <c r="A31" s="27"/>
      <c r="B31" s="27" t="s">
        <v>8</v>
      </c>
      <c r="C31" s="27"/>
      <c r="D31" s="27"/>
      <c r="E31" s="27"/>
      <c r="F31" s="12">
        <f>F29+F30</f>
        <v>113327.5</v>
      </c>
      <c r="G31" s="4">
        <f>G29+G30</f>
        <v>1</v>
      </c>
      <c r="H31" s="4"/>
      <c r="I31" s="18">
        <f>SUM(I29:I30)</f>
        <v>0.59753744678034904</v>
      </c>
      <c r="J31" s="4"/>
      <c r="K31" s="18">
        <f>SUM(K29:K30)</f>
        <v>0.40246255321965102</v>
      </c>
      <c r="L31" s="18"/>
      <c r="M31" s="18">
        <f>M29+M30</f>
        <v>0.61689777099871734</v>
      </c>
      <c r="N31" s="18"/>
      <c r="O31" s="18">
        <f>O29+O30</f>
        <v>0.38310222900128266</v>
      </c>
    </row>
    <row r="32" spans="1:15" ht="14.25" thickTop="1" x14ac:dyDescent="0.4"/>
    <row r="36" spans="1:1" ht="16.149999999999999" x14ac:dyDescent="0.55000000000000004">
      <c r="A36" s="1" t="s">
        <v>32</v>
      </c>
    </row>
    <row r="37" spans="1:1" x14ac:dyDescent="0.4">
      <c r="A37" s="23" t="s">
        <v>13</v>
      </c>
    </row>
    <row r="38" spans="1:1" x14ac:dyDescent="0.4">
      <c r="A38" s="24" t="s">
        <v>34</v>
      </c>
    </row>
    <row r="39" spans="1:1" x14ac:dyDescent="0.4">
      <c r="A39" s="24" t="s">
        <v>33</v>
      </c>
    </row>
    <row r="40" spans="1:1" x14ac:dyDescent="0.4">
      <c r="A40" s="24" t="s">
        <v>42</v>
      </c>
    </row>
  </sheetData>
  <mergeCells count="14">
    <mergeCell ref="B22:E22"/>
    <mergeCell ref="B25:E25"/>
    <mergeCell ref="A26:A31"/>
    <mergeCell ref="B28:E28"/>
    <mergeCell ref="B31:E31"/>
    <mergeCell ref="A20:A25"/>
    <mergeCell ref="A9:A13"/>
    <mergeCell ref="B9:B10"/>
    <mergeCell ref="B11:B12"/>
    <mergeCell ref="B13:E13"/>
    <mergeCell ref="A4:A8"/>
    <mergeCell ref="B4:B5"/>
    <mergeCell ref="B6:B7"/>
    <mergeCell ref="B8:E8"/>
  </mergeCells>
  <phoneticPr fontId="2"/>
  <pageMargins left="0.7" right="0.7" top="0.75" bottom="0.75" header="0.3" footer="0.3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2024-07-24T01:10:48Z</dcterms:modified>
</cp:coreProperties>
</file>