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9" i="1" l="1"/>
  <c r="AL23" i="1"/>
  <c r="AZ6" i="1"/>
  <c r="AY6" i="1"/>
  <c r="BA6" i="1" s="1"/>
  <c r="AX6" i="1"/>
  <c r="AS6" i="1"/>
  <c r="AR6" i="1"/>
  <c r="AT6" i="1" s="1"/>
  <c r="AQ6" i="1"/>
  <c r="X6" i="1"/>
  <c r="W6" i="1"/>
  <c r="Y6" i="1" s="1"/>
  <c r="V6" i="1"/>
  <c r="K6" i="1"/>
  <c r="K22" i="1"/>
  <c r="BU3" i="1"/>
  <c r="BT3" i="1"/>
  <c r="BV3" i="1" s="1"/>
  <c r="BS3" i="1"/>
  <c r="BN3" i="1"/>
  <c r="BM3" i="1"/>
  <c r="BO3" i="1" s="1"/>
  <c r="BL3" i="1"/>
  <c r="EF3" i="1"/>
  <c r="DY17" i="1"/>
  <c r="EE3" i="1"/>
  <c r="EG3" i="1" s="1"/>
  <c r="ED3" i="1"/>
  <c r="Q3" i="1"/>
  <c r="P3" i="1"/>
  <c r="R3" i="1" s="1"/>
  <c r="O3" i="1"/>
  <c r="K3" i="1"/>
  <c r="Q11" i="1"/>
  <c r="O11" i="1"/>
  <c r="CB11" i="1"/>
  <c r="BZ11" i="1"/>
  <c r="CA11" i="1"/>
  <c r="CC11" i="1" s="1"/>
  <c r="AS11" i="1"/>
  <c r="AR11" i="1"/>
  <c r="AT11" i="1" s="1"/>
  <c r="AQ11" i="1"/>
  <c r="DK11" i="1"/>
  <c r="DJ11" i="1"/>
  <c r="DL11" i="1" s="1"/>
  <c r="DI11" i="1"/>
  <c r="BN11" i="1"/>
  <c r="BM11" i="1"/>
  <c r="BO11" i="1" s="1"/>
  <c r="BL11" i="1"/>
  <c r="K11" i="1"/>
  <c r="BG14" i="1"/>
  <c r="BF14" i="1"/>
  <c r="BH14" i="1" s="1"/>
  <c r="BE14" i="1"/>
  <c r="AL14" i="1"/>
  <c r="AK14" i="1"/>
  <c r="AM14" i="1" s="1"/>
  <c r="AJ14" i="1"/>
  <c r="AE14" i="1"/>
  <c r="AD14" i="1"/>
  <c r="AF14" i="1" s="1"/>
  <c r="AC14" i="1"/>
  <c r="K14" i="1"/>
  <c r="CW18" i="1"/>
  <c r="CV18" i="1"/>
  <c r="CU18" i="1"/>
  <c r="CX18" i="1" s="1"/>
  <c r="Q18" i="1"/>
  <c r="P18" i="1"/>
  <c r="O18" i="1"/>
  <c r="R18" i="1" s="1"/>
  <c r="DX17" i="1"/>
  <c r="DZ17" i="1" s="1"/>
  <c r="DW17" i="1"/>
  <c r="DR17" i="1"/>
  <c r="DQ17" i="1"/>
  <c r="DS17" i="1" s="1"/>
  <c r="DP17" i="1"/>
  <c r="BN17" i="1"/>
  <c r="BM17" i="1"/>
  <c r="BO17" i="1" s="1"/>
  <c r="BL17" i="1"/>
  <c r="AZ17" i="1"/>
  <c r="AY17" i="1"/>
  <c r="BA17" i="1" s="1"/>
  <c r="AX17" i="1"/>
  <c r="X4" i="1"/>
  <c r="W4" i="1"/>
  <c r="Y4" i="1" s="1"/>
  <c r="V4" i="1"/>
  <c r="CI4" i="1"/>
  <c r="CH4" i="1"/>
  <c r="CJ4" i="1" s="1"/>
  <c r="CG4" i="1"/>
  <c r="AE10" i="1"/>
  <c r="AD10" i="1"/>
  <c r="AF10" i="1" s="1"/>
  <c r="AC10" i="1"/>
  <c r="CW10" i="1"/>
  <c r="CV10" i="1"/>
  <c r="CX10" i="1" s="1"/>
  <c r="CU10" i="1"/>
  <c r="CP10" i="1"/>
  <c r="CO10" i="1"/>
  <c r="CQ10" i="1" s="1"/>
  <c r="CN10" i="1"/>
  <c r="BU10" i="1"/>
  <c r="BT10" i="1"/>
  <c r="BS10" i="1"/>
  <c r="DR13" i="1"/>
  <c r="DQ13" i="1"/>
  <c r="DS13" i="1" s="1"/>
  <c r="DP13" i="1"/>
  <c r="BN13" i="1"/>
  <c r="BM13" i="1"/>
  <c r="BO13" i="1" s="1"/>
  <c r="BL13" i="1"/>
  <c r="AL13" i="1"/>
  <c r="AK13" i="1"/>
  <c r="AJ13" i="1"/>
  <c r="AM13" i="1" s="1"/>
  <c r="DK15" i="1"/>
  <c r="DJ15" i="1"/>
  <c r="DL15" i="1" s="1"/>
  <c r="DI15" i="1"/>
  <c r="DD15" i="1"/>
  <c r="DC15" i="1"/>
  <c r="DE15" i="1" s="1"/>
  <c r="DB15" i="1"/>
  <c r="CW15" i="1"/>
  <c r="CV15" i="1"/>
  <c r="CX15" i="1" s="1"/>
  <c r="CU15" i="1"/>
  <c r="X15" i="1"/>
  <c r="W15" i="1"/>
  <c r="Y15" i="1" s="1"/>
  <c r="V15" i="1"/>
  <c r="CW5" i="1"/>
  <c r="CV5" i="1"/>
  <c r="CU5" i="1"/>
  <c r="CX5" i="1" s="1"/>
  <c r="BN5" i="1"/>
  <c r="BM5" i="1"/>
  <c r="BO5" i="1" s="1"/>
  <c r="BL5" i="1"/>
  <c r="AF20" i="1"/>
  <c r="AE20" i="1"/>
  <c r="AD20" i="1"/>
  <c r="AC20" i="1"/>
  <c r="BN20" i="1"/>
  <c r="BM20" i="1"/>
  <c r="BO20" i="1"/>
  <c r="BL20" i="1"/>
  <c r="BA20" i="1"/>
  <c r="AZ20" i="1"/>
  <c r="AY20" i="1"/>
  <c r="AX20" i="1"/>
  <c r="R11" i="1" l="1"/>
  <c r="BN21" i="1"/>
  <c r="BM21" i="1"/>
  <c r="BO21" i="1" s="1"/>
  <c r="BL21" i="1"/>
  <c r="CW21" i="1"/>
  <c r="CV21" i="1"/>
  <c r="CU21" i="1"/>
  <c r="CP9" i="1"/>
  <c r="CO9" i="1"/>
  <c r="CQ9" i="1" s="1"/>
  <c r="CN9" i="1"/>
  <c r="BN9" i="1"/>
  <c r="BM9" i="1"/>
  <c r="BL9" i="1"/>
  <c r="AM23" i="1"/>
  <c r="AM2" i="1"/>
  <c r="AK9" i="1"/>
  <c r="AJ9" i="1"/>
  <c r="AM9" i="1" s="1"/>
  <c r="CP7" i="1"/>
  <c r="CO7" i="1"/>
  <c r="CN7" i="1"/>
  <c r="X7" i="1"/>
  <c r="W7" i="1"/>
  <c r="V7" i="1"/>
  <c r="CI16" i="1"/>
  <c r="CH16" i="1"/>
  <c r="CG16" i="1"/>
  <c r="BN16" i="1"/>
  <c r="BM16" i="1"/>
  <c r="BL16" i="1"/>
  <c r="CB19" i="1"/>
  <c r="CB12" i="1"/>
  <c r="CA12" i="1"/>
  <c r="BZ12" i="1"/>
  <c r="BU12" i="1"/>
  <c r="BT12" i="1"/>
  <c r="BS12" i="1"/>
  <c r="BN12" i="1"/>
  <c r="BM12" i="1"/>
  <c r="BL12" i="1"/>
  <c r="Q12" i="1"/>
  <c r="P12" i="1"/>
  <c r="O12" i="1"/>
  <c r="BG19" i="1"/>
  <c r="BF19" i="1"/>
  <c r="BE19" i="1"/>
  <c r="AZ19" i="1"/>
  <c r="AY19" i="1"/>
  <c r="AX19" i="1"/>
  <c r="O23" i="1"/>
  <c r="BO9" i="1" l="1"/>
  <c r="CX21" i="1"/>
  <c r="Y7" i="1"/>
  <c r="CJ16" i="1"/>
  <c r="BO16" i="1"/>
  <c r="R12" i="1"/>
  <c r="CC12" i="1"/>
  <c r="CQ7" i="1"/>
  <c r="BA19" i="1"/>
  <c r="BH19" i="1"/>
  <c r="BV12" i="1"/>
  <c r="BO12" i="1"/>
  <c r="AE8" i="1"/>
  <c r="AD8" i="1"/>
  <c r="AC8" i="1"/>
  <c r="Q8" i="1"/>
  <c r="P8" i="1"/>
  <c r="O8" i="1"/>
  <c r="AF8" i="1" l="1"/>
  <c r="R8" i="1"/>
  <c r="AS8" i="1"/>
  <c r="AR8" i="1"/>
  <c r="AQ8" i="1"/>
  <c r="CB8" i="1"/>
  <c r="CA8" i="1"/>
  <c r="BZ8" i="1"/>
  <c r="X8" i="1"/>
  <c r="W8" i="1"/>
  <c r="V8" i="1"/>
  <c r="K8" i="1"/>
  <c r="CC8" i="1" l="1"/>
  <c r="AT8" i="1"/>
  <c r="Y8" i="1"/>
  <c r="AS21" i="1"/>
  <c r="AR21" i="1"/>
  <c r="AR20" i="1"/>
  <c r="AQ21" i="1"/>
  <c r="AZ21" i="1"/>
  <c r="AX21" i="1"/>
  <c r="AE21" i="1"/>
  <c r="AD21" i="1"/>
  <c r="AC21" i="1"/>
  <c r="BA21" i="1" l="1"/>
  <c r="AT20" i="1"/>
  <c r="AF21" i="1"/>
  <c r="AT21" i="1"/>
  <c r="X20" i="1" l="1"/>
  <c r="W20" i="1"/>
  <c r="V20" i="1"/>
  <c r="X23" i="1"/>
  <c r="W23" i="1"/>
  <c r="V23" i="1"/>
  <c r="AZ23" i="1"/>
  <c r="AE16" i="1"/>
  <c r="AD16" i="1"/>
  <c r="AC16" i="1"/>
  <c r="AE13" i="1"/>
  <c r="AD13" i="1"/>
  <c r="AC13" i="1"/>
  <c r="CB20" i="1"/>
  <c r="CA20" i="1"/>
  <c r="BZ20" i="1"/>
  <c r="CA19" i="1"/>
  <c r="BZ19" i="1"/>
  <c r="BN19" i="1"/>
  <c r="BM19" i="1"/>
  <c r="BL19" i="1"/>
  <c r="AS19" i="1"/>
  <c r="AR19" i="1"/>
  <c r="AQ19" i="1"/>
  <c r="Q5" i="1"/>
  <c r="P5" i="1"/>
  <c r="BU21" i="1"/>
  <c r="BT21" i="1"/>
  <c r="BS21" i="1"/>
  <c r="BG9" i="1"/>
  <c r="BF9" i="1"/>
  <c r="BE9" i="1"/>
  <c r="AR9" i="1"/>
  <c r="AQ9" i="1"/>
  <c r="AS9" i="1"/>
  <c r="Q9" i="1"/>
  <c r="P9" i="1"/>
  <c r="O9" i="1"/>
  <c r="BM2" i="1"/>
  <c r="BL2" i="1"/>
  <c r="BG2" i="1"/>
  <c r="BF2" i="1"/>
  <c r="BE2" i="1"/>
  <c r="Q7" i="1"/>
  <c r="P7" i="1"/>
  <c r="O7" i="1"/>
  <c r="BU7" i="1"/>
  <c r="BT7" i="1"/>
  <c r="BS7" i="1"/>
  <c r="AZ7" i="1"/>
  <c r="AY7" i="1"/>
  <c r="AX7" i="1"/>
  <c r="CB7" i="1"/>
  <c r="CA7" i="1"/>
  <c r="BZ7" i="1"/>
  <c r="AE7" i="1"/>
  <c r="AC7" i="1"/>
  <c r="AS7" i="1"/>
  <c r="AR7" i="1"/>
  <c r="AQ7" i="1"/>
  <c r="BG7" i="1"/>
  <c r="BF7" i="1"/>
  <c r="BE7" i="1"/>
  <c r="CB5" i="1"/>
  <c r="CB4" i="1"/>
  <c r="CB15" i="1"/>
  <c r="CB18" i="1"/>
  <c r="CA5" i="1"/>
  <c r="CA4" i="1"/>
  <c r="CA15" i="1"/>
  <c r="CA18" i="1"/>
  <c r="BZ5" i="1"/>
  <c r="BZ4" i="1"/>
  <c r="BZ15" i="1"/>
  <c r="BZ18" i="1"/>
  <c r="BG13" i="1"/>
  <c r="BF13" i="1"/>
  <c r="BE13" i="1"/>
  <c r="AZ5" i="1"/>
  <c r="AZ10" i="1"/>
  <c r="AZ16" i="1"/>
  <c r="AY5" i="1"/>
  <c r="AY16" i="1"/>
  <c r="AX5" i="1"/>
  <c r="AX10" i="1"/>
  <c r="AX16" i="1"/>
  <c r="AS5" i="1"/>
  <c r="AS13" i="1"/>
  <c r="AS10" i="1"/>
  <c r="AS4" i="1"/>
  <c r="AS16" i="1"/>
  <c r="AS15" i="1"/>
  <c r="AS18" i="1"/>
  <c r="AR5" i="1"/>
  <c r="AR13" i="1"/>
  <c r="AR10" i="1"/>
  <c r="AR4" i="1"/>
  <c r="AR16" i="1"/>
  <c r="AR15" i="1"/>
  <c r="AR18" i="1"/>
  <c r="AQ5" i="1"/>
  <c r="AQ13" i="1"/>
  <c r="AQ10" i="1"/>
  <c r="AQ4" i="1"/>
  <c r="AQ16" i="1"/>
  <c r="AQ15" i="1"/>
  <c r="AQ18" i="1"/>
  <c r="Q10" i="1"/>
  <c r="Q13" i="1"/>
  <c r="P10" i="1"/>
  <c r="O10" i="1"/>
  <c r="P13" i="1"/>
  <c r="O13" i="1"/>
  <c r="BV7" i="1" l="1"/>
  <c r="AT19" i="1"/>
  <c r="R5" i="1"/>
  <c r="AT10" i="1"/>
  <c r="BA5" i="1"/>
  <c r="AT7" i="1"/>
  <c r="CC18" i="1"/>
  <c r="CC4" i="1"/>
  <c r="CC15" i="1"/>
  <c r="CC5" i="1"/>
  <c r="CC20" i="1"/>
  <c r="CC7" i="1"/>
  <c r="CC19" i="1"/>
  <c r="BV21" i="1"/>
  <c r="BO2" i="1"/>
  <c r="BO19" i="1"/>
  <c r="BH13" i="1"/>
  <c r="BH7" i="1"/>
  <c r="BH2" i="1"/>
  <c r="BH9" i="1"/>
  <c r="BA10" i="1"/>
  <c r="BA7" i="1"/>
  <c r="BA23" i="1"/>
  <c r="BA16" i="1"/>
  <c r="AT13" i="1"/>
  <c r="AT15" i="1"/>
  <c r="AT4" i="1"/>
  <c r="AT5" i="1"/>
  <c r="AT16" i="1"/>
  <c r="AF16" i="1"/>
  <c r="AF7" i="1"/>
  <c r="AF13" i="1"/>
  <c r="Y20" i="1"/>
  <c r="Y23" i="1"/>
  <c r="R9" i="1"/>
  <c r="R7" i="1"/>
  <c r="R10" i="1"/>
  <c r="AT9" i="1"/>
  <c r="AT18" i="1"/>
  <c r="R13" i="1"/>
  <c r="K18" i="1"/>
  <c r="K15" i="1"/>
  <c r="K17" i="1" l="1"/>
  <c r="K16" i="1"/>
  <c r="K4" i="1"/>
  <c r="K10" i="1"/>
  <c r="K13" i="1"/>
  <c r="K5" i="1"/>
  <c r="K20" i="1"/>
  <c r="K21" i="1"/>
  <c r="BU9" i="1"/>
  <c r="BT9" i="1"/>
  <c r="BS9" i="1"/>
  <c r="K9" i="1"/>
  <c r="K7" i="1"/>
  <c r="K19" i="1"/>
  <c r="K12" i="1"/>
  <c r="K2" i="1"/>
  <c r="K23" i="1"/>
  <c r="AS23" i="1"/>
  <c r="AR23" i="1"/>
  <c r="AQ23" i="1"/>
  <c r="AD19" i="1"/>
  <c r="AC19" i="1"/>
  <c r="AT23" i="1" l="1"/>
</calcChain>
</file>

<file path=xl/sharedStrings.xml><?xml version="1.0" encoding="utf-8"?>
<sst xmlns="http://schemas.openxmlformats.org/spreadsheetml/2006/main" count="291" uniqueCount="119">
  <si>
    <t>ID</t>
  </si>
  <si>
    <t>Author[Year]</t>
  </si>
  <si>
    <t>Region</t>
  </si>
  <si>
    <t>Study area</t>
  </si>
  <si>
    <t>Sample size</t>
  </si>
  <si>
    <t>Sample-cat</t>
  </si>
  <si>
    <t>Study design</t>
  </si>
  <si>
    <t>CS</t>
  </si>
  <si>
    <t>Amhara</t>
  </si>
  <si>
    <t>LL</t>
  </si>
  <si>
    <t>UL</t>
  </si>
  <si>
    <t>logLL</t>
  </si>
  <si>
    <t>logUL</t>
  </si>
  <si>
    <t>Prv</t>
  </si>
  <si>
    <t>SePrv</t>
  </si>
  <si>
    <t>SNNP</t>
  </si>
  <si>
    <t>Studyyear-cat</t>
  </si>
  <si>
    <t>SelogOReducation</t>
  </si>
  <si>
    <t>Northwest Ethiopia</t>
  </si>
  <si>
    <t>ORurban</t>
  </si>
  <si>
    <t>logORanc</t>
  </si>
  <si>
    <t>SelogORanc</t>
  </si>
  <si>
    <t>SelogORprelactal</t>
  </si>
  <si>
    <t>logORprelactal</t>
  </si>
  <si>
    <t>ORnoprelactal</t>
  </si>
  <si>
    <t xml:space="preserve">prospective </t>
  </si>
  <si>
    <t>cs</t>
  </si>
  <si>
    <t>SelogORG12</t>
  </si>
  <si>
    <t>ORveryrich</t>
  </si>
  <si>
    <t>logORrich</t>
  </si>
  <si>
    <t>study setting</t>
  </si>
  <si>
    <t>Public facilities</t>
  </si>
  <si>
    <t xml:space="preserve">community </t>
  </si>
  <si>
    <t>SelogORrich</t>
  </si>
  <si>
    <t>OR HIdelivery</t>
  </si>
  <si>
    <t>logORHIdelivery</t>
  </si>
  <si>
    <t>SelogORHIdelivery</t>
  </si>
  <si>
    <t>LogLL</t>
  </si>
  <si>
    <t>ORlowfatheredn</t>
  </si>
  <si>
    <t>logORlowFatheredn</t>
  </si>
  <si>
    <t>SelogORlowFatheredn</t>
  </si>
  <si>
    <t xml:space="preserve">Ethiopia </t>
  </si>
  <si>
    <t xml:space="preserve">All regions </t>
  </si>
  <si>
    <t>SelogORurban</t>
  </si>
  <si>
    <t>logORurban</t>
  </si>
  <si>
    <t>ORCSdelivery</t>
  </si>
  <si>
    <t>logORcsdelivery</t>
  </si>
  <si>
    <t>SelogORcsdelivery</t>
  </si>
  <si>
    <t>logORworkingmother</t>
  </si>
  <si>
    <t>logORfemaleinfant</t>
  </si>
  <si>
    <t>SelogORfemaleinfant</t>
  </si>
  <si>
    <t>ORfemaleinfant</t>
  </si>
  <si>
    <t>ORworkingmothers</t>
  </si>
  <si>
    <t>OR35-49/20</t>
  </si>
  <si>
    <t>LogUL</t>
  </si>
  <si>
    <t>LogOR</t>
  </si>
  <si>
    <t>SeLogOR35-49/20</t>
  </si>
  <si>
    <t>Oranc&gt;=4</t>
  </si>
  <si>
    <t>Ormediaaccess</t>
  </si>
  <si>
    <t>LogORmedia</t>
  </si>
  <si>
    <t>SeLogORmedia</t>
  </si>
  <si>
    <t xml:space="preserve">Tigray </t>
  </si>
  <si>
    <t>Northern Ethiopia</t>
  </si>
  <si>
    <t>LogOG12Above</t>
  </si>
  <si>
    <t xml:space="preserve">Central Ethiopia </t>
  </si>
  <si>
    <t>ORcouncil</t>
  </si>
  <si>
    <t>logORconcil</t>
  </si>
  <si>
    <t>SeLogORcouncil</t>
  </si>
  <si>
    <t>Northeast</t>
  </si>
  <si>
    <t xml:space="preserve">Northwest Ethiopia </t>
  </si>
  <si>
    <t>ORskintoskin</t>
  </si>
  <si>
    <t>LogORskin</t>
  </si>
  <si>
    <t>SeLogSkin</t>
  </si>
  <si>
    <t>ORhpassistant</t>
  </si>
  <si>
    <t>LogORhpasst</t>
  </si>
  <si>
    <t>SeLogORhpasst</t>
  </si>
  <si>
    <t xml:space="preserve">Southern Ethiopia </t>
  </si>
  <si>
    <t xml:space="preserve">Northeastern Ethiopia </t>
  </si>
  <si>
    <t>ORabove G12</t>
  </si>
  <si>
    <t>&gt;=2children</t>
  </si>
  <si>
    <t>LogOR&gt;=2children</t>
  </si>
  <si>
    <t>SelogOR&gt;=2childern</t>
  </si>
  <si>
    <t xml:space="preserve">Oromia </t>
  </si>
  <si>
    <t>West Ethiopia</t>
  </si>
  <si>
    <t>LogORPNdisorder</t>
  </si>
  <si>
    <t>SelLogORpncdisorder</t>
  </si>
  <si>
    <t>ORpnDisorder</t>
  </si>
  <si>
    <t>Souteast Ethiopia</t>
  </si>
  <si>
    <t>ORmore ferq.ANC&gt;=4</t>
  </si>
  <si>
    <t>LogORferqANC</t>
  </si>
  <si>
    <t>SelogORfrqANC</t>
  </si>
  <si>
    <t>Tilahun et al., (2016)</t>
  </si>
  <si>
    <t>Tewabe, (2016)</t>
  </si>
  <si>
    <t>Belachew, (2019)</t>
  </si>
  <si>
    <t>Lonsako et al., (2023)</t>
  </si>
  <si>
    <t>Liben and Yesuf, (2016)</t>
  </si>
  <si>
    <t>Hailemariam, Adeba and Sufa, (2015)</t>
  </si>
  <si>
    <t>Ayalew et al., (2022)</t>
  </si>
  <si>
    <t>Sako et al.,(2022)</t>
  </si>
  <si>
    <t>Setegn, Gerbaba and Belachew, (2011)</t>
  </si>
  <si>
    <t>Liben, (2015)</t>
  </si>
  <si>
    <t>John et al., (2019)</t>
  </si>
  <si>
    <t>Ahmed et al., (2019)</t>
  </si>
  <si>
    <t>Wolde and Birhanu, (2015)</t>
  </si>
  <si>
    <t>Beyene et al., (2017)</t>
  </si>
  <si>
    <t>Derso et al., (2017)</t>
  </si>
  <si>
    <t>Workineh, (2019)</t>
  </si>
  <si>
    <t>Tariku et al., (2017)</t>
  </si>
  <si>
    <t>Lakew, Tabar and Haile, (2015)</t>
  </si>
  <si>
    <t>Lucha and Mengistu, (2022)</t>
  </si>
  <si>
    <t>Abie and Goshu, (2019)</t>
  </si>
  <si>
    <t>Bimerew, Teshome and Kassa, (2016)</t>
  </si>
  <si>
    <t>Gebretsadik and Berhe, (2023)</t>
  </si>
  <si>
    <t>&lt;2019</t>
  </si>
  <si>
    <t>&lt;=2019</t>
  </si>
  <si>
    <t>&gt;2019</t>
  </si>
  <si>
    <t>&lt;=2020</t>
  </si>
  <si>
    <t>&gt;500</t>
  </si>
  <si>
    <t>&lt;500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</si>
</sst>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Calibri"/>
      <family val="2"/>
      <scheme val="minor"/>
    </font>
    <font>
      <sz val="12"/>
      <name val="TimesNewRomanPSMT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23"/>
  <sheetViews>
    <sheetView tabSelected="1" workbookViewId="0"/>
  </sheetViews>
  <sheetFormatPr defaultRowHeight="15.75"/>
  <cols>
    <col min="1" max="1" width="4.140625" style="4" customWidth="1"/>
    <col min="2" max="2" width="30.28515625" style="1" customWidth="1"/>
    <col min="3" max="3" width="14.42578125" style="5" customWidth="1"/>
    <col min="4" max="4" width="34.7109375" style="1" customWidth="1"/>
    <col min="5" max="5" width="23.140625" style="1" customWidth="1"/>
    <col min="6" max="6" width="13.7109375" style="4" customWidth="1"/>
    <col min="7" max="7" width="13.140625" style="4" customWidth="1"/>
    <col min="8" max="8" width="11.7109375" style="5" customWidth="1"/>
    <col min="9" max="9" width="14.42578125" style="5" customWidth="1"/>
    <col min="10" max="10" width="11.7109375" style="4" customWidth="1"/>
    <col min="11" max="11" width="20.28515625" style="5" customWidth="1"/>
    <col min="12" max="17" width="11.7109375" style="5" customWidth="1"/>
    <col min="18" max="18" width="14.28515625" style="5" customWidth="1"/>
    <col min="19" max="19" width="11" style="5" customWidth="1"/>
    <col min="20" max="20" width="7.7109375" style="5" customWidth="1"/>
    <col min="21" max="21" width="7.85546875" style="5" customWidth="1"/>
    <col min="22" max="22" width="10.42578125" style="5" customWidth="1"/>
    <col min="23" max="23" width="10.7109375" style="5" customWidth="1"/>
    <col min="24" max="24" width="13.7109375" style="5" customWidth="1"/>
    <col min="25" max="25" width="16.42578125" style="5" customWidth="1"/>
    <col min="26" max="26" width="22.140625" style="5" bestFit="1" customWidth="1"/>
    <col min="27" max="27" width="7.42578125" style="5" customWidth="1"/>
    <col min="28" max="28" width="7.5703125" style="5" customWidth="1"/>
    <col min="29" max="29" width="10.28515625" style="5" customWidth="1"/>
    <col min="30" max="30" width="10.140625" style="5" customWidth="1"/>
    <col min="31" max="31" width="15.28515625" style="5" bestFit="1" customWidth="1"/>
    <col min="32" max="32" width="17.28515625" style="5" customWidth="1"/>
    <col min="33" max="33" width="20.140625" style="5" customWidth="1"/>
    <col min="34" max="34" width="7.7109375" style="5" customWidth="1"/>
    <col min="35" max="35" width="10.28515625" style="5" customWidth="1"/>
    <col min="36" max="38" width="15.5703125" style="5" customWidth="1"/>
    <col min="39" max="39" width="18.7109375" style="5" customWidth="1"/>
    <col min="40" max="40" width="14.140625" style="5" customWidth="1"/>
    <col min="41" max="41" width="7.7109375" style="5" customWidth="1"/>
    <col min="42" max="42" width="7.85546875" style="5" customWidth="1"/>
    <col min="43" max="43" width="11.140625" style="5" customWidth="1"/>
    <col min="44" max="44" width="10.7109375" style="5" customWidth="1"/>
    <col min="45" max="45" width="17.5703125" style="5" customWidth="1"/>
    <col min="46" max="46" width="20.28515625" style="5" customWidth="1"/>
    <col min="47" max="47" width="23.28515625" style="5" customWidth="1"/>
    <col min="48" max="48" width="8.42578125" style="5" customWidth="1"/>
    <col min="49" max="49" width="7.7109375" style="5" customWidth="1"/>
    <col min="50" max="50" width="13" style="5" customWidth="1"/>
    <col min="51" max="51" width="13.42578125" style="5" customWidth="1"/>
    <col min="52" max="52" width="27.28515625" style="5" customWidth="1"/>
    <col min="53" max="53" width="27" style="5" customWidth="1"/>
    <col min="54" max="54" width="22" style="5" customWidth="1"/>
    <col min="55" max="55" width="7.42578125" style="5" customWidth="1"/>
    <col min="56" max="56" width="7.28515625" style="5" customWidth="1"/>
    <col min="57" max="58" width="9.140625" style="5"/>
    <col min="59" max="59" width="24" style="5" customWidth="1"/>
    <col min="60" max="60" width="27.5703125" style="5" customWidth="1"/>
    <col min="61" max="61" width="23.140625" style="5" customWidth="1"/>
    <col min="62" max="62" width="9.28515625" style="5" customWidth="1"/>
    <col min="63" max="63" width="8.85546875" style="5" customWidth="1"/>
    <col min="64" max="64" width="13.42578125" style="5" customWidth="1"/>
    <col min="65" max="65" width="14.28515625" style="5" customWidth="1"/>
    <col min="66" max="66" width="26.85546875" style="5" customWidth="1"/>
    <col min="67" max="67" width="24.140625" style="5" customWidth="1"/>
    <col min="68" max="68" width="20.140625" style="5" customWidth="1"/>
    <col min="69" max="69" width="7" style="5" customWidth="1"/>
    <col min="70" max="70" width="7.140625" style="5" customWidth="1"/>
    <col min="71" max="71" width="10.42578125" style="5" customWidth="1"/>
    <col min="72" max="72" width="8" style="5" customWidth="1"/>
    <col min="73" max="73" width="16.85546875" style="5" customWidth="1"/>
    <col min="74" max="74" width="18.5703125" style="5" customWidth="1"/>
    <col min="75" max="75" width="14.5703125" style="5" customWidth="1"/>
    <col min="76" max="76" width="8" style="5" customWidth="1"/>
    <col min="77" max="77" width="7.7109375" style="5" customWidth="1"/>
    <col min="78" max="79" width="9.140625" style="5"/>
    <col min="80" max="80" width="17.7109375" style="5" customWidth="1"/>
    <col min="81" max="81" width="20.7109375" style="5" customWidth="1"/>
    <col min="82" max="82" width="21.42578125" style="5" customWidth="1"/>
    <col min="83" max="87" width="9.140625" style="5"/>
    <col min="88" max="88" width="15.7109375" style="5" customWidth="1"/>
    <col min="89" max="89" width="19.42578125" style="5" customWidth="1"/>
    <col min="90" max="90" width="12.140625" style="5" customWidth="1"/>
    <col min="91" max="94" width="9.140625" style="5"/>
    <col min="95" max="95" width="12" style="5" customWidth="1"/>
    <col min="96" max="96" width="15.42578125" style="5" customWidth="1"/>
    <col min="97" max="102" width="9.140625" style="5"/>
    <col min="103" max="103" width="18.140625" style="5" customWidth="1"/>
    <col min="104" max="109" width="9.140625" style="5"/>
    <col min="110" max="110" width="19.85546875" style="5" customWidth="1"/>
    <col min="111" max="114" width="9.140625" style="5"/>
    <col min="115" max="115" width="14.85546875" style="5" customWidth="1"/>
    <col min="116" max="116" width="17.28515625" style="5" customWidth="1"/>
    <col min="117" max="117" width="14.5703125" style="5" customWidth="1"/>
    <col min="118" max="121" width="9.140625" style="5"/>
    <col min="122" max="122" width="15.85546875" style="5" customWidth="1"/>
    <col min="123" max="123" width="17" style="5" customWidth="1"/>
    <col min="124" max="124" width="19.5703125" style="5" customWidth="1"/>
    <col min="125" max="128" width="9.140625" style="5"/>
    <col min="129" max="129" width="20.5703125" style="5" customWidth="1"/>
    <col min="130" max="130" width="16.28515625" style="5" customWidth="1"/>
    <col min="131" max="131" width="21.5703125" style="5" customWidth="1"/>
    <col min="132" max="16384" width="9.140625" style="5"/>
  </cols>
  <sheetData>
    <row r="1" spans="1:137" s="2" customFormat="1">
      <c r="A1" s="2" t="s">
        <v>0</v>
      </c>
      <c r="B1" s="3" t="s">
        <v>1</v>
      </c>
      <c r="C1" s="2" t="s">
        <v>2</v>
      </c>
      <c r="D1" s="2" t="s">
        <v>3</v>
      </c>
      <c r="E1" s="2" t="s">
        <v>30</v>
      </c>
      <c r="F1" s="2" t="s">
        <v>6</v>
      </c>
      <c r="G1" s="2" t="s">
        <v>4</v>
      </c>
      <c r="H1" s="2" t="s">
        <v>5</v>
      </c>
      <c r="I1" s="2" t="s">
        <v>16</v>
      </c>
      <c r="J1" s="2" t="s">
        <v>13</v>
      </c>
      <c r="K1" s="2" t="s">
        <v>14</v>
      </c>
      <c r="L1" s="2" t="s">
        <v>19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44</v>
      </c>
      <c r="R1" s="2" t="s">
        <v>43</v>
      </c>
      <c r="S1" s="2" t="s">
        <v>57</v>
      </c>
      <c r="T1" s="2" t="s">
        <v>9</v>
      </c>
      <c r="U1" s="2" t="s">
        <v>10</v>
      </c>
      <c r="V1" s="2" t="s">
        <v>11</v>
      </c>
      <c r="W1" s="2" t="s">
        <v>12</v>
      </c>
      <c r="X1" s="2" t="s">
        <v>20</v>
      </c>
      <c r="Y1" s="2" t="s">
        <v>21</v>
      </c>
      <c r="Z1" s="2" t="s">
        <v>24</v>
      </c>
      <c r="AA1" s="2" t="s">
        <v>9</v>
      </c>
      <c r="AB1" s="2" t="s">
        <v>10</v>
      </c>
      <c r="AC1" s="2" t="s">
        <v>11</v>
      </c>
      <c r="AD1" s="2" t="s">
        <v>12</v>
      </c>
      <c r="AE1" s="2" t="s">
        <v>23</v>
      </c>
      <c r="AF1" s="2" t="s">
        <v>22</v>
      </c>
      <c r="AG1" s="2" t="s">
        <v>78</v>
      </c>
      <c r="AH1" s="2" t="s">
        <v>9</v>
      </c>
      <c r="AI1" s="2" t="s">
        <v>10</v>
      </c>
      <c r="AJ1" s="2" t="s">
        <v>37</v>
      </c>
      <c r="AK1" s="2" t="s">
        <v>12</v>
      </c>
      <c r="AL1" s="2" t="s">
        <v>63</v>
      </c>
      <c r="AM1" s="2" t="s">
        <v>27</v>
      </c>
      <c r="AN1" s="2" t="s">
        <v>28</v>
      </c>
      <c r="AO1" s="2" t="s">
        <v>9</v>
      </c>
      <c r="AP1" s="2" t="s">
        <v>10</v>
      </c>
      <c r="AQ1" s="2" t="s">
        <v>11</v>
      </c>
      <c r="AR1" s="2" t="s">
        <v>12</v>
      </c>
      <c r="AS1" s="2" t="s">
        <v>29</v>
      </c>
      <c r="AT1" s="2" t="s">
        <v>33</v>
      </c>
      <c r="AU1" s="2" t="s">
        <v>34</v>
      </c>
      <c r="AV1" s="2" t="s">
        <v>9</v>
      </c>
      <c r="AW1" s="2" t="s">
        <v>10</v>
      </c>
      <c r="AX1" s="2" t="s">
        <v>11</v>
      </c>
      <c r="AY1" s="2" t="s">
        <v>12</v>
      </c>
      <c r="AZ1" s="2" t="s">
        <v>35</v>
      </c>
      <c r="BA1" s="2" t="s">
        <v>36</v>
      </c>
      <c r="BB1" s="2" t="s">
        <v>38</v>
      </c>
      <c r="BC1" s="2" t="s">
        <v>9</v>
      </c>
      <c r="BD1" s="2" t="s">
        <v>10</v>
      </c>
      <c r="BE1" s="2" t="s">
        <v>11</v>
      </c>
      <c r="BF1" s="2" t="s">
        <v>12</v>
      </c>
      <c r="BG1" s="2" t="s">
        <v>39</v>
      </c>
      <c r="BH1" s="2" t="s">
        <v>40</v>
      </c>
      <c r="BI1" s="11" t="s">
        <v>45</v>
      </c>
      <c r="BJ1" s="2" t="s">
        <v>9</v>
      </c>
      <c r="BK1" s="2" t="s">
        <v>10</v>
      </c>
      <c r="BL1" s="2" t="s">
        <v>11</v>
      </c>
      <c r="BM1" s="2" t="s">
        <v>12</v>
      </c>
      <c r="BN1" s="2" t="s">
        <v>46</v>
      </c>
      <c r="BO1" s="2" t="s">
        <v>47</v>
      </c>
      <c r="BP1" s="2" t="s">
        <v>52</v>
      </c>
      <c r="BQ1" s="2" t="s">
        <v>9</v>
      </c>
      <c r="BR1" s="2" t="s">
        <v>10</v>
      </c>
      <c r="BS1" s="2" t="s">
        <v>11</v>
      </c>
      <c r="BT1" s="2" t="s">
        <v>12</v>
      </c>
      <c r="BU1" s="2" t="s">
        <v>48</v>
      </c>
      <c r="BV1" s="2" t="s">
        <v>17</v>
      </c>
      <c r="BW1" s="2" t="s">
        <v>51</v>
      </c>
      <c r="BX1" s="2" t="s">
        <v>9</v>
      </c>
      <c r="BY1" s="2" t="s">
        <v>10</v>
      </c>
      <c r="BZ1" s="2" t="s">
        <v>11</v>
      </c>
      <c r="CA1" s="2" t="s">
        <v>12</v>
      </c>
      <c r="CB1" s="2" t="s">
        <v>49</v>
      </c>
      <c r="CC1" s="2" t="s">
        <v>50</v>
      </c>
      <c r="CD1" s="2" t="s">
        <v>53</v>
      </c>
      <c r="CE1" s="2" t="s">
        <v>9</v>
      </c>
      <c r="CF1" s="2" t="s">
        <v>10</v>
      </c>
      <c r="CG1" s="2" t="s">
        <v>37</v>
      </c>
      <c r="CH1" s="2" t="s">
        <v>54</v>
      </c>
      <c r="CI1" s="2" t="s">
        <v>55</v>
      </c>
      <c r="CJ1" s="2" t="s">
        <v>56</v>
      </c>
      <c r="CK1" s="2" t="s">
        <v>58</v>
      </c>
      <c r="CL1" s="2" t="s">
        <v>9</v>
      </c>
      <c r="CM1" s="2" t="s">
        <v>10</v>
      </c>
      <c r="CN1" s="2" t="s">
        <v>37</v>
      </c>
      <c r="CO1" s="2" t="s">
        <v>12</v>
      </c>
      <c r="CP1" s="2" t="s">
        <v>59</v>
      </c>
      <c r="CQ1" s="2" t="s">
        <v>60</v>
      </c>
      <c r="CR1" s="2" t="s">
        <v>65</v>
      </c>
      <c r="CS1" s="2" t="s">
        <v>9</v>
      </c>
      <c r="CT1" s="2" t="s">
        <v>10</v>
      </c>
      <c r="CU1" s="2" t="s">
        <v>11</v>
      </c>
      <c r="CV1" s="2" t="s">
        <v>54</v>
      </c>
      <c r="CW1" s="2" t="s">
        <v>66</v>
      </c>
      <c r="CX1" s="2" t="s">
        <v>67</v>
      </c>
      <c r="CY1" s="2" t="s">
        <v>70</v>
      </c>
      <c r="CZ1" s="2" t="s">
        <v>9</v>
      </c>
      <c r="DA1" s="2" t="s">
        <v>10</v>
      </c>
      <c r="DB1" s="2" t="s">
        <v>11</v>
      </c>
      <c r="DC1" s="2" t="s">
        <v>54</v>
      </c>
      <c r="DD1" s="2" t="s">
        <v>71</v>
      </c>
      <c r="DE1" s="2" t="s">
        <v>72</v>
      </c>
      <c r="DF1" s="2" t="s">
        <v>73</v>
      </c>
      <c r="DG1" s="2" t="s">
        <v>9</v>
      </c>
      <c r="DH1" s="2" t="s">
        <v>10</v>
      </c>
      <c r="DI1" s="2" t="s">
        <v>37</v>
      </c>
      <c r="DJ1" s="2" t="s">
        <v>54</v>
      </c>
      <c r="DK1" s="2" t="s">
        <v>74</v>
      </c>
      <c r="DL1" s="2" t="s">
        <v>75</v>
      </c>
      <c r="DM1" s="2" t="s">
        <v>79</v>
      </c>
      <c r="DN1" s="2" t="s">
        <v>9</v>
      </c>
      <c r="DO1" s="2" t="s">
        <v>10</v>
      </c>
      <c r="DP1" s="2" t="s">
        <v>11</v>
      </c>
      <c r="DQ1" s="2" t="s">
        <v>54</v>
      </c>
      <c r="DR1" s="2" t="s">
        <v>80</v>
      </c>
      <c r="DS1" s="2" t="s">
        <v>81</v>
      </c>
      <c r="DT1" s="2" t="s">
        <v>86</v>
      </c>
      <c r="DU1" s="2" t="s">
        <v>9</v>
      </c>
      <c r="DV1" s="2" t="s">
        <v>10</v>
      </c>
      <c r="DW1" s="2" t="s">
        <v>37</v>
      </c>
      <c r="DX1" s="2" t="s">
        <v>54</v>
      </c>
      <c r="DY1" s="2" t="s">
        <v>84</v>
      </c>
      <c r="DZ1" s="2" t="s">
        <v>85</v>
      </c>
      <c r="EA1" s="2" t="s">
        <v>88</v>
      </c>
      <c r="EB1" s="2" t="s">
        <v>9</v>
      </c>
      <c r="EC1" s="2" t="s">
        <v>10</v>
      </c>
      <c r="ED1" s="2" t="s">
        <v>11</v>
      </c>
      <c r="EE1" s="2" t="s">
        <v>12</v>
      </c>
      <c r="EF1" s="2" t="s">
        <v>89</v>
      </c>
      <c r="EG1" s="2" t="s">
        <v>90</v>
      </c>
    </row>
    <row r="2" spans="1:137" s="4" customFormat="1">
      <c r="A2" s="4">
        <v>1</v>
      </c>
      <c r="B2" s="1" t="s">
        <v>110</v>
      </c>
      <c r="C2" s="5" t="s">
        <v>8</v>
      </c>
      <c r="D2" s="1" t="s">
        <v>18</v>
      </c>
      <c r="E2" s="1" t="s">
        <v>32</v>
      </c>
      <c r="F2" s="4" t="s">
        <v>7</v>
      </c>
      <c r="G2" s="4">
        <v>297</v>
      </c>
      <c r="H2" s="5" t="s">
        <v>118</v>
      </c>
      <c r="I2" s="4" t="s">
        <v>116</v>
      </c>
      <c r="J2" s="4">
        <v>76.8</v>
      </c>
      <c r="K2" s="5">
        <f t="shared" ref="K2:K23" si="0">SQRT(J2*(100-J2)/G2)</f>
        <v>2.4493247884247444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>
        <f>(AK2-AJ2)/3.92</f>
        <v>0</v>
      </c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>
        <v>7.0000000000000007E-2</v>
      </c>
      <c r="BC2" s="5">
        <v>0.03</v>
      </c>
      <c r="BD2" s="5">
        <v>0.15</v>
      </c>
      <c r="BE2" s="5">
        <f>LN(BC2)</f>
        <v>-3.5065578973199818</v>
      </c>
      <c r="BF2" s="5">
        <f>LN(BD2)</f>
        <v>-1.8971199848858813</v>
      </c>
      <c r="BG2" s="5">
        <f>LN(BB2)</f>
        <v>-2.6592600369327779</v>
      </c>
      <c r="BH2" s="5">
        <f>(BF2-BE2)/3.92</f>
        <v>0.41057089602910729</v>
      </c>
      <c r="BI2" s="5"/>
      <c r="BJ2" s="5"/>
      <c r="BK2" s="5"/>
      <c r="BL2" s="5" t="e">
        <f>LN(BJ2)</f>
        <v>#NUM!</v>
      </c>
      <c r="BM2" s="5" t="e">
        <f>LN(BK2)</f>
        <v>#NUM!</v>
      </c>
      <c r="BN2" s="5"/>
      <c r="BO2" s="5" t="e">
        <f>(BM2-BL2)/3.92</f>
        <v>#NUM!</v>
      </c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</row>
    <row r="3" spans="1:137">
      <c r="A3" s="4">
        <v>2</v>
      </c>
      <c r="B3" s="1" t="s">
        <v>102</v>
      </c>
      <c r="C3" s="5" t="s">
        <v>41</v>
      </c>
      <c r="D3" s="1" t="s">
        <v>42</v>
      </c>
      <c r="E3" s="1" t="s">
        <v>32</v>
      </c>
      <c r="F3" s="4" t="s">
        <v>7</v>
      </c>
      <c r="G3" s="4">
        <v>3861</v>
      </c>
      <c r="H3" s="5" t="s">
        <v>117</v>
      </c>
      <c r="I3" s="5" t="s">
        <v>114</v>
      </c>
      <c r="J3" s="4">
        <v>75.5</v>
      </c>
      <c r="K3" s="5">
        <f t="shared" si="0"/>
        <v>0.69216019033582765</v>
      </c>
      <c r="L3" s="5">
        <v>1.95</v>
      </c>
      <c r="M3" s="5">
        <v>1.65</v>
      </c>
      <c r="N3" s="5">
        <v>2.3199999999999998</v>
      </c>
      <c r="O3" s="5">
        <f>LN(M3)</f>
        <v>0.50077528791248915</v>
      </c>
      <c r="P3" s="5">
        <f>LN(N3)</f>
        <v>0.84156718567821853</v>
      </c>
      <c r="Q3" s="5">
        <f>LN(L3)</f>
        <v>0.66782937257565544</v>
      </c>
      <c r="R3" s="5">
        <f>(P3-O3)/3.92</f>
        <v>8.6936708613706476E-2</v>
      </c>
      <c r="BI3" s="5">
        <v>0.22</v>
      </c>
      <c r="BJ3" s="5">
        <v>0.17</v>
      </c>
      <c r="BK3" s="5">
        <v>0.3</v>
      </c>
      <c r="BL3" s="5">
        <f>LN(BJ3)</f>
        <v>-1.7719568419318752</v>
      </c>
      <c r="BM3" s="5">
        <f>LN(BK3)</f>
        <v>-1.2039728043259361</v>
      </c>
      <c r="BN3" s="5">
        <f>LN(BI3)</f>
        <v>-1.5141277326297755</v>
      </c>
      <c r="BO3" s="5">
        <f>(BM3-BL3)/3.92</f>
        <v>0.14489388714437221</v>
      </c>
      <c r="BP3" s="5">
        <v>0.75</v>
      </c>
      <c r="BQ3" s="5">
        <v>0.68</v>
      </c>
      <c r="BR3" s="5">
        <v>0.83</v>
      </c>
      <c r="BS3" s="5">
        <f>LN(BQ3)</f>
        <v>-0.38566248081198462</v>
      </c>
      <c r="BT3" s="5">
        <f>LN(BR3)</f>
        <v>-0.18632957819149348</v>
      </c>
      <c r="BU3" s="5">
        <f>LN(BP3)</f>
        <v>-0.2876820724517809</v>
      </c>
      <c r="BV3" s="5">
        <f>(BT3-BS3)/3.92</f>
        <v>5.0850230260329372E-2</v>
      </c>
      <c r="EA3" s="5">
        <v>0.74</v>
      </c>
      <c r="EB3" s="5">
        <v>0.65</v>
      </c>
      <c r="EC3" s="5">
        <v>0.85</v>
      </c>
      <c r="ED3" s="5">
        <f>LN(EB3)</f>
        <v>-0.43078291609245423</v>
      </c>
      <c r="EE3" s="5">
        <f>LN(EC3)</f>
        <v>-0.16251892949777494</v>
      </c>
      <c r="EF3" s="5">
        <f>LN(EA3)</f>
        <v>-0.30110509278392161</v>
      </c>
      <c r="EG3" s="5">
        <f>(EE3-ED3)/3.92</f>
        <v>6.8434690457826353E-2</v>
      </c>
    </row>
    <row r="4" spans="1:137">
      <c r="A4" s="4">
        <v>3</v>
      </c>
      <c r="B4" s="1" t="s">
        <v>97</v>
      </c>
      <c r="C4" s="5" t="s">
        <v>8</v>
      </c>
      <c r="D4" s="1" t="s">
        <v>18</v>
      </c>
      <c r="E4" s="1" t="s">
        <v>32</v>
      </c>
      <c r="F4" s="4" t="s">
        <v>7</v>
      </c>
      <c r="G4" s="4">
        <v>569</v>
      </c>
      <c r="H4" s="5" t="s">
        <v>117</v>
      </c>
      <c r="I4" s="4" t="s">
        <v>115</v>
      </c>
      <c r="J4" s="4">
        <v>77.7</v>
      </c>
      <c r="K4" s="5">
        <f t="shared" si="0"/>
        <v>1.7450457112266859</v>
      </c>
      <c r="S4" s="5">
        <v>3.79</v>
      </c>
      <c r="T4" s="5">
        <v>2.58</v>
      </c>
      <c r="U4" s="5">
        <v>9.94</v>
      </c>
      <c r="V4" s="5">
        <f>LN(T4)</f>
        <v>0.94778939893352609</v>
      </c>
      <c r="W4" s="5">
        <f>LN(U4)</f>
        <v>2.2965670206684825</v>
      </c>
      <c r="X4" s="5">
        <f>LN(S4)</f>
        <v>1.3323660190943349</v>
      </c>
      <c r="Y4" s="5">
        <f>(W4-V4)/3.92</f>
        <v>0.34407592391197872</v>
      </c>
      <c r="AQ4" s="5" t="e">
        <f t="shared" ref="AQ4:AR11" si="1">LN(AO4)</f>
        <v>#NUM!</v>
      </c>
      <c r="AR4" s="5" t="e">
        <f t="shared" si="1"/>
        <v>#NUM!</v>
      </c>
      <c r="AS4" s="5" t="e">
        <f t="shared" ref="AS4:AS11" si="2">LN(AN4)</f>
        <v>#NUM!</v>
      </c>
      <c r="AT4" s="5" t="e">
        <f t="shared" ref="AT4:AT11" si="3">(AR4-AQ4)/3.92</f>
        <v>#NUM!</v>
      </c>
      <c r="BZ4" s="5" t="e">
        <f>LN(BX4)</f>
        <v>#NUM!</v>
      </c>
      <c r="CA4" s="5" t="e">
        <f>LN(BY4)</f>
        <v>#NUM!</v>
      </c>
      <c r="CB4" s="5" t="e">
        <f>LN(BW4)</f>
        <v>#NUM!</v>
      </c>
      <c r="CC4" s="5" t="e">
        <f>(CA4-BZ4)/3.92</f>
        <v>#NUM!</v>
      </c>
      <c r="CD4" s="5">
        <v>2.76</v>
      </c>
      <c r="CE4" s="5">
        <v>1.21</v>
      </c>
      <c r="CF4" s="5">
        <v>6.27</v>
      </c>
      <c r="CG4" s="5">
        <f>LN(CE4)</f>
        <v>0.1906203596086497</v>
      </c>
      <c r="CH4" s="5">
        <f>LN(CF4)</f>
        <v>1.8357763546448294</v>
      </c>
      <c r="CI4" s="5">
        <f>LN(CD4)</f>
        <v>1.0152306797290584</v>
      </c>
      <c r="CJ4" s="5">
        <f>(CH4-CG4)/3.92</f>
        <v>0.4196826517949438</v>
      </c>
    </row>
    <row r="5" spans="1:137">
      <c r="A5" s="4">
        <v>4</v>
      </c>
      <c r="B5" s="1" t="s">
        <v>93</v>
      </c>
      <c r="C5" s="5" t="s">
        <v>8</v>
      </c>
      <c r="D5" s="5" t="s">
        <v>69</v>
      </c>
      <c r="E5" s="5" t="s">
        <v>32</v>
      </c>
      <c r="F5" s="4" t="s">
        <v>7</v>
      </c>
      <c r="G5" s="4">
        <v>472</v>
      </c>
      <c r="H5" s="5" t="s">
        <v>118</v>
      </c>
      <c r="I5" s="4" t="s">
        <v>114</v>
      </c>
      <c r="J5" s="4">
        <v>74.5</v>
      </c>
      <c r="K5" s="5">
        <f t="shared" si="0"/>
        <v>2.0062138639229392</v>
      </c>
      <c r="P5" s="5" t="e">
        <f>LN(N5)</f>
        <v>#NUM!</v>
      </c>
      <c r="Q5" s="5" t="e">
        <f>LN(L5)</f>
        <v>#NUM!</v>
      </c>
      <c r="R5" s="5" t="e">
        <f>(P5-O5)/3.92</f>
        <v>#NUM!</v>
      </c>
      <c r="AQ5" s="5" t="e">
        <f t="shared" si="1"/>
        <v>#NUM!</v>
      </c>
      <c r="AR5" s="5" t="e">
        <f t="shared" si="1"/>
        <v>#NUM!</v>
      </c>
      <c r="AS5" s="5" t="e">
        <f t="shared" si="2"/>
        <v>#NUM!</v>
      </c>
      <c r="AT5" s="5" t="e">
        <f t="shared" si="3"/>
        <v>#NUM!</v>
      </c>
      <c r="AU5" s="6">
        <v>3.36</v>
      </c>
      <c r="AV5" s="5">
        <v>1.47</v>
      </c>
      <c r="AW5" s="5">
        <v>7.67</v>
      </c>
      <c r="AX5" s="5">
        <f t="shared" ref="AX5:AY7" si="4">LN(AV5)</f>
        <v>0.38526240079064489</v>
      </c>
      <c r="AY5" s="5">
        <f t="shared" si="4"/>
        <v>2.0373166153791646</v>
      </c>
      <c r="AZ5" s="5">
        <f>LN(AU5)</f>
        <v>1.2119409739751128</v>
      </c>
      <c r="BA5" s="5">
        <f>(AY5-AX5)/3.92</f>
        <v>0.42144240168074482</v>
      </c>
      <c r="BI5" s="5">
        <v>0.14000000000000001</v>
      </c>
      <c r="BJ5" s="5">
        <v>7.0999999999999994E-2</v>
      </c>
      <c r="BK5" s="5">
        <v>0.28000000000000003</v>
      </c>
      <c r="BL5" s="5">
        <f>LN(BJ5)</f>
        <v>-2.6450754019408218</v>
      </c>
      <c r="BM5" s="5">
        <f>LN(BK5)</f>
        <v>-1.2729656758128873</v>
      </c>
      <c r="BN5" s="5">
        <f>LN(BI5)</f>
        <v>-1.9661128563728327</v>
      </c>
      <c r="BO5" s="5">
        <f>(BM5-BL5)/3.92</f>
        <v>0.35002799135916696</v>
      </c>
      <c r="BX5" s="10"/>
      <c r="BY5" s="10"/>
      <c r="BZ5" s="5" t="e">
        <f>LN(BX5)</f>
        <v>#NUM!</v>
      </c>
      <c r="CA5" s="5" t="e">
        <f>LN(BY5)</f>
        <v>#NUM!</v>
      </c>
      <c r="CB5" s="5" t="e">
        <f>LN(BW5)</f>
        <v>#NUM!</v>
      </c>
      <c r="CC5" s="5" t="e">
        <f>(CA5-BZ5)/3.92</f>
        <v>#NUM!</v>
      </c>
      <c r="CR5" s="5">
        <v>5.64</v>
      </c>
      <c r="CS5" s="5">
        <v>2.4</v>
      </c>
      <c r="CT5" s="5">
        <v>11.79</v>
      </c>
      <c r="CU5" s="5">
        <f>LN(CS5)</f>
        <v>0.87546873735389985</v>
      </c>
      <c r="CV5" s="5">
        <f>LN(CT5)</f>
        <v>2.4672517145492794</v>
      </c>
      <c r="CW5" s="5">
        <f>LN(CR5)</f>
        <v>1.7298840655099674</v>
      </c>
      <c r="CX5" s="5">
        <f>(CV5-CU5)/3.92</f>
        <v>0.40606708601922947</v>
      </c>
    </row>
    <row r="6" spans="1:137">
      <c r="A6" s="4">
        <v>5</v>
      </c>
      <c r="B6" s="1" t="s">
        <v>104</v>
      </c>
      <c r="C6" s="5" t="s">
        <v>15</v>
      </c>
      <c r="D6" s="1" t="s">
        <v>76</v>
      </c>
      <c r="E6" s="1" t="s">
        <v>32</v>
      </c>
      <c r="F6" s="4" t="s">
        <v>7</v>
      </c>
      <c r="G6" s="4">
        <v>634</v>
      </c>
      <c r="H6" s="5" t="s">
        <v>117</v>
      </c>
      <c r="I6" s="5" t="s">
        <v>113</v>
      </c>
      <c r="J6" s="4">
        <v>83.7</v>
      </c>
      <c r="K6" s="5">
        <f t="shared" si="0"/>
        <v>1.4669384845146565</v>
      </c>
      <c r="S6" s="5">
        <v>2</v>
      </c>
      <c r="T6" s="5">
        <v>1.32</v>
      </c>
      <c r="U6" s="5">
        <v>3.14</v>
      </c>
      <c r="V6" s="5">
        <f t="shared" ref="V6:W8" si="5">LN(T6)</f>
        <v>0.27763173659827955</v>
      </c>
      <c r="W6" s="5">
        <f t="shared" si="5"/>
        <v>1.144222799920162</v>
      </c>
      <c r="X6" s="5">
        <f>LN(S6)</f>
        <v>0.69314718055994529</v>
      </c>
      <c r="Y6" s="5">
        <f>(W6-V6)/3.92</f>
        <v>0.22106914880660267</v>
      </c>
      <c r="AN6" s="5">
        <v>2.5</v>
      </c>
      <c r="AO6" s="5">
        <v>1.03</v>
      </c>
      <c r="AP6" s="5">
        <v>6.25</v>
      </c>
      <c r="AQ6" s="5">
        <f t="shared" si="1"/>
        <v>2.9558802241544429E-2</v>
      </c>
      <c r="AR6" s="5">
        <f t="shared" si="1"/>
        <v>1.8325814637483102</v>
      </c>
      <c r="AS6" s="5">
        <f t="shared" si="2"/>
        <v>0.91629073187415511</v>
      </c>
      <c r="AT6" s="5">
        <f t="shared" si="3"/>
        <v>0.45995476058846063</v>
      </c>
      <c r="AU6" s="5">
        <v>2.7</v>
      </c>
      <c r="AV6" s="5">
        <v>1.76</v>
      </c>
      <c r="AW6" s="5">
        <v>3.4</v>
      </c>
      <c r="AX6" s="5">
        <f t="shared" si="4"/>
        <v>0.56531380905006046</v>
      </c>
      <c r="AY6" s="5">
        <f t="shared" si="4"/>
        <v>1.2237754316221157</v>
      </c>
      <c r="AZ6" s="5">
        <f>LN(AU6)</f>
        <v>0.99325177301028345</v>
      </c>
      <c r="BA6" s="5">
        <f>(AY6-AX6)/3.92</f>
        <v>0.16797490371736101</v>
      </c>
    </row>
    <row r="7" spans="1:137">
      <c r="A7" s="4">
        <v>6</v>
      </c>
      <c r="B7" s="1" t="s">
        <v>111</v>
      </c>
      <c r="C7" s="5" t="s">
        <v>8</v>
      </c>
      <c r="D7" s="1" t="s">
        <v>18</v>
      </c>
      <c r="E7" s="1" t="s">
        <v>32</v>
      </c>
      <c r="F7" s="4" t="s">
        <v>7</v>
      </c>
      <c r="G7" s="4">
        <v>739</v>
      </c>
      <c r="H7" s="5" t="s">
        <v>117</v>
      </c>
      <c r="I7" s="4" t="s">
        <v>113</v>
      </c>
      <c r="J7" s="4">
        <v>73.099999999999994</v>
      </c>
      <c r="K7" s="5">
        <f t="shared" si="0"/>
        <v>1.6312202693022206</v>
      </c>
      <c r="L7" s="5">
        <v>3.25</v>
      </c>
      <c r="M7" s="5">
        <v>1.19</v>
      </c>
      <c r="N7" s="5">
        <v>8.86</v>
      </c>
      <c r="O7" s="5">
        <f t="shared" ref="O7:P10" si="6">LN(M7)</f>
        <v>0.17395330712343798</v>
      </c>
      <c r="P7" s="5">
        <f t="shared" si="6"/>
        <v>2.1815467646169897</v>
      </c>
      <c r="Q7" s="5">
        <f t="shared" ref="Q7:Q13" si="7">LN(L7)</f>
        <v>1.1786549963416462</v>
      </c>
      <c r="R7" s="5">
        <f t="shared" ref="R7:R13" si="8">(P7-O7)/3.92</f>
        <v>0.5121411881361102</v>
      </c>
      <c r="S7" s="5">
        <v>3.1</v>
      </c>
      <c r="T7" s="5">
        <v>1.2</v>
      </c>
      <c r="U7" s="5">
        <v>8</v>
      </c>
      <c r="V7" s="5">
        <f t="shared" si="5"/>
        <v>0.18232155679395459</v>
      </c>
      <c r="W7" s="5">
        <f t="shared" si="5"/>
        <v>2.0794415416798357</v>
      </c>
      <c r="X7" s="5">
        <f>LN(S7)</f>
        <v>1.1314021114911006</v>
      </c>
      <c r="Y7" s="5">
        <f>(W7-V7)/3.92</f>
        <v>0.48395917981782682</v>
      </c>
      <c r="AC7" s="5" t="e">
        <f>LN(AA7)</f>
        <v>#NUM!</v>
      </c>
      <c r="AE7" s="5" t="e">
        <f>LN(Z7)</f>
        <v>#NUM!</v>
      </c>
      <c r="AF7" s="5" t="e">
        <f>(AD7-AC7)/3.92</f>
        <v>#NUM!</v>
      </c>
      <c r="AQ7" s="5" t="e">
        <f t="shared" si="1"/>
        <v>#NUM!</v>
      </c>
      <c r="AR7" s="5" t="e">
        <f t="shared" si="1"/>
        <v>#NUM!</v>
      </c>
      <c r="AS7" s="5" t="e">
        <f t="shared" si="2"/>
        <v>#NUM!</v>
      </c>
      <c r="AT7" s="5" t="e">
        <f t="shared" si="3"/>
        <v>#NUM!</v>
      </c>
      <c r="AU7" s="5">
        <v>4.34</v>
      </c>
      <c r="AV7" s="5">
        <v>1.33</v>
      </c>
      <c r="AW7" s="5">
        <v>14.2</v>
      </c>
      <c r="AX7" s="5">
        <f t="shared" si="4"/>
        <v>0.28517894223366247</v>
      </c>
      <c r="AY7" s="5">
        <f t="shared" si="4"/>
        <v>2.653241964607215</v>
      </c>
      <c r="AZ7" s="5">
        <f>LN(AU7)</f>
        <v>1.4678743481123135</v>
      </c>
      <c r="BA7" s="5">
        <f>(AY7-AX7)/3.92</f>
        <v>0.60409770978917154</v>
      </c>
      <c r="BB7" s="5">
        <v>0.43</v>
      </c>
      <c r="BC7" s="5">
        <v>0.24</v>
      </c>
      <c r="BD7" s="5">
        <v>0.76</v>
      </c>
      <c r="BE7" s="5">
        <f>LN(BC7)</f>
        <v>-1.4271163556401458</v>
      </c>
      <c r="BF7" s="5">
        <f>LN(BD7)</f>
        <v>-0.2744368457017603</v>
      </c>
      <c r="BG7" s="5">
        <f>LN(BB7)</f>
        <v>-0.84397007029452897</v>
      </c>
      <c r="BH7" s="5">
        <f>(BF7-BE7)/3.92</f>
        <v>0.29405089539244528</v>
      </c>
      <c r="BP7" s="5">
        <v>0.39</v>
      </c>
      <c r="BQ7" s="5">
        <v>0.17</v>
      </c>
      <c r="BR7" s="5">
        <v>0.93</v>
      </c>
      <c r="BS7" s="5">
        <f>LN(BQ7)</f>
        <v>-1.7719568419318752</v>
      </c>
      <c r="BT7" s="5">
        <f>LN(BR7)</f>
        <v>-7.2570692834835374E-2</v>
      </c>
      <c r="BU7" s="5">
        <f>LN(BP7)</f>
        <v>-0.94160853985844495</v>
      </c>
      <c r="BV7" s="5">
        <f>(BT7-BS7)/3.92</f>
        <v>0.43351687476965306</v>
      </c>
      <c r="BZ7" s="5" t="e">
        <f>LN(BX7)</f>
        <v>#NUM!</v>
      </c>
      <c r="CA7" s="5" t="e">
        <f>LN(BY7)</f>
        <v>#NUM!</v>
      </c>
      <c r="CB7" s="5" t="e">
        <f>LN(BW7)</f>
        <v>#NUM!</v>
      </c>
      <c r="CC7" s="5" t="e">
        <f>(CA7-BZ7)/3.92</f>
        <v>#NUM!</v>
      </c>
      <c r="CK7" s="5">
        <v>1.54</v>
      </c>
      <c r="CL7" s="5">
        <v>1.1000000000000001</v>
      </c>
      <c r="CM7" s="5">
        <v>2.2000000000000002</v>
      </c>
      <c r="CN7" s="5">
        <f>LN(CL7)</f>
        <v>9.5310179804324935E-2</v>
      </c>
      <c r="CO7" s="5">
        <f>LN(CM7)</f>
        <v>0.78845736036427028</v>
      </c>
      <c r="CP7" s="5">
        <f>LN(CK7)</f>
        <v>0.43178241642553783</v>
      </c>
      <c r="CQ7" s="5">
        <f>(CO7-CN7)/3.92</f>
        <v>0.17682326034692486</v>
      </c>
    </row>
    <row r="8" spans="1:137">
      <c r="A8" s="4">
        <v>7</v>
      </c>
      <c r="B8" s="1" t="s">
        <v>105</v>
      </c>
      <c r="C8" s="1" t="s">
        <v>8</v>
      </c>
      <c r="D8" s="1" t="s">
        <v>18</v>
      </c>
      <c r="E8" s="1" t="s">
        <v>31</v>
      </c>
      <c r="F8" s="4" t="s">
        <v>26</v>
      </c>
      <c r="G8" s="4">
        <v>6761</v>
      </c>
      <c r="H8" s="1" t="s">
        <v>117</v>
      </c>
      <c r="I8" s="4" t="s">
        <v>113</v>
      </c>
      <c r="J8" s="4">
        <v>43.9</v>
      </c>
      <c r="K8" s="9">
        <f t="shared" si="0"/>
        <v>0.60354300766904534</v>
      </c>
      <c r="L8" s="4">
        <v>1.47</v>
      </c>
      <c r="M8" s="4">
        <v>1.25</v>
      </c>
      <c r="N8" s="4">
        <v>1.73</v>
      </c>
      <c r="O8" s="4">
        <f t="shared" si="6"/>
        <v>0.22314355131420976</v>
      </c>
      <c r="P8" s="4">
        <f t="shared" si="6"/>
        <v>0.5481214085096876</v>
      </c>
      <c r="Q8" s="4">
        <f t="shared" si="7"/>
        <v>0.38526240079064489</v>
      </c>
      <c r="R8" s="4">
        <f t="shared" si="8"/>
        <v>8.2902514590683124E-2</v>
      </c>
      <c r="S8" s="4">
        <v>1.41</v>
      </c>
      <c r="T8" s="4">
        <v>1.24</v>
      </c>
      <c r="U8" s="4">
        <v>1.59</v>
      </c>
      <c r="V8" s="4">
        <f t="shared" si="5"/>
        <v>0.21511137961694549</v>
      </c>
      <c r="W8" s="4">
        <f t="shared" si="5"/>
        <v>0.46373401623214022</v>
      </c>
      <c r="X8" s="4">
        <f>LN(S8)</f>
        <v>0.34358970439007686</v>
      </c>
      <c r="Y8" s="4">
        <f>(W8-V8)/3.92</f>
        <v>6.3424141993672134E-2</v>
      </c>
      <c r="Z8" s="4">
        <v>5.72</v>
      </c>
      <c r="AA8" s="4">
        <v>5.12</v>
      </c>
      <c r="AB8" s="4">
        <v>6.4</v>
      </c>
      <c r="AC8" s="4">
        <f>LN(AA8)</f>
        <v>1.6331544390514163</v>
      </c>
      <c r="AD8" s="4">
        <f>LN(AB8)</f>
        <v>1.8562979903656263</v>
      </c>
      <c r="AE8" s="4">
        <f>LN(Z8)</f>
        <v>1.7439688053917064</v>
      </c>
      <c r="AF8" s="4">
        <f>(AD8-AC8)/3.92</f>
        <v>5.6924375335257633E-2</v>
      </c>
      <c r="AG8" s="4"/>
      <c r="AH8" s="4"/>
      <c r="AI8" s="4"/>
      <c r="AJ8" s="4"/>
      <c r="AK8" s="4"/>
      <c r="AL8" s="4"/>
      <c r="AM8" s="4"/>
      <c r="AN8" s="4"/>
      <c r="AO8" s="4"/>
      <c r="AP8" s="4"/>
      <c r="AQ8" s="4" t="e">
        <f t="shared" si="1"/>
        <v>#NUM!</v>
      </c>
      <c r="AR8" s="4" t="e">
        <f t="shared" si="1"/>
        <v>#NUM!</v>
      </c>
      <c r="AS8" s="4" t="e">
        <f t="shared" si="2"/>
        <v>#NUM!</v>
      </c>
      <c r="AT8" s="4" t="e">
        <f t="shared" si="3"/>
        <v>#NUM!</v>
      </c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9"/>
      <c r="BX8" s="4"/>
      <c r="BY8" s="4"/>
      <c r="BZ8" s="4" t="e">
        <f>LN(BX8)</f>
        <v>#NUM!</v>
      </c>
      <c r="CA8" s="4" t="e">
        <f>LN(BY8)</f>
        <v>#NUM!</v>
      </c>
      <c r="CB8" s="4" t="e">
        <f>LN(BW8)</f>
        <v>#NUM!</v>
      </c>
      <c r="CC8" s="4" t="e">
        <f>(CA8-BZ8)/3.92</f>
        <v>#NUM!</v>
      </c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</row>
    <row r="9" spans="1:137">
      <c r="A9" s="4">
        <v>8</v>
      </c>
      <c r="B9" s="1" t="s">
        <v>112</v>
      </c>
      <c r="C9" s="5" t="s">
        <v>61</v>
      </c>
      <c r="D9" s="5" t="s">
        <v>62</v>
      </c>
      <c r="E9" s="5" t="s">
        <v>32</v>
      </c>
      <c r="F9" s="4" t="s">
        <v>7</v>
      </c>
      <c r="G9" s="4">
        <v>633</v>
      </c>
      <c r="H9" s="5" t="s">
        <v>117</v>
      </c>
      <c r="I9" s="4" t="s">
        <v>115</v>
      </c>
      <c r="J9" s="4">
        <v>59.6</v>
      </c>
      <c r="K9" s="5">
        <f t="shared" si="0"/>
        <v>1.9503473178763704</v>
      </c>
      <c r="L9" s="5">
        <v>3.37</v>
      </c>
      <c r="M9" s="5">
        <v>1.1399999999999999</v>
      </c>
      <c r="N9" s="5">
        <v>9.89</v>
      </c>
      <c r="O9" s="5">
        <f t="shared" si="6"/>
        <v>0.131028262406404</v>
      </c>
      <c r="P9" s="5">
        <f t="shared" si="6"/>
        <v>2.2915241456346207</v>
      </c>
      <c r="Q9" s="5">
        <f t="shared" si="7"/>
        <v>1.2149127443642704</v>
      </c>
      <c r="R9" s="5">
        <f t="shared" si="8"/>
        <v>0.55114690898678997</v>
      </c>
      <c r="AG9" s="5">
        <v>2.4500000000000002</v>
      </c>
      <c r="AH9" s="5">
        <v>1.01</v>
      </c>
      <c r="AI9" s="5">
        <v>5.88</v>
      </c>
      <c r="AJ9" s="5">
        <f>LN(AH9)</f>
        <v>9.950330853168092E-3</v>
      </c>
      <c r="AK9" s="5">
        <f>LN(AI9)</f>
        <v>1.7715567619105355</v>
      </c>
      <c r="AL9" s="5">
        <f>LN(AG9)</f>
        <v>0.89608802455663572</v>
      </c>
      <c r="AM9" s="5">
        <f>(AK9-AJ9)/3.92</f>
        <v>0.44938939567789987</v>
      </c>
      <c r="AQ9" s="5" t="e">
        <f t="shared" si="1"/>
        <v>#NUM!</v>
      </c>
      <c r="AR9" s="5" t="e">
        <f t="shared" si="1"/>
        <v>#NUM!</v>
      </c>
      <c r="AS9" s="5" t="e">
        <f t="shared" si="2"/>
        <v>#NUM!</v>
      </c>
      <c r="AT9" s="5" t="e">
        <f t="shared" si="3"/>
        <v>#NUM!</v>
      </c>
      <c r="BB9" s="5">
        <v>0.28000000000000003</v>
      </c>
      <c r="BC9" s="5">
        <v>0.12</v>
      </c>
      <c r="BD9" s="5">
        <v>0.64</v>
      </c>
      <c r="BE9" s="5">
        <f>LN(BC9)</f>
        <v>-2.120263536200091</v>
      </c>
      <c r="BF9" s="5">
        <f>LN(BD9)</f>
        <v>-0.44628710262841947</v>
      </c>
      <c r="BG9" s="5">
        <f>LN(BB9)</f>
        <v>-1.2729656758128873</v>
      </c>
      <c r="BH9" s="5">
        <f>(BF9-BE9)/3.92</f>
        <v>0.42703480448256931</v>
      </c>
      <c r="BI9" s="4">
        <v>0.47</v>
      </c>
      <c r="BJ9" s="4">
        <v>0.32</v>
      </c>
      <c r="BK9" s="4">
        <v>0.69</v>
      </c>
      <c r="BL9" s="5">
        <f>LN(BJ9)</f>
        <v>-1.1394342831883648</v>
      </c>
      <c r="BM9" s="5">
        <f>LN(BK9)</f>
        <v>-0.37106368139083207</v>
      </c>
      <c r="BN9" s="5">
        <f>LN(BI9)</f>
        <v>-0.75502258427803282</v>
      </c>
      <c r="BO9" s="5">
        <f>(BM9-BL9)/3.92</f>
        <v>0.19601290862181958</v>
      </c>
      <c r="BP9" s="5">
        <v>0.16</v>
      </c>
      <c r="BQ9" s="5">
        <v>0.03</v>
      </c>
      <c r="BR9" s="5">
        <v>0.82</v>
      </c>
      <c r="BS9" s="5">
        <f>LN(BQ9)</f>
        <v>-3.5065578973199818</v>
      </c>
      <c r="BT9" s="5">
        <f>LN(BR9)</f>
        <v>-0.19845093872383832</v>
      </c>
      <c r="BU9" s="5">
        <f>LN(BP9)</f>
        <v>-1.8325814637483102</v>
      </c>
      <c r="CK9" s="5">
        <v>1.59</v>
      </c>
      <c r="CL9" s="5">
        <v>1.1000000000000001</v>
      </c>
      <c r="CM9" s="5">
        <v>2.2999999999999998</v>
      </c>
      <c r="CN9" s="5">
        <f>LN(CL9)</f>
        <v>9.5310179804324935E-2</v>
      </c>
      <c r="CO9" s="5">
        <f>LN(CM9)</f>
        <v>0.83290912293510388</v>
      </c>
      <c r="CP9" s="5">
        <f>LN(CK9)</f>
        <v>0.46373401623214022</v>
      </c>
      <c r="CQ9" s="5">
        <f>(CO9-CN9)/3.92</f>
        <v>0.18816299569662731</v>
      </c>
    </row>
    <row r="10" spans="1:137">
      <c r="A10" s="4">
        <v>9</v>
      </c>
      <c r="B10" s="1" t="s">
        <v>96</v>
      </c>
      <c r="C10" s="5" t="s">
        <v>82</v>
      </c>
      <c r="D10" s="1" t="s">
        <v>83</v>
      </c>
      <c r="E10" s="1" t="s">
        <v>32</v>
      </c>
      <c r="F10" s="4" t="s">
        <v>7</v>
      </c>
      <c r="G10" s="4">
        <v>594</v>
      </c>
      <c r="H10" s="5" t="s">
        <v>117</v>
      </c>
      <c r="I10" s="4" t="s">
        <v>113</v>
      </c>
      <c r="J10" s="4">
        <v>83.1</v>
      </c>
      <c r="K10" s="5">
        <f t="shared" si="0"/>
        <v>1.5376257442215677</v>
      </c>
      <c r="O10" s="5" t="e">
        <f t="shared" si="6"/>
        <v>#NUM!</v>
      </c>
      <c r="P10" s="5" t="e">
        <f t="shared" si="6"/>
        <v>#NUM!</v>
      </c>
      <c r="Q10" s="5" t="e">
        <f t="shared" si="7"/>
        <v>#NUM!</v>
      </c>
      <c r="R10" s="5" t="e">
        <f t="shared" si="8"/>
        <v>#NUM!</v>
      </c>
      <c r="Z10" s="5">
        <v>3.3</v>
      </c>
      <c r="AA10" s="5">
        <v>1.53</v>
      </c>
      <c r="AB10" s="5">
        <v>7.14</v>
      </c>
      <c r="AC10" s="5">
        <f>LN(AA10)</f>
        <v>0.42526773540434409</v>
      </c>
      <c r="AD10" s="5">
        <f>LN(AB10)</f>
        <v>1.965712776351493</v>
      </c>
      <c r="AE10" s="5">
        <f>LN(Z10)</f>
        <v>1.1939224684724346</v>
      </c>
      <c r="AF10" s="5">
        <f>(AD10-AC10)/3.92</f>
        <v>0.39297067371100736</v>
      </c>
      <c r="AQ10" s="5" t="e">
        <f t="shared" si="1"/>
        <v>#NUM!</v>
      </c>
      <c r="AR10" s="5" t="e">
        <f t="shared" si="1"/>
        <v>#NUM!</v>
      </c>
      <c r="AS10" s="5" t="e">
        <f t="shared" si="2"/>
        <v>#NUM!</v>
      </c>
      <c r="AT10" s="5" t="e">
        <f t="shared" si="3"/>
        <v>#NUM!</v>
      </c>
      <c r="AX10" s="5" t="e">
        <f>LN(AV10)</f>
        <v>#NUM!</v>
      </c>
      <c r="AZ10" s="5" t="e">
        <f>LN(AU10)</f>
        <v>#NUM!</v>
      </c>
      <c r="BA10" s="5" t="e">
        <f>(AY10-AX10)/3.92</f>
        <v>#NUM!</v>
      </c>
      <c r="BP10" s="5">
        <v>0.4</v>
      </c>
      <c r="BQ10" s="5">
        <v>0.25</v>
      </c>
      <c r="BR10" s="5">
        <v>0.64</v>
      </c>
      <c r="BS10" s="5">
        <f>LN(BQ10)</f>
        <v>-1.3862943611198906</v>
      </c>
      <c r="BT10" s="5">
        <f>LN(BR10)</f>
        <v>-0.44628710262841947</v>
      </c>
      <c r="BU10" s="5">
        <f>LN(BP10)</f>
        <v>-0.916290731874155</v>
      </c>
      <c r="CK10" s="5">
        <v>1.81</v>
      </c>
      <c r="CL10" s="5">
        <v>1.1299999999999999</v>
      </c>
      <c r="CM10" s="5">
        <v>2.85</v>
      </c>
      <c r="CN10" s="5">
        <f>LN(CL10)</f>
        <v>0.12221763272424911</v>
      </c>
      <c r="CO10" s="5">
        <f>LN(CM10)</f>
        <v>1.0473189942805592</v>
      </c>
      <c r="CP10" s="5">
        <f>LN(CK10)</f>
        <v>0.59332684527773438</v>
      </c>
      <c r="CQ10" s="5">
        <f>(CO10-CN10)/3.92</f>
        <v>0.23599524529497706</v>
      </c>
      <c r="CR10" s="5">
        <v>2.27</v>
      </c>
      <c r="CS10" s="5">
        <v>1.33</v>
      </c>
      <c r="CT10" s="5">
        <v>4</v>
      </c>
      <c r="CU10" s="5">
        <f>LN(CS10)</f>
        <v>0.28517894223366247</v>
      </c>
      <c r="CV10" s="5">
        <f>LN(CT10)</f>
        <v>1.3862943611198906</v>
      </c>
      <c r="CW10" s="5">
        <f>LN(CR10)</f>
        <v>0.81977983149331135</v>
      </c>
      <c r="CX10" s="5">
        <f>(CV10-CU10)/3.92</f>
        <v>0.28089679053220101</v>
      </c>
    </row>
    <row r="11" spans="1:137">
      <c r="A11" s="4">
        <v>10</v>
      </c>
      <c r="B11" s="1" t="s">
        <v>101</v>
      </c>
      <c r="C11" s="5" t="s">
        <v>41</v>
      </c>
      <c r="D11" s="1" t="s">
        <v>42</v>
      </c>
      <c r="E11" s="1" t="s">
        <v>32</v>
      </c>
      <c r="F11" s="4" t="s">
        <v>7</v>
      </c>
      <c r="G11" s="4">
        <v>5546</v>
      </c>
      <c r="H11" s="5" t="s">
        <v>117</v>
      </c>
      <c r="I11" s="5" t="s">
        <v>113</v>
      </c>
      <c r="J11" s="4">
        <v>74.3</v>
      </c>
      <c r="K11" s="5">
        <f t="shared" si="0"/>
        <v>0.58677423502141113</v>
      </c>
      <c r="O11" s="5" t="e">
        <f>LN(M11)</f>
        <v>#NUM!</v>
      </c>
      <c r="Q11" s="5" t="e">
        <f t="shared" si="7"/>
        <v>#NUM!</v>
      </c>
      <c r="R11" s="5" t="e">
        <f t="shared" si="8"/>
        <v>#NUM!</v>
      </c>
      <c r="AN11" s="5">
        <v>1.43</v>
      </c>
      <c r="AO11" s="5">
        <v>1.07</v>
      </c>
      <c r="AP11" s="5">
        <v>1.92</v>
      </c>
      <c r="AQ11" s="5">
        <f t="shared" si="1"/>
        <v>6.7658648473814864E-2</v>
      </c>
      <c r="AR11" s="5">
        <f t="shared" si="1"/>
        <v>0.65232518603969014</v>
      </c>
      <c r="AS11" s="5">
        <f t="shared" si="2"/>
        <v>0.35767444427181588</v>
      </c>
      <c r="AT11" s="5">
        <f t="shared" si="3"/>
        <v>0.14914962693007022</v>
      </c>
      <c r="BI11" s="5">
        <v>0.41</v>
      </c>
      <c r="BJ11" s="5">
        <v>0.09</v>
      </c>
      <c r="BK11" s="5">
        <v>0.22</v>
      </c>
      <c r="BL11" s="5">
        <f t="shared" ref="BL11:BM13" si="9">LN(BJ11)</f>
        <v>-2.4079456086518722</v>
      </c>
      <c r="BM11" s="5">
        <f t="shared" si="9"/>
        <v>-1.5141277326297755</v>
      </c>
      <c r="BN11" s="5">
        <f>LN(BI11)</f>
        <v>-0.89159811928378363</v>
      </c>
      <c r="BO11" s="5">
        <f>(BM11-BL11)/3.92</f>
        <v>0.2280147642913512</v>
      </c>
      <c r="BW11" s="5">
        <v>3.5000000000000003E-2</v>
      </c>
      <c r="BX11" s="5">
        <v>1.01</v>
      </c>
      <c r="BY11" s="5">
        <v>1.34</v>
      </c>
      <c r="BZ11" s="5">
        <f>LN(BX11)</f>
        <v>9.950330853168092E-3</v>
      </c>
      <c r="CA11" s="5">
        <f>LN(BY11)</f>
        <v>0.29266961396282004</v>
      </c>
      <c r="CB11" s="5">
        <f>LN(BW11)</f>
        <v>-3.3524072174927233</v>
      </c>
      <c r="CC11" s="5">
        <f>(CA11-BZ11)/3.92</f>
        <v>7.2122266099401006E-2</v>
      </c>
      <c r="DF11" s="5">
        <v>1.68</v>
      </c>
      <c r="DG11" s="5">
        <v>1.23</v>
      </c>
      <c r="DH11" s="5">
        <v>2.29</v>
      </c>
      <c r="DI11" s="5">
        <f>LN(DG11)</f>
        <v>0.20701416938432612</v>
      </c>
      <c r="DJ11" s="5">
        <f>LN(DH11)</f>
        <v>0.82855181756614826</v>
      </c>
      <c r="DK11" s="5">
        <f>LN(DF11)</f>
        <v>0.51879379341516751</v>
      </c>
      <c r="DL11" s="5">
        <f>(DJ11-DI11)/3.92</f>
        <v>0.15855552249536278</v>
      </c>
    </row>
    <row r="12" spans="1:137">
      <c r="A12" s="4">
        <v>11</v>
      </c>
      <c r="B12" s="1" t="s">
        <v>108</v>
      </c>
      <c r="C12" s="5" t="s">
        <v>41</v>
      </c>
      <c r="D12" s="1" t="s">
        <v>42</v>
      </c>
      <c r="E12" s="1" t="s">
        <v>32</v>
      </c>
      <c r="F12" s="4" t="s">
        <v>7</v>
      </c>
      <c r="G12" s="4">
        <v>11654</v>
      </c>
      <c r="H12" s="5" t="s">
        <v>117</v>
      </c>
      <c r="I12" s="4" t="s">
        <v>113</v>
      </c>
      <c r="J12" s="4">
        <v>52</v>
      </c>
      <c r="K12" s="5">
        <f t="shared" si="0"/>
        <v>0.46279087115444356</v>
      </c>
      <c r="L12" s="5">
        <v>1.63</v>
      </c>
      <c r="M12" s="5">
        <v>1.3</v>
      </c>
      <c r="N12" s="5">
        <v>2</v>
      </c>
      <c r="O12" s="5">
        <f>LN(M12)</f>
        <v>0.26236426446749106</v>
      </c>
      <c r="P12" s="5">
        <f>LN(N12)</f>
        <v>0.69314718055994529</v>
      </c>
      <c r="Q12" s="5">
        <f t="shared" si="7"/>
        <v>0.48858001481867092</v>
      </c>
      <c r="R12" s="5">
        <f t="shared" si="8"/>
        <v>0.10989360104399343</v>
      </c>
      <c r="BI12" s="5">
        <v>0.39</v>
      </c>
      <c r="BJ12" s="5">
        <v>0.15</v>
      </c>
      <c r="BK12" s="5">
        <v>0.74</v>
      </c>
      <c r="BL12" s="5">
        <f t="shared" si="9"/>
        <v>-1.8971199848858813</v>
      </c>
      <c r="BM12" s="5">
        <f t="shared" si="9"/>
        <v>-0.30110509278392161</v>
      </c>
      <c r="BN12" s="5">
        <f>LN(BI12)</f>
        <v>-0.94160853985844495</v>
      </c>
      <c r="BO12" s="5">
        <f>(BM12-BL12)/3.92</f>
        <v>0.40714665614845913</v>
      </c>
      <c r="BP12" s="5">
        <v>0.77</v>
      </c>
      <c r="BQ12" s="5">
        <v>0.69</v>
      </c>
      <c r="BR12" s="5">
        <v>0.85</v>
      </c>
      <c r="BS12" s="5">
        <f>LN(BQ12)</f>
        <v>-0.37106368139083207</v>
      </c>
      <c r="BT12" s="5">
        <f>LN(BR12)</f>
        <v>-0.16251892949777494</v>
      </c>
      <c r="BU12" s="5">
        <f>LN(BP12)</f>
        <v>-0.26136476413440751</v>
      </c>
      <c r="BV12" s="5">
        <f>(BT12-BS12)/3.92</f>
        <v>5.3200191809453352E-2</v>
      </c>
      <c r="BW12" s="5">
        <v>1.2</v>
      </c>
      <c r="BX12" s="5">
        <v>1.05</v>
      </c>
      <c r="BY12" s="5">
        <v>1.3</v>
      </c>
      <c r="BZ12" s="5">
        <f>LN(BX12)</f>
        <v>4.8790164169432049E-2</v>
      </c>
      <c r="CA12" s="5">
        <f>LN(BY12)</f>
        <v>0.26236426446749106</v>
      </c>
      <c r="CB12" s="5">
        <f>LN(BW12)</f>
        <v>0.18232155679395459</v>
      </c>
      <c r="CC12" s="5">
        <f>(CA12-BZ12)/3.92</f>
        <v>5.4483188851545669E-2</v>
      </c>
    </row>
    <row r="13" spans="1:137">
      <c r="A13" s="4">
        <v>12</v>
      </c>
      <c r="B13" s="1" t="s">
        <v>95</v>
      </c>
      <c r="C13" s="5" t="s">
        <v>8</v>
      </c>
      <c r="D13" s="7" t="s">
        <v>77</v>
      </c>
      <c r="E13" s="7" t="s">
        <v>32</v>
      </c>
      <c r="F13" s="4" t="s">
        <v>7</v>
      </c>
      <c r="G13" s="4">
        <v>407</v>
      </c>
      <c r="H13" s="5" t="s">
        <v>118</v>
      </c>
      <c r="I13" s="4" t="s">
        <v>113</v>
      </c>
      <c r="J13" s="8">
        <v>39.6</v>
      </c>
      <c r="K13" s="5">
        <f t="shared" si="0"/>
        <v>2.4242022928701221</v>
      </c>
      <c r="L13" s="5">
        <v>3.8</v>
      </c>
      <c r="M13" s="5">
        <v>2.3199999999999998</v>
      </c>
      <c r="N13" s="5">
        <v>6.06</v>
      </c>
      <c r="O13" s="5">
        <f>LN(M13)</f>
        <v>0.84156718567821853</v>
      </c>
      <c r="P13" s="5">
        <f>LN(N13)</f>
        <v>1.8017098000812231</v>
      </c>
      <c r="Q13" s="5">
        <f t="shared" si="7"/>
        <v>1.33500106673234</v>
      </c>
      <c r="R13" s="5">
        <f t="shared" si="8"/>
        <v>0.24493434040892972</v>
      </c>
      <c r="Z13" s="5">
        <v>5.78</v>
      </c>
      <c r="AA13" s="5">
        <v>1.44</v>
      </c>
      <c r="AB13" s="5">
        <v>23.25</v>
      </c>
      <c r="AC13" s="5">
        <f>LN(AA13)</f>
        <v>0.36464311358790924</v>
      </c>
      <c r="AD13" s="5">
        <f>LN(AB13)</f>
        <v>3.1463051320333655</v>
      </c>
      <c r="AE13" s="5">
        <f>LN(Z13)</f>
        <v>1.7544036826842861</v>
      </c>
      <c r="AF13" s="5">
        <f>(AD13-AC13)/3.92</f>
        <v>0.70960765776669799</v>
      </c>
      <c r="AG13" s="5">
        <v>2</v>
      </c>
      <c r="AH13" s="5">
        <v>1.21</v>
      </c>
      <c r="AI13" s="5">
        <v>3.46</v>
      </c>
      <c r="AJ13" s="5">
        <f>LN(AH13)</f>
        <v>0.1906203596086497</v>
      </c>
      <c r="AK13" s="5">
        <f>LN(AI13)</f>
        <v>1.2412685890696329</v>
      </c>
      <c r="AL13" s="5">
        <f>LN(AG13)</f>
        <v>0.69314718055994529</v>
      </c>
      <c r="AM13" s="5">
        <f>(AK13-AJ13)/3.92</f>
        <v>0.26802250751555695</v>
      </c>
      <c r="AQ13" s="5" t="e">
        <f>LN(AO13)</f>
        <v>#NUM!</v>
      </c>
      <c r="AR13" s="5" t="e">
        <f>LN(AP13)</f>
        <v>#NUM!</v>
      </c>
      <c r="AS13" s="5" t="e">
        <f>LN(AN13)</f>
        <v>#NUM!</v>
      </c>
      <c r="AT13" s="5" t="e">
        <f>(AR13-AQ13)/3.92</f>
        <v>#NUM!</v>
      </c>
      <c r="BE13" s="5" t="e">
        <f>LN(BC13)</f>
        <v>#NUM!</v>
      </c>
      <c r="BF13" s="5" t="e">
        <f>LN(BD13)</f>
        <v>#NUM!</v>
      </c>
      <c r="BG13" s="5" t="e">
        <f>LN(BB13)</f>
        <v>#NUM!</v>
      </c>
      <c r="BH13" s="5" t="e">
        <f>(BF13-BE13)/3.92</f>
        <v>#NUM!</v>
      </c>
      <c r="BI13" s="5">
        <v>0.46</v>
      </c>
      <c r="BJ13" s="5">
        <v>0.22</v>
      </c>
      <c r="BK13" s="5">
        <v>0.97</v>
      </c>
      <c r="BL13" s="5">
        <f t="shared" si="9"/>
        <v>-1.5141277326297755</v>
      </c>
      <c r="BM13" s="5">
        <f t="shared" si="9"/>
        <v>-3.0459207484708574E-2</v>
      </c>
      <c r="BN13" s="5">
        <f>LN(BI13)</f>
        <v>-0.77652878949899629</v>
      </c>
      <c r="BO13" s="5">
        <f>(BM13-BL13)/3.92</f>
        <v>0.37848686865945586</v>
      </c>
      <c r="DM13" s="5">
        <v>0.59</v>
      </c>
      <c r="DN13" s="5">
        <v>0.35</v>
      </c>
      <c r="DO13" s="5">
        <v>0.99</v>
      </c>
      <c r="DP13" s="5">
        <f>LN(DN13)</f>
        <v>-1.0498221244986778</v>
      </c>
      <c r="DQ13" s="5">
        <f>LN(DO13)</f>
        <v>-1.0050335853501451E-2</v>
      </c>
      <c r="DR13" s="5">
        <f>LN(DM13)</f>
        <v>-0.52763274208237199</v>
      </c>
      <c r="DS13" s="5">
        <f>(DQ13-DP13)/3.92</f>
        <v>0.26524790526662667</v>
      </c>
    </row>
    <row r="14" spans="1:137">
      <c r="A14" s="4">
        <v>13</v>
      </c>
      <c r="B14" s="1" t="s">
        <v>100</v>
      </c>
      <c r="C14" s="5" t="s">
        <v>8</v>
      </c>
      <c r="D14" s="1" t="s">
        <v>68</v>
      </c>
      <c r="E14" s="1" t="s">
        <v>32</v>
      </c>
      <c r="F14" s="4" t="s">
        <v>7</v>
      </c>
      <c r="G14" s="4">
        <v>633</v>
      </c>
      <c r="H14" s="5" t="s">
        <v>117</v>
      </c>
      <c r="I14" s="5" t="s">
        <v>113</v>
      </c>
      <c r="J14" s="4">
        <v>71.7</v>
      </c>
      <c r="K14" s="5">
        <f t="shared" si="0"/>
        <v>1.7904035924049868</v>
      </c>
      <c r="Z14" s="5">
        <v>2.4</v>
      </c>
      <c r="AA14" s="5">
        <v>1.61</v>
      </c>
      <c r="AB14" s="5">
        <v>3.53</v>
      </c>
      <c r="AC14" s="5">
        <f>LN(AA14)</f>
        <v>0.47623417899637172</v>
      </c>
      <c r="AD14" s="5">
        <f>LN(AB14)</f>
        <v>1.2612978709452054</v>
      </c>
      <c r="AE14" s="5">
        <f>LN(Z14)</f>
        <v>0.87546873735389985</v>
      </c>
      <c r="AF14" s="5">
        <f>(AD14-AC14)/3.92</f>
        <v>0.20027134998694734</v>
      </c>
      <c r="AG14" s="5">
        <v>1.8</v>
      </c>
      <c r="AH14" s="5">
        <v>1.1000000000000001</v>
      </c>
      <c r="AI14" s="5">
        <v>2.95</v>
      </c>
      <c r="AJ14" s="5">
        <f>LN(AH14)</f>
        <v>9.5310179804324935E-2</v>
      </c>
      <c r="AK14" s="5">
        <f>LN(AI14)</f>
        <v>1.0818051703517284</v>
      </c>
      <c r="AL14" s="5">
        <f>LN(AG14)</f>
        <v>0.58778666490211906</v>
      </c>
      <c r="AM14" s="5">
        <f>(AK14-AJ14)/3.92</f>
        <v>0.25165688534372538</v>
      </c>
      <c r="BB14" s="5">
        <v>0.52</v>
      </c>
      <c r="BC14" s="5">
        <v>0.28000000000000003</v>
      </c>
      <c r="BD14" s="5">
        <v>0.96</v>
      </c>
      <c r="BE14" s="5">
        <f>LN(BC14)</f>
        <v>-1.2729656758128873</v>
      </c>
      <c r="BF14" s="5">
        <f>LN(BD14)</f>
        <v>-4.0821994520255166E-2</v>
      </c>
      <c r="BG14" s="5">
        <f>LN(BB14)</f>
        <v>-0.65392646740666394</v>
      </c>
      <c r="BH14" s="5">
        <f>(BF14-BE14)/3.92</f>
        <v>0.31432236767669186</v>
      </c>
    </row>
    <row r="15" spans="1:137">
      <c r="A15" s="4">
        <v>14</v>
      </c>
      <c r="B15" s="1" t="s">
        <v>94</v>
      </c>
      <c r="C15" s="5" t="s">
        <v>15</v>
      </c>
      <c r="D15" s="5" t="s">
        <v>64</v>
      </c>
      <c r="E15" s="5" t="s">
        <v>31</v>
      </c>
      <c r="F15" s="4" t="s">
        <v>7</v>
      </c>
      <c r="G15" s="4">
        <v>403</v>
      </c>
      <c r="H15" s="5" t="s">
        <v>118</v>
      </c>
      <c r="I15" s="4" t="s">
        <v>115</v>
      </c>
      <c r="J15" s="4">
        <v>47.7</v>
      </c>
      <c r="K15" s="5">
        <f t="shared" si="0"/>
        <v>2.4880408747729494</v>
      </c>
      <c r="S15" s="5">
        <v>2.27</v>
      </c>
      <c r="T15" s="5">
        <v>1.28</v>
      </c>
      <c r="U15" s="5">
        <v>4.0199999999999996</v>
      </c>
      <c r="V15" s="5">
        <f>LN(T15)</f>
        <v>0.24686007793152581</v>
      </c>
      <c r="W15" s="5">
        <f>LN(U15)</f>
        <v>1.3912819026309295</v>
      </c>
      <c r="X15" s="5">
        <f>LN(S15)</f>
        <v>0.81977983149331135</v>
      </c>
      <c r="Y15" s="5">
        <f>(W15-V15)/3.92</f>
        <v>0.29194434303556221</v>
      </c>
      <c r="AQ15" s="5" t="e">
        <f>LN(AO15)</f>
        <v>#NUM!</v>
      </c>
      <c r="AR15" s="5" t="e">
        <f>LN(AP15)</f>
        <v>#NUM!</v>
      </c>
      <c r="AS15" s="5" t="e">
        <f>LN(AN15)</f>
        <v>#NUM!</v>
      </c>
      <c r="AT15" s="5" t="e">
        <f>(AR15-AQ15)/3.92</f>
        <v>#NUM!</v>
      </c>
      <c r="BZ15" s="5" t="e">
        <f>LN(BX15)</f>
        <v>#NUM!</v>
      </c>
      <c r="CA15" s="5" t="e">
        <f>LN(BY15)</f>
        <v>#NUM!</v>
      </c>
      <c r="CB15" s="5" t="e">
        <f>LN(BW15)</f>
        <v>#NUM!</v>
      </c>
      <c r="CC15" s="5" t="e">
        <f>(CA15-BZ15)/3.92</f>
        <v>#NUM!</v>
      </c>
      <c r="CR15" s="5">
        <v>4.78</v>
      </c>
      <c r="CS15" s="5">
        <v>2.66</v>
      </c>
      <c r="CT15" s="5">
        <v>8.6</v>
      </c>
      <c r="CU15" s="5">
        <f>LN(CS15)</f>
        <v>0.97832612279360776</v>
      </c>
      <c r="CV15" s="5">
        <f>LN(CT15)</f>
        <v>2.1517622032594619</v>
      </c>
      <c r="CW15" s="5">
        <f>LN(CR15)</f>
        <v>1.5644405465033646</v>
      </c>
      <c r="CX15" s="5">
        <f>(CV15-CU15)/3.92</f>
        <v>0.29934593889435057</v>
      </c>
      <c r="CY15" s="5">
        <v>2.83</v>
      </c>
      <c r="CZ15" s="5">
        <v>1.6</v>
      </c>
      <c r="DA15" s="5">
        <v>5.0199999999999996</v>
      </c>
      <c r="DB15" s="5">
        <f>LN(CZ15)</f>
        <v>0.47000362924573563</v>
      </c>
      <c r="DC15" s="5">
        <f>LN(DA15)</f>
        <v>1.6134299337036377</v>
      </c>
      <c r="DD15" s="5">
        <f>LN(CY15)</f>
        <v>1.0402767116551463</v>
      </c>
      <c r="DE15" s="5">
        <f>(DC15-DB15)/3.92</f>
        <v>0.29169038379028112</v>
      </c>
      <c r="DF15" s="5">
        <v>3.07</v>
      </c>
      <c r="DG15" s="5">
        <v>1.64</v>
      </c>
      <c r="DH15" s="5">
        <v>5.75</v>
      </c>
      <c r="DI15" s="5">
        <f>LN(DG15)</f>
        <v>0.494696241836107</v>
      </c>
      <c r="DJ15" s="5">
        <f>LN(DH15)</f>
        <v>1.7491998548092591</v>
      </c>
      <c r="DK15" s="5">
        <f>LN(DF15)</f>
        <v>1.1216775615991057</v>
      </c>
      <c r="DL15" s="5">
        <f>(DJ15-DI15)/3.92</f>
        <v>0.32002643188090618</v>
      </c>
    </row>
    <row r="16" spans="1:137">
      <c r="A16" s="4">
        <v>15</v>
      </c>
      <c r="B16" s="1" t="s">
        <v>109</v>
      </c>
      <c r="C16" s="5" t="s">
        <v>41</v>
      </c>
      <c r="D16" s="1" t="s">
        <v>42</v>
      </c>
      <c r="E16" s="1" t="s">
        <v>32</v>
      </c>
      <c r="F16" s="4" t="s">
        <v>7</v>
      </c>
      <c r="G16" s="4">
        <v>1948</v>
      </c>
      <c r="H16" s="5" t="s">
        <v>117</v>
      </c>
      <c r="I16" s="4" t="s">
        <v>115</v>
      </c>
      <c r="J16" s="4">
        <v>75.2</v>
      </c>
      <c r="K16" s="5">
        <f t="shared" si="0"/>
        <v>0.97845371032274853</v>
      </c>
      <c r="Z16" s="5">
        <v>4.8899999999999997</v>
      </c>
      <c r="AA16" s="5">
        <v>2.76</v>
      </c>
      <c r="AB16" s="5">
        <v>8.65</v>
      </c>
      <c r="AC16" s="5">
        <f>LN(AA16)</f>
        <v>1.0152306797290584</v>
      </c>
      <c r="AD16" s="5">
        <f>LN(AB16)</f>
        <v>2.157559320943788</v>
      </c>
      <c r="AE16" s="5">
        <f>LN(Z16)</f>
        <v>1.5871923034867805</v>
      </c>
      <c r="AF16" s="5">
        <f>(AD16-AC16)/3.92</f>
        <v>0.29141036765681877</v>
      </c>
      <c r="AN16" s="5">
        <v>1.86</v>
      </c>
      <c r="AO16" s="5">
        <v>1.0900000000000001</v>
      </c>
      <c r="AP16" s="5">
        <v>3.19</v>
      </c>
      <c r="AQ16" s="5">
        <f>LN(AO16)</f>
        <v>8.6177696241052412E-2</v>
      </c>
      <c r="AR16" s="5">
        <f>LN(AP16)</f>
        <v>1.1600209167967532</v>
      </c>
      <c r="AS16" s="5">
        <f>LN(AN16)</f>
        <v>0.62057648772510998</v>
      </c>
      <c r="AT16" s="5">
        <f>(AR16-AQ16)/3.92</f>
        <v>0.27393959708053595</v>
      </c>
      <c r="AU16" s="5">
        <v>4.55</v>
      </c>
      <c r="AV16" s="5">
        <v>2.37</v>
      </c>
      <c r="AW16" s="5">
        <v>8.7799999999999994</v>
      </c>
      <c r="AX16" s="5">
        <f>LN(AV16)</f>
        <v>0.86288995514703981</v>
      </c>
      <c r="AY16" s="5">
        <f>LN(AW16)</f>
        <v>2.1724764076470251</v>
      </c>
      <c r="AZ16" s="5">
        <f>LN(AU16)</f>
        <v>1.5151272329628591</v>
      </c>
      <c r="BA16" s="5">
        <f>(AY16-AX16)/3.92</f>
        <v>0.33407817665815953</v>
      </c>
      <c r="BI16" s="5">
        <v>0.33</v>
      </c>
      <c r="BJ16" s="5">
        <v>0.17</v>
      </c>
      <c r="BK16" s="5">
        <v>0.65</v>
      </c>
      <c r="BL16" s="5">
        <f>LN(BJ16)</f>
        <v>-1.7719568419318752</v>
      </c>
      <c r="BM16" s="5">
        <f>LN(BK16)</f>
        <v>-0.43078291609245423</v>
      </c>
      <c r="BN16" s="5">
        <f>LN(BI16)</f>
        <v>-1.1086626245216111</v>
      </c>
      <c r="BO16" s="5">
        <f>(BM16-BL16)/3.92</f>
        <v>0.34213620557128088</v>
      </c>
      <c r="CD16" s="5">
        <v>2.4</v>
      </c>
      <c r="CE16" s="5">
        <v>1.2</v>
      </c>
      <c r="CF16" s="5">
        <v>4.49</v>
      </c>
      <c r="CG16" s="5">
        <f>LN(CE16)</f>
        <v>0.18232155679395459</v>
      </c>
      <c r="CH16" s="5">
        <f>LN(CF16)</f>
        <v>1.501852701754163</v>
      </c>
      <c r="CI16" s="5">
        <f>LN(CD16)</f>
        <v>0.87546873735389985</v>
      </c>
      <c r="CJ16" s="5">
        <f>(CH16-CG16)/3.92</f>
        <v>0.33661508800005313</v>
      </c>
    </row>
    <row r="17" spans="1:130">
      <c r="A17" s="4">
        <v>16</v>
      </c>
      <c r="B17" s="1" t="s">
        <v>98</v>
      </c>
      <c r="C17" s="5" t="s">
        <v>41</v>
      </c>
      <c r="D17" s="1" t="s">
        <v>42</v>
      </c>
      <c r="E17" s="1" t="s">
        <v>32</v>
      </c>
      <c r="F17" s="4" t="s">
        <v>7</v>
      </c>
      <c r="G17" s="4">
        <v>2054</v>
      </c>
      <c r="H17" s="5" t="s">
        <v>118</v>
      </c>
      <c r="I17" s="4" t="s">
        <v>115</v>
      </c>
      <c r="J17" s="4">
        <v>73.56</v>
      </c>
      <c r="K17" s="5">
        <f t="shared" si="0"/>
        <v>0.9730863175995812</v>
      </c>
      <c r="AU17" s="5">
        <v>1.98</v>
      </c>
      <c r="AV17" s="5">
        <v>1.39</v>
      </c>
      <c r="AW17" s="5">
        <v>2.79</v>
      </c>
      <c r="AX17" s="5">
        <f>LN(AV17)</f>
        <v>0.3293037471426003</v>
      </c>
      <c r="AY17" s="5">
        <f>LN(AW17)</f>
        <v>1.0260415958332743</v>
      </c>
      <c r="AZ17" s="5">
        <f>LN(AU17)</f>
        <v>0.68309684470644383</v>
      </c>
      <c r="BA17" s="5">
        <f>(AY17-AX17)/3.92</f>
        <v>0.17773924711496783</v>
      </c>
      <c r="BI17" s="5">
        <v>0.21</v>
      </c>
      <c r="BJ17" s="5">
        <v>0.13</v>
      </c>
      <c r="BK17" s="5">
        <v>0.53</v>
      </c>
      <c r="BL17" s="5">
        <f>LN(BJ17)</f>
        <v>-2.0402208285265546</v>
      </c>
      <c r="BM17" s="5">
        <f>LN(BK17)</f>
        <v>-0.6348782724359695</v>
      </c>
      <c r="BN17" s="5">
        <f>LN(BI17)</f>
        <v>-1.5606477482646683</v>
      </c>
      <c r="BO17" s="5">
        <f>(BM17-BL17)/3.92</f>
        <v>0.35850575410474111</v>
      </c>
      <c r="DM17" s="5">
        <v>0.35</v>
      </c>
      <c r="DN17" s="5">
        <v>0.13</v>
      </c>
      <c r="DO17" s="5">
        <v>0.92</v>
      </c>
      <c r="DP17" s="5">
        <f>LN(DN17)</f>
        <v>-2.0402208285265546</v>
      </c>
      <c r="DQ17" s="5">
        <f>LN(DO17)</f>
        <v>-8.3381608939051013E-2</v>
      </c>
      <c r="DR17" s="5">
        <f>LN(DM17)</f>
        <v>-1.0498221244986778</v>
      </c>
      <c r="DS17" s="5">
        <f>(DQ17-DP17)/3.92</f>
        <v>0.49919367846619989</v>
      </c>
      <c r="DT17" s="5">
        <v>0.62</v>
      </c>
      <c r="DU17" s="5">
        <v>0.44</v>
      </c>
      <c r="DV17" s="5">
        <v>0.91</v>
      </c>
      <c r="DW17" s="5">
        <f>LN(DU17)</f>
        <v>-0.82098055206983023</v>
      </c>
      <c r="DX17" s="5">
        <f>LN(DV17)</f>
        <v>-9.431067947124129E-2</v>
      </c>
      <c r="DY17" s="5">
        <f>LN(DT17)</f>
        <v>-0.4780358009429998</v>
      </c>
      <c r="DZ17" s="5">
        <f>(DX17-DW17)/3.92</f>
        <v>0.18537496749964005</v>
      </c>
    </row>
    <row r="18" spans="1:130">
      <c r="A18" s="4">
        <v>17</v>
      </c>
      <c r="B18" s="1" t="s">
        <v>99</v>
      </c>
      <c r="C18" s="5" t="s">
        <v>82</v>
      </c>
      <c r="D18" s="5" t="s">
        <v>87</v>
      </c>
      <c r="E18" s="5" t="s">
        <v>32</v>
      </c>
      <c r="F18" s="4" t="s">
        <v>7</v>
      </c>
      <c r="G18" s="4">
        <v>608</v>
      </c>
      <c r="H18" s="5" t="s">
        <v>117</v>
      </c>
      <c r="I18" s="4" t="s">
        <v>113</v>
      </c>
      <c r="J18" s="4">
        <v>52.4</v>
      </c>
      <c r="K18" s="5">
        <f t="shared" si="0"/>
        <v>2.0254304285886078</v>
      </c>
      <c r="L18" s="5">
        <v>4.0999999999999996</v>
      </c>
      <c r="M18" s="5">
        <v>2.31</v>
      </c>
      <c r="N18" s="5">
        <v>7.3</v>
      </c>
      <c r="O18" s="5">
        <f>LN(M18)</f>
        <v>0.83724752453370221</v>
      </c>
      <c r="P18" s="5">
        <f>LN(N18)</f>
        <v>1.9878743481543455</v>
      </c>
      <c r="Q18" s="5">
        <f>LN(L18)</f>
        <v>1.410986973710262</v>
      </c>
      <c r="R18" s="5">
        <f>(P18-O18)/3.92</f>
        <v>0.29352725092363346</v>
      </c>
      <c r="AQ18" s="5" t="e">
        <f>LN(AO18)</f>
        <v>#NUM!</v>
      </c>
      <c r="AR18" s="5" t="e">
        <f>LN(AP18)</f>
        <v>#NUM!</v>
      </c>
      <c r="AS18" s="5" t="e">
        <f>LN(AN18)</f>
        <v>#NUM!</v>
      </c>
      <c r="AT18" s="5" t="e">
        <f>(AR18-AQ18)/3.92</f>
        <v>#NUM!</v>
      </c>
      <c r="BZ18" s="5" t="e">
        <f t="shared" ref="BZ18:CA20" si="10">LN(BX18)</f>
        <v>#NUM!</v>
      </c>
      <c r="CA18" s="5" t="e">
        <f t="shared" si="10"/>
        <v>#NUM!</v>
      </c>
      <c r="CB18" s="5" t="e">
        <f>LN(BW18)</f>
        <v>#NUM!</v>
      </c>
      <c r="CC18" s="5" t="e">
        <f>(CA18-BZ18)/3.92</f>
        <v>#NUM!</v>
      </c>
      <c r="CR18" s="5">
        <v>2.7</v>
      </c>
      <c r="CS18" s="5">
        <v>1.86</v>
      </c>
      <c r="CT18" s="5">
        <v>3.94</v>
      </c>
      <c r="CU18" s="5">
        <f>LN(CS18)</f>
        <v>0.62057648772510998</v>
      </c>
      <c r="CV18" s="5">
        <f>LN(CT18)</f>
        <v>1.3711807233098425</v>
      </c>
      <c r="CW18" s="5">
        <f>LN(CR18)</f>
        <v>0.99325177301028345</v>
      </c>
      <c r="CX18" s="5">
        <f>(CV18-CU18)/3.92</f>
        <v>0.19148067234304403</v>
      </c>
    </row>
    <row r="19" spans="1:130">
      <c r="A19" s="4">
        <v>18</v>
      </c>
      <c r="B19" s="1" t="s">
        <v>107</v>
      </c>
      <c r="C19" s="5" t="s">
        <v>8</v>
      </c>
      <c r="D19" s="1" t="s">
        <v>18</v>
      </c>
      <c r="E19" s="1" t="s">
        <v>32</v>
      </c>
      <c r="F19" s="4" t="s">
        <v>7</v>
      </c>
      <c r="G19" s="4">
        <v>822</v>
      </c>
      <c r="H19" s="5" t="s">
        <v>117</v>
      </c>
      <c r="I19" s="4" t="s">
        <v>113</v>
      </c>
      <c r="J19" s="4">
        <v>53.3</v>
      </c>
      <c r="K19" s="5">
        <f t="shared" si="0"/>
        <v>1.7401477969503463</v>
      </c>
      <c r="AC19" s="5" t="e">
        <f t="shared" ref="AC19:AD21" si="11">LN(AA19)</f>
        <v>#NUM!</v>
      </c>
      <c r="AD19" s="5" t="e">
        <f t="shared" si="11"/>
        <v>#NUM!</v>
      </c>
      <c r="AQ19" s="5" t="e">
        <f>LN(AO19)</f>
        <v>#NUM!</v>
      </c>
      <c r="AR19" s="5" t="e">
        <f>LN(AP19)</f>
        <v>#NUM!</v>
      </c>
      <c r="AS19" s="5" t="e">
        <f>LN(AN19)</f>
        <v>#NUM!</v>
      </c>
      <c r="AT19" s="5" t="e">
        <f>(AR19-AQ19)/3.92</f>
        <v>#NUM!</v>
      </c>
      <c r="AU19" s="5">
        <v>4.9000000000000004</v>
      </c>
      <c r="AV19" s="5">
        <v>3.7</v>
      </c>
      <c r="AW19" s="5">
        <v>7.4</v>
      </c>
      <c r="AX19" s="5">
        <f>LN(AV19)</f>
        <v>1.3083328196501789</v>
      </c>
      <c r="AY19" s="5">
        <f>LN(AW19)</f>
        <v>2.0014800002101243</v>
      </c>
      <c r="AZ19" s="5">
        <f>LN(AU19)</f>
        <v>1.589235205116581</v>
      </c>
      <c r="BA19" s="5">
        <f>(AY19-AX19)/3.92</f>
        <v>0.17682326034692486</v>
      </c>
      <c r="BB19" s="5">
        <v>0.3</v>
      </c>
      <c r="BC19" s="5">
        <v>0.2</v>
      </c>
      <c r="BD19" s="5">
        <v>0.6</v>
      </c>
      <c r="BE19" s="5">
        <f>LN(BC19)</f>
        <v>-1.6094379124341003</v>
      </c>
      <c r="BF19" s="5">
        <f>LN(BD19)</f>
        <v>-0.51082562376599072</v>
      </c>
      <c r="BG19" s="5">
        <f>LN(BB19)</f>
        <v>-1.2039728043259361</v>
      </c>
      <c r="BH19" s="5">
        <f>(BF19-BE19)/3.92</f>
        <v>0.28025823690513002</v>
      </c>
      <c r="BL19" s="5" t="e">
        <f t="shared" ref="BL19:BM21" si="12">LN(BJ19)</f>
        <v>#NUM!</v>
      </c>
      <c r="BM19" s="5" t="e">
        <f t="shared" si="12"/>
        <v>#NUM!</v>
      </c>
      <c r="BN19" s="5" t="e">
        <f>LN(BI19)</f>
        <v>#NUM!</v>
      </c>
      <c r="BO19" s="5" t="e">
        <f>(BM19-BL19)/3.92</f>
        <v>#NUM!</v>
      </c>
      <c r="BZ19" s="5" t="e">
        <f t="shared" si="10"/>
        <v>#NUM!</v>
      </c>
      <c r="CA19" s="5" t="e">
        <f t="shared" si="10"/>
        <v>#NUM!</v>
      </c>
      <c r="CB19" s="5" t="e">
        <f>LN(BW19)</f>
        <v>#NUM!</v>
      </c>
      <c r="CC19" s="5" t="e">
        <f>(CA19-BZ19)/3.92</f>
        <v>#NUM!</v>
      </c>
    </row>
    <row r="20" spans="1:130">
      <c r="A20" s="4">
        <v>19</v>
      </c>
      <c r="B20" s="1" t="s">
        <v>92</v>
      </c>
      <c r="C20" s="5" t="s">
        <v>8</v>
      </c>
      <c r="D20" s="5" t="s">
        <v>68</v>
      </c>
      <c r="E20" s="5" t="s">
        <v>32</v>
      </c>
      <c r="F20" s="4" t="s">
        <v>7</v>
      </c>
      <c r="G20" s="4">
        <v>423</v>
      </c>
      <c r="H20" s="5" t="s">
        <v>118</v>
      </c>
      <c r="I20" s="4" t="s">
        <v>113</v>
      </c>
      <c r="J20" s="4">
        <v>78.8</v>
      </c>
      <c r="K20" s="5">
        <f t="shared" si="0"/>
        <v>1.9872882077856202</v>
      </c>
      <c r="S20" s="5">
        <v>2.34</v>
      </c>
      <c r="T20" s="5">
        <v>1.18</v>
      </c>
      <c r="U20" s="5">
        <v>4.62</v>
      </c>
      <c r="V20" s="5">
        <f>LN(T20)</f>
        <v>0.16551443847757333</v>
      </c>
      <c r="W20" s="5">
        <f>LN(U20)</f>
        <v>1.5303947050936475</v>
      </c>
      <c r="X20" s="5">
        <f>LN(S20)</f>
        <v>0.85015092936961001</v>
      </c>
      <c r="Y20" s="5">
        <f>(W20-V20)/3.92</f>
        <v>0.34818374148369241</v>
      </c>
      <c r="Z20" s="5">
        <v>4.62</v>
      </c>
      <c r="AA20" s="5">
        <v>2.1</v>
      </c>
      <c r="AB20" s="5">
        <v>10.220000000000001</v>
      </c>
      <c r="AC20" s="5">
        <f t="shared" si="11"/>
        <v>0.74193734472937733</v>
      </c>
      <c r="AD20" s="5">
        <f t="shared" si="11"/>
        <v>2.3243465847755584</v>
      </c>
      <c r="AE20" s="5">
        <f>LN(Z20)</f>
        <v>1.5303947050936475</v>
      </c>
      <c r="AF20" s="5">
        <f>(AD20-AC20)/3.92</f>
        <v>0.40367582654239315</v>
      </c>
      <c r="AR20" s="5" t="e">
        <f>LN(AP20)</f>
        <v>#NUM!</v>
      </c>
      <c r="AT20" s="5" t="e">
        <f>(AR20-AQ20)/3.92</f>
        <v>#NUM!</v>
      </c>
      <c r="AU20" s="5">
        <v>3.48</v>
      </c>
      <c r="AV20" s="5">
        <v>1.25</v>
      </c>
      <c r="AW20" s="5">
        <v>9.6999999999999993</v>
      </c>
      <c r="AX20" s="5">
        <f>LN(AV20)</f>
        <v>0.22314355131420976</v>
      </c>
      <c r="AY20" s="5">
        <f>LN(AW20)</f>
        <v>2.2721258855093369</v>
      </c>
      <c r="AZ20" s="5">
        <f>LN(AU20)</f>
        <v>1.2470322937863829</v>
      </c>
      <c r="BA20" s="5">
        <f>(AY20-AX20)/3.92</f>
        <v>0.52269957504977738</v>
      </c>
      <c r="BI20" s="4">
        <v>0.17399999999999999</v>
      </c>
      <c r="BJ20" s="4">
        <v>0.08</v>
      </c>
      <c r="BK20" s="4">
        <v>0.31</v>
      </c>
      <c r="BL20" s="5">
        <f t="shared" si="12"/>
        <v>-2.5257286443082556</v>
      </c>
      <c r="BM20" s="5">
        <f t="shared" si="12"/>
        <v>-1.1711829815029451</v>
      </c>
      <c r="BN20" s="5">
        <f>LN(BI20)</f>
        <v>-1.7486999797676082</v>
      </c>
      <c r="BO20" s="5">
        <f>(BM20-BL20)/3.92</f>
        <v>0.3455473629605384</v>
      </c>
      <c r="BZ20" s="5" t="e">
        <f t="shared" si="10"/>
        <v>#NUM!</v>
      </c>
      <c r="CA20" s="5" t="e">
        <f t="shared" si="10"/>
        <v>#NUM!</v>
      </c>
      <c r="CB20" s="5" t="e">
        <f>LN(BW20)</f>
        <v>#NUM!</v>
      </c>
      <c r="CC20" s="5" t="e">
        <f>(CA20-BZ20)/3.92</f>
        <v>#NUM!</v>
      </c>
    </row>
    <row r="21" spans="1:130">
      <c r="A21" s="4">
        <v>20</v>
      </c>
      <c r="B21" s="1" t="s">
        <v>91</v>
      </c>
      <c r="C21" s="5" t="s">
        <v>8</v>
      </c>
      <c r="D21" s="5" t="s">
        <v>64</v>
      </c>
      <c r="E21" s="5" t="s">
        <v>32</v>
      </c>
      <c r="F21" s="4" t="s">
        <v>7</v>
      </c>
      <c r="G21" s="4">
        <v>416</v>
      </c>
      <c r="H21" s="5" t="s">
        <v>118</v>
      </c>
      <c r="I21" s="4" t="s">
        <v>113</v>
      </c>
      <c r="J21" s="4">
        <v>62.6</v>
      </c>
      <c r="K21" s="5">
        <f t="shared" si="0"/>
        <v>2.3723365632284912</v>
      </c>
      <c r="Z21" s="5">
        <v>3.22</v>
      </c>
      <c r="AA21" s="5">
        <v>1.22</v>
      </c>
      <c r="AB21" s="5">
        <v>8.33</v>
      </c>
      <c r="AC21" s="5">
        <f t="shared" si="11"/>
        <v>0.19885085874516517</v>
      </c>
      <c r="AD21" s="5">
        <f t="shared" si="11"/>
        <v>2.1198634561787513</v>
      </c>
      <c r="AE21" s="5">
        <f>LN(Z21)</f>
        <v>1.1693813595563169</v>
      </c>
      <c r="AF21" s="5">
        <f>(AD21-AC21)/3.92</f>
        <v>0.49005423403918014</v>
      </c>
      <c r="AN21" s="5">
        <v>2.77</v>
      </c>
      <c r="AO21" s="5">
        <v>1.21</v>
      </c>
      <c r="AP21" s="5">
        <v>6.32</v>
      </c>
      <c r="AQ21" s="5">
        <f>LN(AO21)</f>
        <v>0.1906203596086497</v>
      </c>
      <c r="AR21" s="5">
        <f>LN(AP21)</f>
        <v>1.8437192081587661</v>
      </c>
      <c r="AS21" s="5">
        <f>LN(AN21)</f>
        <v>1.0188473201992472</v>
      </c>
      <c r="AT21" s="5">
        <f>(AR21-AQ21)/3.92</f>
        <v>0.42170888993625416</v>
      </c>
      <c r="AX21" s="5" t="e">
        <f>LN(AV21)</f>
        <v>#NUM!</v>
      </c>
      <c r="AZ21" s="5" t="e">
        <f>LN(AU21)</f>
        <v>#NUM!</v>
      </c>
      <c r="BA21" s="5" t="e">
        <f>(AY21-AX21)/3.92</f>
        <v>#NUM!</v>
      </c>
      <c r="BI21" s="4">
        <v>0.11</v>
      </c>
      <c r="BJ21" s="4">
        <v>0.04</v>
      </c>
      <c r="BK21" s="4">
        <v>0.33</v>
      </c>
      <c r="BL21" s="5">
        <f t="shared" si="12"/>
        <v>-3.2188758248682006</v>
      </c>
      <c r="BM21" s="5">
        <f t="shared" si="12"/>
        <v>-1.1086626245216111</v>
      </c>
      <c r="BN21" s="5">
        <f>LN(BI21)</f>
        <v>-2.2072749131897207</v>
      </c>
      <c r="BO21" s="5">
        <f>(BM21-BL21)/3.92</f>
        <v>0.53831969396596668</v>
      </c>
      <c r="BP21" s="5">
        <v>0.3</v>
      </c>
      <c r="BQ21" s="5">
        <v>0.13</v>
      </c>
      <c r="BR21" s="5">
        <v>0.71</v>
      </c>
      <c r="BS21" s="5">
        <f>LN(BQ21)</f>
        <v>-2.0402208285265546</v>
      </c>
      <c r="BT21" s="5">
        <f>LN(BR21)</f>
        <v>-0.34249030894677601</v>
      </c>
      <c r="BU21" s="5">
        <f>LN(BP21)</f>
        <v>-1.2039728043259361</v>
      </c>
      <c r="BV21" s="5">
        <f>(BT21-BS21)/3.92</f>
        <v>0.43309452030096396</v>
      </c>
      <c r="CR21" s="5">
        <v>2.5</v>
      </c>
      <c r="CS21" s="5">
        <v>1.43</v>
      </c>
      <c r="CT21" s="5">
        <v>5.56</v>
      </c>
      <c r="CU21" s="5">
        <f>LN(CS21)</f>
        <v>0.35767444427181588</v>
      </c>
      <c r="CV21" s="5">
        <f>LN(CT21)</f>
        <v>1.7155981082624909</v>
      </c>
      <c r="CW21" s="5">
        <f>LN(CR21)</f>
        <v>0.91629073187415511</v>
      </c>
      <c r="CX21" s="5">
        <f>(CV21-CU21)/3.92</f>
        <v>0.34640909795680486</v>
      </c>
    </row>
    <row r="22" spans="1:130">
      <c r="A22" s="4">
        <v>21</v>
      </c>
      <c r="B22" s="1" t="s">
        <v>103</v>
      </c>
      <c r="C22" s="5" t="s">
        <v>82</v>
      </c>
      <c r="D22" s="1" t="s">
        <v>83</v>
      </c>
      <c r="E22" s="1" t="s">
        <v>32</v>
      </c>
      <c r="F22" s="4" t="s">
        <v>7</v>
      </c>
      <c r="G22" s="4">
        <v>182</v>
      </c>
      <c r="H22" s="5" t="s">
        <v>118</v>
      </c>
      <c r="I22" s="5" t="s">
        <v>113</v>
      </c>
      <c r="J22" s="4">
        <v>88.5</v>
      </c>
      <c r="K22" s="5">
        <f t="shared" si="0"/>
        <v>2.3647479711446984</v>
      </c>
    </row>
    <row r="23" spans="1:130">
      <c r="A23" s="4">
        <v>22</v>
      </c>
      <c r="B23" s="1" t="s">
        <v>106</v>
      </c>
      <c r="C23" s="5" t="s">
        <v>15</v>
      </c>
      <c r="D23" s="1" t="s">
        <v>76</v>
      </c>
      <c r="E23" s="1" t="s">
        <v>31</v>
      </c>
      <c r="F23" s="4" t="s">
        <v>25</v>
      </c>
      <c r="G23" s="4">
        <v>294</v>
      </c>
      <c r="H23" s="5" t="s">
        <v>118</v>
      </c>
      <c r="I23" s="4" t="s">
        <v>114</v>
      </c>
      <c r="J23" s="4">
        <v>65.7</v>
      </c>
      <c r="K23" s="5">
        <f t="shared" si="0"/>
        <v>2.7685736399814256</v>
      </c>
      <c r="O23" s="5" t="e">
        <f>LN(M23)</f>
        <v>#NUM!</v>
      </c>
      <c r="V23" s="5" t="e">
        <f>LN(T23)</f>
        <v>#NUM!</v>
      </c>
      <c r="W23" s="5" t="e">
        <f>LN(U23)</f>
        <v>#NUM!</v>
      </c>
      <c r="X23" s="5" t="e">
        <f>LN(S23)</f>
        <v>#NUM!</v>
      </c>
      <c r="Y23" s="5" t="e">
        <f>(W23-V23)/3.92</f>
        <v>#NUM!</v>
      </c>
      <c r="AG23" s="5">
        <v>3.84</v>
      </c>
      <c r="AH23" s="5">
        <v>1.6</v>
      </c>
      <c r="AJ23" s="5">
        <v>0.47000362924573563</v>
      </c>
      <c r="AK23" s="5">
        <v>1.1939224684724346</v>
      </c>
      <c r="AL23" s="5">
        <f>LN(AG23)</f>
        <v>1.3454723665996355</v>
      </c>
      <c r="AM23" s="5">
        <f>LN(AK23)</f>
        <v>0.17724407858439586</v>
      </c>
      <c r="AN23" s="5">
        <v>3.63</v>
      </c>
      <c r="AO23" s="5">
        <v>1.41</v>
      </c>
      <c r="AP23" s="5">
        <v>9.43</v>
      </c>
      <c r="AQ23" s="5">
        <f>LN(AO23)</f>
        <v>0.34358970439007686</v>
      </c>
      <c r="AR23" s="5">
        <f>LN(AP23)</f>
        <v>2.2438960966453663</v>
      </c>
      <c r="AS23" s="5">
        <f>LN(AN23)</f>
        <v>1.2892326482767593</v>
      </c>
      <c r="AT23" s="5">
        <f>(AR23-AQ23)/3.92</f>
        <v>0.48477203884063508</v>
      </c>
      <c r="AZ23" s="5" t="e">
        <f>LN(AU23)</f>
        <v>#NUM!</v>
      </c>
      <c r="BA23" s="5">
        <f>(AY23-AX23)/3.92</f>
        <v>0</v>
      </c>
    </row>
  </sheetData>
  <sortState ref="A2:EG23">
    <sortCondition ref="B2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HAB-TECH</cp:lastModifiedBy>
  <dcterms:created xsi:type="dcterms:W3CDTF">2023-05-15T21:25:53Z</dcterms:created>
  <dcterms:modified xsi:type="dcterms:W3CDTF">2025-03-05T20:33:18Z</dcterms:modified>
</cp:coreProperties>
</file>