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f39a2aecdbdaf92f/BMC PUBLIC HEALTH SUBMISSION 2/"/>
    </mc:Choice>
  </mc:AlternateContent>
  <xr:revisionPtr revIDLastSave="0" documentId="8_{5B697CBC-3073-4993-8B8A-74435777D09A}" xr6:coauthVersionLast="47" xr6:coauthVersionMax="47" xr10:uidLastSave="{00000000-0000-0000-0000-000000000000}"/>
  <bookViews>
    <workbookView xWindow="-110" yWindow="-110" windowWidth="19420" windowHeight="10300" activeTab="2" xr2:uid="{58A0C57A-7DC1-434E-869E-D0AB9C81F728}"/>
  </bookViews>
  <sheets>
    <sheet name="STable 1. Averted total deaths" sheetId="3" r:id="rId1"/>
    <sheet name="STable 2. Averted prema deaths" sheetId="4" r:id="rId2"/>
    <sheet name="STable 7. Number of AVP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1" i="4" l="1"/>
  <c r="K46" i="5"/>
  <c r="K43" i="5"/>
  <c r="K42" i="5"/>
  <c r="K45" i="5" s="1"/>
  <c r="L42" i="4"/>
  <c r="L45" i="4" s="1"/>
  <c r="L41" i="4"/>
  <c r="L44" i="4" s="1"/>
  <c r="J47" i="3"/>
  <c r="J50" i="3" s="1"/>
  <c r="J46" i="3"/>
  <c r="J49" i="3" s="1"/>
  <c r="L46" i="3"/>
  <c r="L49" i="3" s="1"/>
  <c r="L47" i="3"/>
  <c r="L50" i="3" s="1"/>
  <c r="H46" i="3"/>
  <c r="H49" i="3" s="1"/>
  <c r="H47" i="3"/>
  <c r="H50" i="3"/>
  <c r="D47" i="3" l="1"/>
  <c r="D50" i="3" s="1"/>
  <c r="F41" i="4"/>
  <c r="Q46" i="5" l="1"/>
  <c r="O46" i="5"/>
  <c r="M46" i="5"/>
  <c r="N41" i="4"/>
  <c r="N44" i="4" s="1"/>
  <c r="I46" i="5"/>
  <c r="I42" i="5"/>
  <c r="I45" i="5" s="1"/>
  <c r="E43" i="5"/>
  <c r="E42" i="5"/>
  <c r="E46" i="5"/>
  <c r="F44" i="4"/>
  <c r="Q43" i="5"/>
  <c r="O43" i="5"/>
  <c r="M43" i="5"/>
  <c r="I43" i="5"/>
  <c r="G43" i="5"/>
  <c r="C43" i="5"/>
  <c r="G46" i="5"/>
  <c r="C46" i="5"/>
  <c r="Q42" i="5"/>
  <c r="Q45" i="5" s="1"/>
  <c r="O42" i="5"/>
  <c r="O45" i="5" s="1"/>
  <c r="M42" i="5"/>
  <c r="M45" i="5" s="1"/>
  <c r="G42" i="5"/>
  <c r="G45" i="5" s="1"/>
  <c r="E45" i="5"/>
  <c r="C42" i="5"/>
  <c r="C45" i="5" s="1"/>
  <c r="R42" i="4"/>
  <c r="R45" i="4" s="1"/>
  <c r="P42" i="4"/>
  <c r="P45" i="4" s="1"/>
  <c r="N42" i="4"/>
  <c r="N45" i="4" s="1"/>
  <c r="J42" i="4"/>
  <c r="J45" i="4" s="1"/>
  <c r="H42" i="4"/>
  <c r="F42" i="4"/>
  <c r="F45" i="4" s="1"/>
  <c r="E42" i="4"/>
  <c r="H45" i="4"/>
  <c r="R41" i="4"/>
  <c r="R44" i="4" s="1"/>
  <c r="P44" i="4"/>
  <c r="J41" i="4"/>
  <c r="J44" i="4" s="1"/>
  <c r="H41" i="4"/>
  <c r="H44" i="4" s="1"/>
  <c r="E41" i="4"/>
  <c r="D46" i="3"/>
  <c r="D49" i="3" s="1"/>
  <c r="F46" i="3"/>
  <c r="F49" i="3" s="1"/>
  <c r="N46" i="3"/>
  <c r="N49" i="3" s="1"/>
  <c r="P46" i="3"/>
  <c r="P49" i="3" s="1"/>
  <c r="F47" i="3"/>
  <c r="F50" i="3" s="1"/>
  <c r="N47" i="3"/>
  <c r="N50" i="3" s="1"/>
  <c r="P47" i="3"/>
</calcChain>
</file>

<file path=xl/sharedStrings.xml><?xml version="1.0" encoding="utf-8"?>
<sst xmlns="http://schemas.openxmlformats.org/spreadsheetml/2006/main" count="1017" uniqueCount="637">
  <si>
    <t>Food groups</t>
  </si>
  <si>
    <t>EAT- HRD Mexico</t>
  </si>
  <si>
    <t>Vegetarian</t>
  </si>
  <si>
    <t>Vegan</t>
  </si>
  <si>
    <t xml:space="preserve">Pescatarian  </t>
  </si>
  <si>
    <t>Deaths</t>
  </si>
  <si>
    <t>Fruits</t>
  </si>
  <si>
    <t>Vegetables</t>
  </si>
  <si>
    <t>Whole grain</t>
  </si>
  <si>
    <t>Legumes</t>
  </si>
  <si>
    <t>Nuts and seeds</t>
  </si>
  <si>
    <t>Red meat</t>
  </si>
  <si>
    <t>Processed meat</t>
  </si>
  <si>
    <t>Fish and shellfish</t>
  </si>
  <si>
    <t>Sugar sweetened beverages</t>
  </si>
  <si>
    <t>Ultraprocessed foods</t>
  </si>
  <si>
    <t xml:space="preserve">Total </t>
  </si>
  <si>
    <t>YLS</t>
  </si>
  <si>
    <t>Total</t>
  </si>
  <si>
    <t>Total with adjusted whole grain</t>
  </si>
  <si>
    <t>Total without no-significative food groups</t>
  </si>
  <si>
    <t>Total: does not include UPF and whole grain adjusted.  Total correcting whole grain: includes total and adjusted whole grains but not whole grain or UPF. Total including UPF: includes total and UPF but not whole grain adjusted.</t>
  </si>
  <si>
    <t xml:space="preserve">*Compared to current diet; estimated deaths in adults older than 20 years from INEGI 2016 data  ** Total deaths in 2016: 279,732 premature deaths= 143334                                                                                                                                                                                                                  </t>
  </si>
  <si>
    <t>% with UPF</t>
  </si>
  <si>
    <t>Number of diet-related chronic diseases and CRC deaths in Mexico (2016)</t>
  </si>
  <si>
    <t>90232, 100496</t>
  </si>
  <si>
    <t>Total with UPF</t>
  </si>
  <si>
    <t>81627, 91286</t>
  </si>
  <si>
    <t xml:space="preserve"> Total deaths averted or delayed</t>
  </si>
  <si>
    <t xml:space="preserve">*Compared to current diet; estimated deaths in adults older than 20 years from INEGI 2016 data                                                                                                                                                                                                                           </t>
  </si>
  <si>
    <t>873, 1078</t>
  </si>
  <si>
    <t>148, 256</t>
  </si>
  <si>
    <t>167, 290</t>
  </si>
  <si>
    <t>338, 468</t>
  </si>
  <si>
    <t>Colorectal cancer</t>
  </si>
  <si>
    <t>30462, 34774</t>
  </si>
  <si>
    <t>20272, 25048</t>
  </si>
  <si>
    <t>17978, 22056</t>
  </si>
  <si>
    <t>31878, 36393</t>
  </si>
  <si>
    <t>27189, 31815</t>
  </si>
  <si>
    <t>26876, 31045</t>
  </si>
  <si>
    <t>21038, 25706</t>
  </si>
  <si>
    <t>21453, 26370</t>
  </si>
  <si>
    <t>24585, 29141</t>
  </si>
  <si>
    <t>27728, 32231</t>
  </si>
  <si>
    <t>132, 3227</t>
  </si>
  <si>
    <t>6795, 8508</t>
  </si>
  <si>
    <t>4331, 6938</t>
  </si>
  <si>
    <t>3303, 5614</t>
  </si>
  <si>
    <t>2396, 4643</t>
  </si>
  <si>
    <t>Type 2 Diabetes</t>
  </si>
  <si>
    <t>6892, 8012</t>
  </si>
  <si>
    <t>8433, 9528</t>
  </si>
  <si>
    <t>7774, 8889</t>
  </si>
  <si>
    <t>9408, 10613</t>
  </si>
  <si>
    <t>5964, 7095</t>
  </si>
  <si>
    <t>7356, 8467</t>
  </si>
  <si>
    <t>8298, 9373</t>
  </si>
  <si>
    <t>Total with adjusted whole grain no UTP</t>
  </si>
  <si>
    <t>7409, 8702</t>
  </si>
  <si>
    <t>6710, 7940</t>
  </si>
  <si>
    <t>5568, 6834</t>
  </si>
  <si>
    <t>7588, 9056</t>
  </si>
  <si>
    <t>8718, 9851</t>
  </si>
  <si>
    <t>8083, 9283</t>
  </si>
  <si>
    <t>6446, 7712</t>
  </si>
  <si>
    <t>11370, 12612</t>
  </si>
  <si>
    <t>5929, 7202</t>
  </si>
  <si>
    <t>8612, 9957</t>
  </si>
  <si>
    <t>2122, 2769</t>
  </si>
  <si>
    <t>436, 746</t>
  </si>
  <si>
    <t>-385, 81</t>
  </si>
  <si>
    <t>921, 1492</t>
  </si>
  <si>
    <t>2260, 2836</t>
  </si>
  <si>
    <t>1211, 1822</t>
  </si>
  <si>
    <t xml:space="preserve">Cerebrovascular disease </t>
  </si>
  <si>
    <t>56263, 61271</t>
  </si>
  <si>
    <t>53799, 58398</t>
  </si>
  <si>
    <t>2873, 6257</t>
  </si>
  <si>
    <t>9124, 11880</t>
  </si>
  <si>
    <t>1239, 2234</t>
  </si>
  <si>
    <t>1554, 4047</t>
  </si>
  <si>
    <t>2427, 4814</t>
  </si>
  <si>
    <t>17864, 19769</t>
  </si>
  <si>
    <t>8476, 10454</t>
  </si>
  <si>
    <t>6473, 10357</t>
  </si>
  <si>
    <t>7098, 8889</t>
  </si>
  <si>
    <t>5053, 7279</t>
  </si>
  <si>
    <t>Cardiovascular disease</t>
  </si>
  <si>
    <t>EAT- HRD</t>
  </si>
  <si>
    <t>Healthy and sustainable guidelines from Mexico 2024</t>
  </si>
  <si>
    <t>|</t>
  </si>
  <si>
    <t>Healthy and sustainable guidelines from Mexico 2023</t>
  </si>
  <si>
    <t>Healthy and sustainable guidelines from Mexico 2024 1990</t>
  </si>
  <si>
    <t>859, 1419</t>
  </si>
  <si>
    <t>1608, 2316</t>
  </si>
  <si>
    <t>1702, 2136</t>
  </si>
  <si>
    <t>2258, 2828</t>
  </si>
  <si>
    <t>1995, 3234</t>
  </si>
  <si>
    <t>2060, 3295</t>
  </si>
  <si>
    <t>2051, 2675</t>
  </si>
  <si>
    <t>2697, 3327</t>
  </si>
  <si>
    <t>4619, 5168</t>
  </si>
  <si>
    <t>5684, 6290</t>
  </si>
  <si>
    <t>649, 1445</t>
  </si>
  <si>
    <t>772, 1532</t>
  </si>
  <si>
    <t>791, 1399</t>
  </si>
  <si>
    <t>495, 1288</t>
  </si>
  <si>
    <t>388, 666</t>
  </si>
  <si>
    <t>394, 711</t>
  </si>
  <si>
    <t>2747, 3563</t>
  </si>
  <si>
    <t>3824, 4980</t>
  </si>
  <si>
    <t>2210, 3231</t>
  </si>
  <si>
    <t>914, 1991</t>
  </si>
  <si>
    <t>14806, 16346</t>
  </si>
  <si>
    <t>17119, 18582</t>
  </si>
  <si>
    <t>16493, 18103</t>
  </si>
  <si>
    <t>17903, 19496</t>
  </si>
  <si>
    <t>Cerebrovascular disease</t>
  </si>
  <si>
    <t>72, 224</t>
  </si>
  <si>
    <t>509, 766</t>
  </si>
  <si>
    <t>499, 633</t>
  </si>
  <si>
    <t>950, 1193</t>
  </si>
  <si>
    <t>208, 386</t>
  </si>
  <si>
    <t>387, 627</t>
  </si>
  <si>
    <t>243, 401</t>
  </si>
  <si>
    <t>-162, 34</t>
  </si>
  <si>
    <t>88, 179</t>
  </si>
  <si>
    <t>183, 314</t>
  </si>
  <si>
    <t>666, 864</t>
  </si>
  <si>
    <t>892, 1164</t>
  </si>
  <si>
    <t>1920, 2232</t>
  </si>
  <si>
    <t>2898, 3369</t>
  </si>
  <si>
    <t>1244, 2399</t>
  </si>
  <si>
    <t>1564, 3031</t>
  </si>
  <si>
    <t>1716, 2917</t>
  </si>
  <si>
    <t>2156, 3665</t>
  </si>
  <si>
    <t>2461, 3843</t>
  </si>
  <si>
    <t>2827, 4529</t>
  </si>
  <si>
    <t>3535, 4424</t>
  </si>
  <si>
    <t>4435, 5553</t>
  </si>
  <si>
    <t>946, 2470</t>
  </si>
  <si>
    <t>86, 2106</t>
  </si>
  <si>
    <t>9342, 11461</t>
  </si>
  <si>
    <t>11735, 14397</t>
  </si>
  <si>
    <t>10534, 13015</t>
  </si>
  <si>
    <t>13233, 16350</t>
  </si>
  <si>
    <t xml:space="preserve">Colorectal cancer </t>
  </si>
  <si>
    <t>179, 252</t>
  </si>
  <si>
    <t>259, 352</t>
  </si>
  <si>
    <t>232, 322</t>
  </si>
  <si>
    <t>226, 316</t>
  </si>
  <si>
    <t>71, 156</t>
  </si>
  <si>
    <t>70, 156</t>
  </si>
  <si>
    <t>71, 139</t>
  </si>
  <si>
    <t>104, 188</t>
  </si>
  <si>
    <t>115, 199</t>
  </si>
  <si>
    <t>200, 299</t>
  </si>
  <si>
    <t>250, 348</t>
  </si>
  <si>
    <t>93, 155</t>
  </si>
  <si>
    <t>131, 205</t>
  </si>
  <si>
    <t>102, 176</t>
  </si>
  <si>
    <t>131, 204</t>
  </si>
  <si>
    <t>661, 776</t>
  </si>
  <si>
    <t>600, 740</t>
  </si>
  <si>
    <t>38722, 43766</t>
  </si>
  <si>
    <t>43014, 48441</t>
  </si>
  <si>
    <t>28.9,32.7</t>
  </si>
  <si>
    <t>UPF: Ultraprocessed food</t>
  </si>
  <si>
    <t xml:space="preserve">Adjusted whole grain: </t>
  </si>
  <si>
    <t>Healthy and sustainable guidelines from Mexico 2023_1990</t>
  </si>
  <si>
    <t>Healthy and sustainable guidelines from Mexico 2024_1990_with UPF</t>
  </si>
  <si>
    <t>Years of life saved (in thousands) IC 95%</t>
  </si>
  <si>
    <t>52708, 75136</t>
  </si>
  <si>
    <t>34936, 50329</t>
  </si>
  <si>
    <t>63799, 78481</t>
  </si>
  <si>
    <t>49076, 61460</t>
  </si>
  <si>
    <t>50019, 71788</t>
  </si>
  <si>
    <t>44759, 71610</t>
  </si>
  <si>
    <t>44604, 57925</t>
  </si>
  <si>
    <t>58607, 72285</t>
  </si>
  <si>
    <t>100281, 112360</t>
  </si>
  <si>
    <t>123514, 136689</t>
  </si>
  <si>
    <t>Red meat*</t>
  </si>
  <si>
    <t>14052, 31651</t>
  </si>
  <si>
    <t>16780, 33285</t>
  </si>
  <si>
    <t>19394, 32609</t>
  </si>
  <si>
    <t>10748, 27980</t>
  </si>
  <si>
    <t>8474, 14495</t>
  </si>
  <si>
    <t>8570, 15446</t>
  </si>
  <si>
    <t>63084, 82140</t>
  </si>
  <si>
    <t>48023, 70205</t>
  </si>
  <si>
    <t>19868, 43266</t>
  </si>
  <si>
    <t>374228, 404269</t>
  </si>
  <si>
    <t>371982, 403779</t>
  </si>
  <si>
    <t>413434, 443843</t>
  </si>
  <si>
    <t>389020, 423644</t>
  </si>
  <si>
    <t>9607, 13902</t>
  </si>
  <si>
    <t>8134, 12238</t>
  </si>
  <si>
    <t>18944, 22767</t>
  </si>
  <si>
    <t>15175, 19046</t>
  </si>
  <si>
    <t>4038, 7900</t>
  </si>
  <si>
    <t>6185, 10017</t>
  </si>
  <si>
    <t>5875, 9187</t>
  </si>
  <si>
    <t>-2587, 542</t>
  </si>
  <si>
    <t>3688, 5907</t>
  </si>
  <si>
    <t>2928, 5012</t>
  </si>
  <si>
    <t>14276, 18614</t>
  </si>
  <si>
    <t>14249, 18597</t>
  </si>
  <si>
    <t>56374, 63668</t>
  </si>
  <si>
    <t>46281, 53804</t>
  </si>
  <si>
    <t>Type 2 diabetes</t>
  </si>
  <si>
    <t>25042, 48181</t>
  </si>
  <si>
    <t>24703, 47862</t>
  </si>
  <si>
    <t>30036, 53233</t>
  </si>
  <si>
    <t>34048, 57871</t>
  </si>
  <si>
    <t>54577, 81323</t>
  </si>
  <si>
    <t>44642, 71519</t>
  </si>
  <si>
    <t>70041, 87702</t>
  </si>
  <si>
    <t>26901, 55417</t>
  </si>
  <si>
    <t>1362, 33266</t>
  </si>
  <si>
    <t>187409, 228952</t>
  </si>
  <si>
    <t>185325, 227360</t>
  </si>
  <si>
    <t>217662, 264893</t>
  </si>
  <si>
    <t>4557, 6205</t>
  </si>
  <si>
    <t>4213, 5839</t>
  </si>
  <si>
    <t>1357, 2889</t>
  </si>
  <si>
    <t>2083, 3612</t>
  </si>
  <si>
    <t>2371, 3709</t>
  </si>
  <si>
    <t>1852, 3199</t>
  </si>
  <si>
    <t>17799, 20035</t>
  </si>
  <si>
    <t>17229, 19467</t>
  </si>
  <si>
    <t>*Compared to current diet; estimated yearsof life saved in adults older than 20 years from INEGI 2016 data (using life expectancy and number of deaths)</t>
  </si>
  <si>
    <t xml:space="preserve"> Total YL averted or delayed</t>
  </si>
  <si>
    <t>635810, 716925</t>
  </si>
  <si>
    <t>705269, 792439</t>
  </si>
  <si>
    <t>MHSDG 2023</t>
  </si>
  <si>
    <t>520, 657</t>
  </si>
  <si>
    <t>576, 719</t>
  </si>
  <si>
    <t>420, 565</t>
  </si>
  <si>
    <t>482, 622</t>
  </si>
  <si>
    <t>Supplementary table 1. Number of averted deaths from cardiovascular diseases, cerebrovascular diseases, type2 diabetes and colorectal cancer by food groups and healthy and sustainable diet scenarios* in Mexican adults.</t>
  </si>
  <si>
    <t>Supplementary table 2. Number of averted premature deaths from cardiovascular diseases, cerebrovascular diseases, type2 diabetes and colorectal cancer by food groups and healthy and sustainable diet scenarios* in Mexican adults.</t>
  </si>
  <si>
    <t>Supplementary table 3. Number of years of life saved from cardiovascular diseases, cerebrovascular diseases, type2 diabetes and colorectal cancer by food groups and healthy and sustainable diet scenarios* in Mexican adults.</t>
  </si>
  <si>
    <t xml:space="preserve">% of  diet-related chronic disease and CRC deaths that could be averted or delayed </t>
  </si>
  <si>
    <t>Number of diet-related chronic diseases and CRC  premature deaths in Mexico (2016)</t>
  </si>
  <si>
    <t>Number of diet-related chronic diseases and CRC YLL  in Mexico (2016)</t>
  </si>
  <si>
    <t xml:space="preserve">% of  diet-related chronic disease and CRC  YL that could be averted or delayed </t>
  </si>
  <si>
    <t>UI95%</t>
  </si>
  <si>
    <t>23,537 ,  25,406</t>
  </si>
  <si>
    <t>25,302 ,  27,277</t>
  </si>
  <si>
    <t>20,815 ,  22,925</t>
  </si>
  <si>
    <t>19,052 ,  21,004</t>
  </si>
  <si>
    <t>20,207 ,  22,110</t>
  </si>
  <si>
    <t>22,112 , 24,188</t>
  </si>
  <si>
    <t>22,647 ,  24,464</t>
  </si>
  <si>
    <t>24,441 ,  26,404</t>
  </si>
  <si>
    <t>25,264 ,  26,962</t>
  </si>
  <si>
    <t>26,929 ,  28,748</t>
  </si>
  <si>
    <t>24,045 , 25,749</t>
  </si>
  <si>
    <t>25,774 ,  27,615</t>
  </si>
  <si>
    <t>2,496  ,  3,411</t>
  </si>
  <si>
    <t>3,387  ,  4,143</t>
  </si>
  <si>
    <t>2,976  ,  4,401</t>
  </si>
  <si>
    <t>3,756  ,  4,594</t>
  </si>
  <si>
    <t>7,622  ,  8,408</t>
  </si>
  <si>
    <t>968  ,  1,974</t>
  </si>
  <si>
    <t>1,176  ,  1,977</t>
  </si>
  <si>
    <t>524  ,  939</t>
  </si>
  <si>
    <t>3,824  ,  4,980</t>
  </si>
  <si>
    <t>2,511  ,  3,917</t>
  </si>
  <si>
    <t>1,116  ,  2,011</t>
  </si>
  <si>
    <t>-222  ,  571</t>
  </si>
  <si>
    <t>1,290  ,  2,533</t>
  </si>
  <si>
    <t>3,954  ,  4,801</t>
  </si>
  <si>
    <t>7,653  ,  8,384</t>
  </si>
  <si>
    <t>1,546  ,  2,540</t>
  </si>
  <si>
    <t>830  ,  1,856</t>
  </si>
  <si>
    <t>1,388  ,  1,848</t>
  </si>
  <si>
    <t>2,161  ,  3,323</t>
  </si>
  <si>
    <t>2,165  ,  3,562</t>
  </si>
  <si>
    <t>2,765  ,  4,150</t>
  </si>
  <si>
    <t>3,330  ,  4,171</t>
  </si>
  <si>
    <t>6,642  ,  7,252</t>
  </si>
  <si>
    <t>2,540  ,  3,468</t>
  </si>
  <si>
    <t>1,956  ,  2,738</t>
  </si>
  <si>
    <t>4,803  ,  5,674</t>
  </si>
  <si>
    <t>6,961  ,  7,608</t>
  </si>
  <si>
    <t>1,866  ,  2,835</t>
  </si>
  <si>
    <t>-640  ,  -240</t>
  </si>
  <si>
    <t>4,144  ,  5,057</t>
  </si>
  <si>
    <t>4,182  ,  4,939</t>
  </si>
  <si>
    <t>5,608  ,  6,477</t>
  </si>
  <si>
    <t>2,258  ,  3,179</t>
  </si>
  <si>
    <t>1,424  ,  2,199</t>
  </si>
  <si>
    <t>1,289  ,  2,524</t>
  </si>
  <si>
    <t>1,880  ,  2,831</t>
  </si>
  <si>
    <t>1,174  ,  1,965</t>
  </si>
  <si>
    <t>4,093  ,  4,553</t>
  </si>
  <si>
    <t>1,070  ,  1,312</t>
  </si>
  <si>
    <t>253  ,  495</t>
  </si>
  <si>
    <t>587  ,  854</t>
  </si>
  <si>
    <t>368  ,  575</t>
  </si>
  <si>
    <t>231  ,  370</t>
  </si>
  <si>
    <t>894  ,  1165</t>
  </si>
  <si>
    <t>3,459  ,  3,911</t>
  </si>
  <si>
    <t>261  ,  507</t>
  </si>
  <si>
    <t>-85 ,  173</t>
  </si>
  <si>
    <t>642  ,  917</t>
  </si>
  <si>
    <t>328  ,  541</t>
  </si>
  <si>
    <t>473  ,  625</t>
  </si>
  <si>
    <t>502  ,  771</t>
  </si>
  <si>
    <t>2,367  ,  2,852</t>
  </si>
  <si>
    <t>2,741 ,  3,215</t>
  </si>
  <si>
    <t>602  ,  870</t>
  </si>
  <si>
    <t>649  ,  894</t>
  </si>
  <si>
    <t>777  ,  1046</t>
  </si>
  <si>
    <t>369  ,  575</t>
  </si>
  <si>
    <t>-190  ,  -83</t>
  </si>
  <si>
    <t>2,850  ,  3,334</t>
  </si>
  <si>
    <t>927  ,  1,219</t>
  </si>
  <si>
    <t>1,289  ,  1,514</t>
  </si>
  <si>
    <t>777  ,  1,046</t>
  </si>
  <si>
    <t>3,650  ,  4,121</t>
  </si>
  <si>
    <t>537  ,  801</t>
  </si>
  <si>
    <t>482  ,  726</t>
  </si>
  <si>
    <t>1,300  ,  1,502</t>
  </si>
  <si>
    <t>3,886  ,  4,348</t>
  </si>
  <si>
    <t>1,602  ,  3,048</t>
  </si>
  <si>
    <t>2,558  ,  4,049</t>
  </si>
  <si>
    <t>3,456  ,  5,150</t>
  </si>
  <si>
    <t>4,435  ,  5,553</t>
  </si>
  <si>
    <t>1,703  ,  3,509</t>
  </si>
  <si>
    <t>12,424  ,  15,071</t>
  </si>
  <si>
    <t>14,290  ,  17,280</t>
  </si>
  <si>
    <t>1,103  ,  2,400</t>
  </si>
  <si>
    <t>4,626  ,  6,374</t>
  </si>
  <si>
    <t>3,089  ,  4,837</t>
  </si>
  <si>
    <t>2,168  ,  3,292</t>
  </si>
  <si>
    <t>1,202  ,  3,129</t>
  </si>
  <si>
    <t>11,556  ,  14,260</t>
  </si>
  <si>
    <t>13,063  ,  16,217</t>
  </si>
  <si>
    <t>1,563  ,  3,020</t>
  </si>
  <si>
    <t>14,186  ,  16,879</t>
  </si>
  <si>
    <t>15,985  ,  19,049</t>
  </si>
  <si>
    <t>5,542  ,  7,315</t>
  </si>
  <si>
    <t>3,458  ,  5,155</t>
  </si>
  <si>
    <t>11,924  ,  14,449</t>
  </si>
  <si>
    <t>13,479  ,  16,391</t>
  </si>
  <si>
    <t>39,940  ,  45,045</t>
  </si>
  <si>
    <t>43,571  ,  49,116</t>
  </si>
  <si>
    <t>36,664  ,  42,558</t>
  </si>
  <si>
    <t>33,419  ,  38,680</t>
  </si>
  <si>
    <t>37,709  ,  42,924</t>
  </si>
  <si>
    <t>41,413  ,  47,171</t>
  </si>
  <si>
    <t>37,904  ,  42,869</t>
  </si>
  <si>
    <t>41,252  ,  46751</t>
  </si>
  <si>
    <t>41,320  ,  48,095</t>
  </si>
  <si>
    <t>44,540  ,  49,882</t>
  </si>
  <si>
    <t>40,338  ,  47,110</t>
  </si>
  <si>
    <t>43,621  ,  49,163</t>
  </si>
  <si>
    <t>30.3 , 34.2</t>
  </si>
  <si>
    <t>27.8 , 31.4</t>
  </si>
  <si>
    <t>23.3 , 27.0</t>
  </si>
  <si>
    <t>25.6 , 29.7</t>
  </si>
  <si>
    <t>26.3 , 30.0</t>
  </si>
  <si>
    <t>31.7 , 35.0</t>
  </si>
  <si>
    <t>26.5 , 30.0</t>
  </si>
  <si>
    <t>29.0 , 32.3</t>
  </si>
  <si>
    <t>31.2 , 34.9</t>
  </si>
  <si>
    <t>28.2 , 31.6</t>
  </si>
  <si>
    <t>30.5 , 34.2</t>
  </si>
  <si>
    <t>5,954  ,  8,137</t>
  </si>
  <si>
    <t>8,079  ,  9,884</t>
  </si>
  <si>
    <t>7,099  ,  10,498</t>
  </si>
  <si>
    <t>8,962  ,  10,959</t>
  </si>
  <si>
    <t>18,182  ,  20,057</t>
  </si>
  <si>
    <t>2,662  ,  4,798</t>
  </si>
  <si>
    <t>-530  ,  1,362</t>
  </si>
  <si>
    <t>3,078  ,  6,042</t>
  </si>
  <si>
    <t>9,433  ,  11,452</t>
  </si>
  <si>
    <t>18,256  ,  20,002</t>
  </si>
  <si>
    <t>3,688  ,  6,059</t>
  </si>
  <si>
    <t>1,981  ,  4,429</t>
  </si>
  <si>
    <t>3,312  ,  4,408</t>
  </si>
  <si>
    <t>5,157  ,  7,927</t>
  </si>
  <si>
    <t>5,166  ,  8,497</t>
  </si>
  <si>
    <t>45,450  ,  50,107</t>
  </si>
  <si>
    <t>49,656  ,  54,690</t>
  </si>
  <si>
    <t>2,308  ,  4,709</t>
  </si>
  <si>
    <t>2,805  ,  4,716</t>
  </si>
  <si>
    <t>1,249  ,  2,239</t>
  </si>
  <si>
    <t>9,124  ,  11,880</t>
  </si>
  <si>
    <t>5,991  ,  9,344</t>
  </si>
  <si>
    <t>56,152  ,  60,609</t>
  </si>
  <si>
    <t>60,362  ,  65,072</t>
  </si>
  <si>
    <t>6,596  ,  9,900</t>
  </si>
  <si>
    <t>7,944  ,  9,952</t>
  </si>
  <si>
    <t>15,845  ,  17,301</t>
  </si>
  <si>
    <t>48,205  ,  52,747</t>
  </si>
  <si>
    <t>52,751  ,  57,703</t>
  </si>
  <si>
    <t>6,059  ,  8,273</t>
  </si>
  <si>
    <t>4,665  ,  6,532</t>
  </si>
  <si>
    <t>11,458  ,  13,537</t>
  </si>
  <si>
    <t>16,606  ,  18,151</t>
  </si>
  <si>
    <t>4,452  ,  6,764</t>
  </si>
  <si>
    <t>-1,527  ,  -572</t>
  </si>
  <si>
    <t>54,028  ,  58,361</t>
  </si>
  <si>
    <t>58,307  ,  62,989</t>
  </si>
  <si>
    <t>9,886  ,  12,064</t>
  </si>
  <si>
    <t>9,977  ,  11,782</t>
  </si>
  <si>
    <t>13,379  ,  15,451</t>
  </si>
  <si>
    <t>60,271  ,  64,321</t>
  </si>
  <si>
    <t>64,243  ,  68,582</t>
  </si>
  <si>
    <t>5,387  ,  7,585</t>
  </si>
  <si>
    <t>3,398  ,  5,247</t>
  </si>
  <si>
    <t>3,076  ,  6,021</t>
  </si>
  <si>
    <t>9,222  ,  11,234</t>
  </si>
  <si>
    <t>16,248  ,  17,658</t>
  </si>
  <si>
    <t>4,485  ,  6,753</t>
  </si>
  <si>
    <t>2,802  ,  4,689</t>
  </si>
  <si>
    <t>9,102  ,  10,122</t>
  </si>
  <si>
    <t>4,773  ,  7,353</t>
  </si>
  <si>
    <t>6,945  ,  10,154</t>
  </si>
  <si>
    <t>57,363  ,  61,428</t>
  </si>
  <si>
    <t>54,504  ,  58,932</t>
  </si>
  <si>
    <t>1,395  ,  2,031</t>
  </si>
  <si>
    <t>2,545  ,  3,119</t>
  </si>
  <si>
    <t>834  ,  1,400</t>
  </si>
  <si>
    <t>875  ,  1,368</t>
  </si>
  <si>
    <t>432  ,  744</t>
  </si>
  <si>
    <t>2,126  ,  2,772</t>
  </si>
  <si>
    <t>8,227  ,  9,300</t>
  </si>
  <si>
    <t>621  ,  1,206</t>
  </si>
  <si>
    <t>-203  ,  412</t>
  </si>
  <si>
    <t>1,528  ,  2,182</t>
  </si>
  <si>
    <t>780  ,  1,287</t>
  </si>
  <si>
    <t>1,124  ,  1,486</t>
  </si>
  <si>
    <t>1,194  ,  1,833</t>
  </si>
  <si>
    <t>5,629  ,  6,782</t>
  </si>
  <si>
    <t>6,518  ,  7,646</t>
  </si>
  <si>
    <t>1,431  ,  2,070</t>
  </si>
  <si>
    <t>1,544  ,  2,125</t>
  </si>
  <si>
    <t>1,848  ,  2,488</t>
  </si>
  <si>
    <t>878  ,  1,368</t>
  </si>
  <si>
    <t>-453  ,  -197</t>
  </si>
  <si>
    <t>6,778  ,  7,930</t>
  </si>
  <si>
    <t>2,204  ,  2,900</t>
  </si>
  <si>
    <t>3,066  ,  3,601</t>
  </si>
  <si>
    <t>8,680  ,  9,801</t>
  </si>
  <si>
    <t>1,277  ,  1,905</t>
  </si>
  <si>
    <t>1,146  ,  1,727</t>
  </si>
  <si>
    <t>3,093  ,  3,571</t>
  </si>
  <si>
    <t>9,243  ,  10,340</t>
  </si>
  <si>
    <t>2,455  ,  4,670</t>
  </si>
  <si>
    <t>3,902  ,  6,234</t>
  </si>
  <si>
    <t>5,298  ,  7,897</t>
  </si>
  <si>
    <t>6,795  ,  8,508</t>
  </si>
  <si>
    <t>2,610  ,  5,376</t>
  </si>
  <si>
    <t>19,330  ,  23,377</t>
  </si>
  <si>
    <t>22,240  ,  26,798</t>
  </si>
  <si>
    <t>1,690  ,  3,676</t>
  </si>
  <si>
    <t>7,088  ,  9,765</t>
  </si>
  <si>
    <t>4,732  ,  7,410</t>
  </si>
  <si>
    <t>3,322  ,  5,044</t>
  </si>
  <si>
    <t>1,842  ,  4,794</t>
  </si>
  <si>
    <t>17,703  ,  21,845</t>
  </si>
  <si>
    <t>20,012  ,  24,845</t>
  </si>
  <si>
    <t>2,394  ,  4,626</t>
  </si>
  <si>
    <t>21,733  ,  25,859</t>
  </si>
  <si>
    <t>24,489  ,  29,182</t>
  </si>
  <si>
    <t>8,490  ,  11,206</t>
  </si>
  <si>
    <t>1,045  ,  5,226</t>
  </si>
  <si>
    <t>18,268  ,  22,136</t>
  </si>
  <si>
    <t>20,649  ,  25,111</t>
  </si>
  <si>
    <t>378  ,  512</t>
  </si>
  <si>
    <t>151  ,  274</t>
  </si>
  <si>
    <t>190  ,  299</t>
  </si>
  <si>
    <t>757  ,  957</t>
  </si>
  <si>
    <t>104  ,  228</t>
  </si>
  <si>
    <t>291  ,  435</t>
  </si>
  <si>
    <t>190  ,  297</t>
  </si>
  <si>
    <t>611  ,  823</t>
  </si>
  <si>
    <t>329  ,  460</t>
  </si>
  <si>
    <t>838  ,  1,046</t>
  </si>
  <si>
    <t>102  ,  227</t>
  </si>
  <si>
    <t>364  ,  507</t>
  </si>
  <si>
    <t>702  ,  905</t>
  </si>
  <si>
    <t>84,446  ,  94,244</t>
  </si>
  <si>
    <t>91,586  ,  96,641</t>
  </si>
  <si>
    <t>69,393  ,  79,558</t>
  </si>
  <si>
    <t>75,908  ,  87,140</t>
  </si>
  <si>
    <t>77,294  ,  87,298</t>
  </si>
  <si>
    <t>84,596  ,  95,578</t>
  </si>
  <si>
    <t>79,770  ,  89,332</t>
  </si>
  <si>
    <t>86,692  ,  96,935</t>
  </si>
  <si>
    <t>87,922  ,  97,163</t>
  </si>
  <si>
    <t>94,275  ,  104,399</t>
  </si>
  <si>
    <t>85,575  ,  94,809</t>
  </si>
  <si>
    <t>92,081  ,  102,235</t>
  </si>
  <si>
    <t>30.1  ,  33.6</t>
  </si>
  <si>
    <t>32.7  ,  36.5</t>
  </si>
  <si>
    <t>24.8  ,  28.5</t>
  </si>
  <si>
    <t>27.1  ,  31.2</t>
  </si>
  <si>
    <t>27.6  ,  31.2</t>
  </si>
  <si>
    <t>30.3  ,  34.2</t>
  </si>
  <si>
    <t>28.5  ,  31.9</t>
  </si>
  <si>
    <t>30.9  ,  34.6</t>
  </si>
  <si>
    <t>31.4  ,  34.7</t>
  </si>
  <si>
    <t>33.7  ,  37.3</t>
  </si>
  <si>
    <t>30.6  ,  33.9</t>
  </si>
  <si>
    <t>35.9  ,  39.1</t>
  </si>
  <si>
    <t>41,166  ,  56,262</t>
  </si>
  <si>
    <t>55,862  ,  68,338</t>
  </si>
  <si>
    <t>49,085  ,  72,588</t>
  </si>
  <si>
    <t>61,963  ,  75,774</t>
  </si>
  <si>
    <t>125,718  ,  138,682</t>
  </si>
  <si>
    <t>15,960  ,  32,562</t>
  </si>
  <si>
    <t>19,394  ,  32,609</t>
  </si>
  <si>
    <t>8,636  ,  15,481</t>
  </si>
  <si>
    <t>63,084  ,  82,140</t>
  </si>
  <si>
    <t>41,421  ,  64,607</t>
  </si>
  <si>
    <t>388,251  ,  419,068</t>
  </si>
  <si>
    <t>417,363  ,  449,928</t>
  </si>
  <si>
    <t>18,407  ,  33,178</t>
  </si>
  <si>
    <t>-3,663  ,  9,416</t>
  </si>
  <si>
    <t>21,282  ,  41,776</t>
  </si>
  <si>
    <t>65,224  ,  79,185</t>
  </si>
  <si>
    <t>126,230  ,  138,301</t>
  </si>
  <si>
    <t>25,503  ,  41,894</t>
  </si>
  <si>
    <t>13,698  ,  30,620</t>
  </si>
  <si>
    <t>22,900  ,  30,476</t>
  </si>
  <si>
    <t>35,654  ,  54,806</t>
  </si>
  <si>
    <t>35,716  ,  58,749</t>
  </si>
  <si>
    <t>314,256  ,  346,456</t>
  </si>
  <si>
    <t>371,271  ,  402,387</t>
  </si>
  <si>
    <t>45,604  ,  68,450</t>
  </si>
  <si>
    <t>54,926  ,  68,808</t>
  </si>
  <si>
    <t>109,554  ,  119,622</t>
  </si>
  <si>
    <t>48,023  ,  70,205</t>
  </si>
  <si>
    <t>333,307  ,  364,709</t>
  </si>
  <si>
    <t>391,574  ,  421,314</t>
  </si>
  <si>
    <t>41,891  ,  57,204</t>
  </si>
  <si>
    <t>32,256  ,  45,162</t>
  </si>
  <si>
    <t>79,227  ,  93,599</t>
  </si>
  <si>
    <t>114,821  ,  125,499</t>
  </si>
  <si>
    <t>30,780  ,  46,770</t>
  </si>
  <si>
    <t>-10,556  ,  -3,953</t>
  </si>
  <si>
    <t>373,567  ,  403,528</t>
  </si>
  <si>
    <t>428,287  ,  456,379</t>
  </si>
  <si>
    <t>68,355  ,  83,417</t>
  </si>
  <si>
    <t>68,986  ,  81,464</t>
  </si>
  <si>
    <t>92,508  ,  106,830</t>
  </si>
  <si>
    <t>416,733  ,  444,735</t>
  </si>
  <si>
    <t>444,198  ,  474,197</t>
  </si>
  <si>
    <t>37,245  ,  52,443</t>
  </si>
  <si>
    <t>23,496  ,  36,279</t>
  </si>
  <si>
    <t>31,012  ,  46,691</t>
  </si>
  <si>
    <t>19,373  ,  32,419</t>
  </si>
  <si>
    <t>67,511  ,  75,105</t>
  </si>
  <si>
    <t>396,623  ,  424,734</t>
  </si>
  <si>
    <t>425,142  ,  455,508</t>
  </si>
  <si>
    <t>9,370  ,  13,636</t>
  </si>
  <si>
    <t>17,090  ,  20,947</t>
  </si>
  <si>
    <t>5,604  ,  9,402</t>
  </si>
  <si>
    <t>5,892  ,  9,204</t>
  </si>
  <si>
    <t>2,900  ,  4,994</t>
  </si>
  <si>
    <t>14,255  ,  18,614</t>
  </si>
  <si>
    <t>56,374  ,  63,668</t>
  </si>
  <si>
    <t>4,170  ,  8,097</t>
  </si>
  <si>
    <t>-1,364  ,  2,769</t>
  </si>
  <si>
    <t>10,259  ,  14,653</t>
  </si>
  <si>
    <t>5,875  ,  9,187</t>
  </si>
  <si>
    <t>7,549  ,  9,982</t>
  </si>
  <si>
    <t>8,021  ,  12,312</t>
  </si>
  <si>
    <t>37,799  ,  45,544</t>
  </si>
  <si>
    <t>14,276  ,  18,614</t>
  </si>
  <si>
    <t>43,768  ,  51,345</t>
  </si>
  <si>
    <t>9,607  ,  13,902</t>
  </si>
  <si>
    <t>10,366  ,  14,271</t>
  </si>
  <si>
    <t>12,409  ,  16,708</t>
  </si>
  <si>
    <t>5,893  ,  9,186</t>
  </si>
  <si>
    <t>-3,042  ,  -1,324</t>
  </si>
  <si>
    <t>45,518  ,  53,251</t>
  </si>
  <si>
    <t>14,802  ,  19,476</t>
  </si>
  <si>
    <t>20,590  ,  24,183</t>
  </si>
  <si>
    <t>58,291  ,  65,814</t>
  </si>
  <si>
    <t>8,572  ,  12,791</t>
  </si>
  <si>
    <t>7,694  ,  11,599</t>
  </si>
  <si>
    <t>20,768  ,  23,981</t>
  </si>
  <si>
    <t>56,239  ,  62,916</t>
  </si>
  <si>
    <t>25,302  ,  48,135</t>
  </si>
  <si>
    <t>40,393  ,  63,943</t>
  </si>
  <si>
    <t>54,475  ,  81,497</t>
  </si>
  <si>
    <t>70,041  ,  87,702</t>
  </si>
  <si>
    <t>26,901  ,  55,417</t>
  </si>
  <si>
    <t>196,200  ,  238,011</t>
  </si>
  <si>
    <t>225,670  ,  272,896</t>
  </si>
  <si>
    <t>17,421  ,  37,897</t>
  </si>
  <si>
    <t>73,061  ,  100,657</t>
  </si>
  <si>
    <t>48,781  ,  76,382</t>
  </si>
  <si>
    <t>34,242  ,  51,991</t>
  </si>
  <si>
    <t>18,988  ,  49,420</t>
  </si>
  <si>
    <t>182,490  ,  225,190</t>
  </si>
  <si>
    <t>206,290  ,  256,107</t>
  </si>
  <si>
    <t>24,676  ,  47,691</t>
  </si>
  <si>
    <t>54,577  ,  81,323</t>
  </si>
  <si>
    <t>224,027  ,  266,562</t>
  </si>
  <si>
    <t>252,438  ,  300,821</t>
  </si>
  <si>
    <t>87,515  ,  115,517</t>
  </si>
  <si>
    <t>188,312  ,  228,184</t>
  </si>
  <si>
    <t>212,859  ,  258,851</t>
  </si>
  <si>
    <t>4,709  ,  6,388</t>
  </si>
  <si>
    <t>1,887  ,  3,416</t>
  </si>
  <si>
    <t>2,370  ,  3,724</t>
  </si>
  <si>
    <t>11,960  ,  14,464</t>
  </si>
  <si>
    <t>1,275  ,  2,832</t>
  </si>
  <si>
    <t>3,626  ,  5,426</t>
  </si>
  <si>
    <t>2,371  ,  3,703</t>
  </si>
  <si>
    <t>7,625  ,  10,265</t>
  </si>
  <si>
    <t>4,098  ,  5,732</t>
  </si>
  <si>
    <t>2,371  ,  3,709</t>
  </si>
  <si>
    <t>10,451  ,  13,048</t>
  </si>
  <si>
    <t>4,537  ,  6,324</t>
  </si>
  <si>
    <t>8,754  ,  11,292</t>
  </si>
  <si>
    <t>542,169  ,  627,455</t>
  </si>
  <si>
    <t>642,692  ,  725,347</t>
  </si>
  <si>
    <t>701,274  ,  791,092</t>
  </si>
  <si>
    <t>622,984  ,  714,304</t>
  </si>
  <si>
    <t>611,553  ,  695,664</t>
  </si>
  <si>
    <t>698,231  ,  786,528</t>
  </si>
  <si>
    <t>616,651  ,  696,255</t>
  </si>
  <si>
    <t>695,918  ,  779,772</t>
  </si>
  <si>
    <t>672,090  ,  750,026</t>
  </si>
  <si>
    <t>734,787  ,  824,518</t>
  </si>
  <si>
    <t>649,928  ,  727,128</t>
  </si>
  <si>
    <t>704,514  ,  788,568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</si>
</sst>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6">
    <xf numFmtId="0" fontId="0" fillId="0" borderId="0" xfId="0"/>
    <xf numFmtId="0" fontId="6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left"/>
    </xf>
    <xf numFmtId="164" fontId="6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164" fontId="6" fillId="2" borderId="0" xfId="0" applyNumberFormat="1" applyFont="1" applyFill="1" applyAlignment="1">
      <alignment horizontal="left"/>
    </xf>
    <xf numFmtId="165" fontId="0" fillId="0" borderId="0" xfId="0" applyNumberFormat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1" fontId="0" fillId="0" borderId="0" xfId="0" applyNumberFormat="1"/>
    <xf numFmtId="1" fontId="12" fillId="0" borderId="0" xfId="0" applyNumberFormat="1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164" fontId="6" fillId="2" borderId="3" xfId="0" applyNumberFormat="1" applyFont="1" applyFill="1" applyBorder="1" applyAlignment="1">
      <alignment horizontal="left"/>
    </xf>
    <xf numFmtId="1" fontId="11" fillId="2" borderId="0" xfId="0" applyNumberFormat="1" applyFont="1" applyFill="1" applyAlignment="1">
      <alignment horizontal="center"/>
    </xf>
    <xf numFmtId="2" fontId="11" fillId="2" borderId="0" xfId="0" applyNumberFormat="1" applyFont="1" applyFill="1" applyAlignment="1">
      <alignment horizontal="center"/>
    </xf>
    <xf numFmtId="1" fontId="9" fillId="2" borderId="0" xfId="0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vertical="top"/>
    </xf>
    <xf numFmtId="1" fontId="12" fillId="2" borderId="0" xfId="0" applyNumberFormat="1" applyFont="1" applyFill="1" applyAlignment="1">
      <alignment horizontal="center"/>
    </xf>
    <xf numFmtId="1" fontId="10" fillId="2" borderId="0" xfId="0" applyNumberFormat="1" applyFont="1" applyFill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left"/>
    </xf>
    <xf numFmtId="1" fontId="12" fillId="3" borderId="1" xfId="0" applyNumberFormat="1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0" fillId="2" borderId="0" xfId="0" applyFill="1"/>
    <xf numFmtId="3" fontId="0" fillId="0" borderId="0" xfId="0" applyNumberFormat="1"/>
    <xf numFmtId="165" fontId="0" fillId="0" borderId="0" xfId="0" applyNumberFormat="1"/>
    <xf numFmtId="0" fontId="6" fillId="0" borderId="0" xfId="0" applyFont="1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4" fillId="0" borderId="0" xfId="0" applyFont="1" applyAlignment="1">
      <alignment vertical="center"/>
    </xf>
    <xf numFmtId="0" fontId="9" fillId="0" borderId="0" xfId="0" applyFont="1"/>
    <xf numFmtId="1" fontId="9" fillId="0" borderId="0" xfId="0" applyNumberFormat="1" applyFont="1"/>
    <xf numFmtId="165" fontId="2" fillId="3" borderId="8" xfId="1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7" xfId="0" applyFont="1" applyBorder="1"/>
    <xf numFmtId="0" fontId="15" fillId="0" borderId="7" xfId="0" applyFont="1" applyBorder="1"/>
    <xf numFmtId="0" fontId="16" fillId="2" borderId="0" xfId="0" applyFont="1" applyFill="1" applyAlignment="1">
      <alignment horizontal="left"/>
    </xf>
    <xf numFmtId="0" fontId="13" fillId="3" borderId="7" xfId="0" applyFont="1" applyFill="1" applyBorder="1" applyAlignment="1">
      <alignment vertical="top"/>
    </xf>
    <xf numFmtId="0" fontId="9" fillId="0" borderId="3" xfId="0" applyFont="1" applyBorder="1" applyAlignment="1">
      <alignment vertical="top"/>
    </xf>
    <xf numFmtId="0" fontId="0" fillId="0" borderId="0" xfId="0" applyAlignment="1">
      <alignment horizontal="center"/>
    </xf>
    <xf numFmtId="0" fontId="12" fillId="4" borderId="1" xfId="0" applyFont="1" applyFill="1" applyBorder="1" applyAlignment="1">
      <alignment horizontal="center"/>
    </xf>
    <xf numFmtId="1" fontId="12" fillId="4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6" fillId="3" borderId="0" xfId="0" applyFont="1" applyFill="1" applyAlignment="1">
      <alignment horizontal="left"/>
    </xf>
    <xf numFmtId="0" fontId="0" fillId="0" borderId="0" xfId="0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2" fontId="9" fillId="2" borderId="0" xfId="0" applyNumberFormat="1" applyFont="1" applyFill="1" applyAlignment="1">
      <alignment horizontal="center"/>
    </xf>
    <xf numFmtId="2" fontId="9" fillId="2" borderId="3" xfId="0" applyNumberFormat="1" applyFont="1" applyFill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2" fillId="3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2" fillId="6" borderId="3" xfId="0" applyFont="1" applyFill="1" applyBorder="1" applyAlignment="1">
      <alignment horizontal="left"/>
    </xf>
    <xf numFmtId="1" fontId="12" fillId="6" borderId="6" xfId="0" applyNumberFormat="1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6" fillId="6" borderId="0" xfId="0" applyFont="1" applyFill="1" applyAlignment="1">
      <alignment horizontal="left"/>
    </xf>
    <xf numFmtId="1" fontId="6" fillId="6" borderId="2" xfId="0" applyNumberFormat="1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1" fontId="11" fillId="4" borderId="0" xfId="0" applyNumberFormat="1" applyFont="1" applyFill="1" applyAlignment="1">
      <alignment horizontal="center"/>
    </xf>
    <xf numFmtId="2" fontId="11" fillId="4" borderId="0" xfId="0" applyNumberFormat="1" applyFont="1" applyFill="1" applyAlignment="1">
      <alignment horizontal="center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/>
    </xf>
    <xf numFmtId="1" fontId="11" fillId="4" borderId="1" xfId="0" applyNumberFormat="1" applyFont="1" applyFill="1" applyBorder="1" applyAlignment="1">
      <alignment horizontal="center"/>
    </xf>
    <xf numFmtId="2" fontId="11" fillId="4" borderId="1" xfId="0" applyNumberFormat="1" applyFont="1" applyFill="1" applyBorder="1" applyAlignment="1">
      <alignment horizontal="center"/>
    </xf>
    <xf numFmtId="0" fontId="6" fillId="6" borderId="2" xfId="0" applyFont="1" applyFill="1" applyBorder="1" applyAlignment="1">
      <alignment horizontal="left"/>
    </xf>
    <xf numFmtId="1" fontId="10" fillId="6" borderId="2" xfId="0" applyNumberFormat="1" applyFont="1" applyFill="1" applyBorder="1" applyAlignment="1">
      <alignment horizontal="center"/>
    </xf>
    <xf numFmtId="1" fontId="12" fillId="6" borderId="2" xfId="0" applyNumberFormat="1" applyFont="1" applyFill="1" applyBorder="1" applyAlignment="1">
      <alignment horizontal="center"/>
    </xf>
    <xf numFmtId="2" fontId="12" fillId="6" borderId="2" xfId="0" applyNumberFormat="1" applyFont="1" applyFill="1" applyBorder="1" applyAlignment="1">
      <alignment horizontal="center"/>
    </xf>
    <xf numFmtId="0" fontId="13" fillId="3" borderId="8" xfId="0" applyFont="1" applyFill="1" applyBorder="1" applyAlignment="1">
      <alignment vertical="top"/>
    </xf>
    <xf numFmtId="1" fontId="6" fillId="3" borderId="1" xfId="0" applyNumberFormat="1" applyFont="1" applyFill="1" applyBorder="1" applyAlignment="1">
      <alignment horizontal="center" vertical="top"/>
    </xf>
    <xf numFmtId="1" fontId="6" fillId="3" borderId="8" xfId="0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1" fontId="6" fillId="2" borderId="7" xfId="0" applyNumberFormat="1" applyFont="1" applyFill="1" applyBorder="1" applyAlignment="1">
      <alignment horizontal="center" vertical="top"/>
    </xf>
    <xf numFmtId="1" fontId="9" fillId="0" borderId="1" xfId="0" applyNumberFormat="1" applyFont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165" fontId="2" fillId="3" borderId="11" xfId="1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8" fillId="2" borderId="4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left"/>
    </xf>
    <xf numFmtId="1" fontId="12" fillId="7" borderId="2" xfId="0" applyNumberFormat="1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1" fontId="6" fillId="0" borderId="0" xfId="0" applyNumberFormat="1" applyFont="1"/>
    <xf numFmtId="1" fontId="6" fillId="0" borderId="0" xfId="0" applyNumberFormat="1" applyFont="1" applyAlignment="1">
      <alignment horizontal="center" vertical="top"/>
    </xf>
    <xf numFmtId="165" fontId="2" fillId="3" borderId="11" xfId="1" applyNumberFormat="1" applyFont="1" applyFill="1" applyBorder="1" applyAlignment="1"/>
    <xf numFmtId="0" fontId="0" fillId="0" borderId="0" xfId="0" applyAlignment="1">
      <alignment vertical="center" wrapText="1"/>
    </xf>
    <xf numFmtId="1" fontId="0" fillId="2" borderId="0" xfId="0" applyNumberFormat="1" applyFill="1"/>
    <xf numFmtId="1" fontId="6" fillId="2" borderId="3" xfId="0" applyNumberFormat="1" applyFont="1" applyFill="1" applyBorder="1" applyAlignment="1">
      <alignment horizontal="left" vertical="center" wrapText="1"/>
    </xf>
    <xf numFmtId="1" fontId="8" fillId="2" borderId="3" xfId="0" applyNumberFormat="1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left"/>
    </xf>
    <xf numFmtId="1" fontId="6" fillId="2" borderId="0" xfId="0" applyNumberFormat="1" applyFont="1" applyFill="1" applyAlignment="1">
      <alignment horizontal="left"/>
    </xf>
    <xf numFmtId="1" fontId="6" fillId="2" borderId="1" xfId="0" applyNumberFormat="1" applyFont="1" applyFill="1" applyBorder="1" applyAlignment="1">
      <alignment horizontal="left"/>
    </xf>
    <xf numFmtId="1" fontId="12" fillId="2" borderId="1" xfId="0" applyNumberFormat="1" applyFont="1" applyFill="1" applyBorder="1" applyAlignment="1">
      <alignment horizontal="left"/>
    </xf>
    <xf numFmtId="4" fontId="9" fillId="2" borderId="0" xfId="0" applyNumberFormat="1" applyFont="1" applyFill="1" applyAlignment="1">
      <alignment horizontal="center"/>
    </xf>
    <xf numFmtId="4" fontId="12" fillId="6" borderId="6" xfId="0" applyNumberFormat="1" applyFont="1" applyFill="1" applyBorder="1" applyAlignment="1">
      <alignment horizontal="center"/>
    </xf>
    <xf numFmtId="4" fontId="12" fillId="2" borderId="1" xfId="0" applyNumberFormat="1" applyFont="1" applyFill="1" applyBorder="1" applyAlignment="1">
      <alignment horizontal="center"/>
    </xf>
    <xf numFmtId="3" fontId="12" fillId="6" borderId="6" xfId="0" applyNumberFormat="1" applyFont="1" applyFill="1" applyBorder="1" applyAlignment="1">
      <alignment horizontal="center"/>
    </xf>
    <xf numFmtId="3" fontId="12" fillId="2" borderId="1" xfId="0" applyNumberFormat="1" applyFont="1" applyFill="1" applyBorder="1" applyAlignment="1">
      <alignment horizontal="center"/>
    </xf>
    <xf numFmtId="3" fontId="12" fillId="2" borderId="4" xfId="0" applyNumberFormat="1" applyFont="1" applyFill="1" applyBorder="1" applyAlignment="1">
      <alignment horizontal="center"/>
    </xf>
    <xf numFmtId="3" fontId="9" fillId="2" borderId="0" xfId="0" applyNumberFormat="1" applyFont="1" applyFill="1" applyAlignment="1">
      <alignment horizontal="center"/>
    </xf>
    <xf numFmtId="2" fontId="6" fillId="6" borderId="2" xfId="0" applyNumberFormat="1" applyFont="1" applyFill="1" applyBorder="1" applyAlignment="1">
      <alignment horizontal="center"/>
    </xf>
    <xf numFmtId="3" fontId="6" fillId="6" borderId="2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12" fillId="2" borderId="0" xfId="0" applyNumberFormat="1" applyFont="1" applyFill="1" applyAlignment="1">
      <alignment horizontal="center"/>
    </xf>
    <xf numFmtId="3" fontId="12" fillId="2" borderId="2" xfId="0" applyNumberFormat="1" applyFont="1" applyFill="1" applyBorder="1" applyAlignment="1">
      <alignment horizontal="center"/>
    </xf>
    <xf numFmtId="3" fontId="6" fillId="3" borderId="8" xfId="0" applyNumberFormat="1" applyFont="1" applyFill="1" applyBorder="1" applyAlignment="1">
      <alignment horizontal="center" vertical="top"/>
    </xf>
    <xf numFmtId="3" fontId="6" fillId="3" borderId="7" xfId="0" applyNumberFormat="1" applyFont="1" applyFill="1" applyBorder="1" applyAlignment="1">
      <alignment horizontal="center" vertical="top"/>
    </xf>
    <xf numFmtId="3" fontId="6" fillId="3" borderId="7" xfId="0" applyNumberFormat="1" applyFont="1" applyFill="1" applyBorder="1" applyAlignment="1">
      <alignment horizontal="center"/>
    </xf>
    <xf numFmtId="3" fontId="6" fillId="3" borderId="10" xfId="0" applyNumberFormat="1" applyFont="1" applyFill="1" applyBorder="1" applyAlignment="1">
      <alignment horizontal="center"/>
    </xf>
    <xf numFmtId="3" fontId="6" fillId="2" borderId="7" xfId="0" applyNumberFormat="1" applyFont="1" applyFill="1" applyBorder="1" applyAlignment="1">
      <alignment horizontal="center" vertical="top"/>
    </xf>
    <xf numFmtId="3" fontId="6" fillId="2" borderId="7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9" fillId="2" borderId="5" xfId="0" applyNumberFormat="1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/>
    </xf>
    <xf numFmtId="3" fontId="12" fillId="3" borderId="2" xfId="0" applyNumberFormat="1" applyFont="1" applyFill="1" applyBorder="1" applyAlignment="1">
      <alignment horizontal="center"/>
    </xf>
    <xf numFmtId="3" fontId="9" fillId="2" borderId="3" xfId="0" applyNumberFormat="1" applyFont="1" applyFill="1" applyBorder="1" applyAlignment="1">
      <alignment horizontal="center"/>
    </xf>
    <xf numFmtId="3" fontId="10" fillId="2" borderId="0" xfId="0" applyNumberFormat="1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3" fontId="11" fillId="2" borderId="1" xfId="0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3" fontId="6" fillId="2" borderId="1" xfId="0" applyNumberFormat="1" applyFont="1" applyFill="1" applyBorder="1"/>
    <xf numFmtId="3" fontId="11" fillId="2" borderId="1" xfId="0" applyNumberFormat="1" applyFont="1" applyFill="1" applyBorder="1"/>
    <xf numFmtId="3" fontId="9" fillId="2" borderId="2" xfId="0" applyNumberFormat="1" applyFont="1" applyFill="1" applyBorder="1" applyAlignment="1">
      <alignment horizontal="center"/>
    </xf>
    <xf numFmtId="3" fontId="12" fillId="3" borderId="1" xfId="0" applyNumberFormat="1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 vertical="top"/>
    </xf>
    <xf numFmtId="3" fontId="6" fillId="3" borderId="2" xfId="0" applyNumberFormat="1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vertical="top"/>
    </xf>
    <xf numFmtId="3" fontId="6" fillId="3" borderId="2" xfId="0" applyNumberFormat="1" applyFont="1" applyFill="1" applyBorder="1" applyAlignment="1">
      <alignment horizontal="center"/>
    </xf>
    <xf numFmtId="3" fontId="6" fillId="0" borderId="7" xfId="0" applyNumberFormat="1" applyFont="1" applyBorder="1" applyAlignment="1">
      <alignment horizontal="center" vertical="top"/>
    </xf>
    <xf numFmtId="3" fontId="6" fillId="0" borderId="10" xfId="0" applyNumberFormat="1" applyFont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3" fontId="9" fillId="4" borderId="0" xfId="0" applyNumberFormat="1" applyFont="1" applyFill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3" fontId="12" fillId="8" borderId="1" xfId="0" applyNumberFormat="1" applyFont="1" applyFill="1" applyBorder="1" applyAlignment="1">
      <alignment horizontal="center"/>
    </xf>
    <xf numFmtId="3" fontId="12" fillId="4" borderId="1" xfId="0" applyNumberFormat="1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3" fontId="12" fillId="7" borderId="2" xfId="0" applyNumberFormat="1" applyFont="1" applyFill="1" applyBorder="1" applyAlignment="1">
      <alignment horizontal="center"/>
    </xf>
    <xf numFmtId="3" fontId="12" fillId="6" borderId="2" xfId="0" applyNumberFormat="1" applyFont="1" applyFill="1" applyBorder="1" applyAlignment="1">
      <alignment horizontal="center"/>
    </xf>
    <xf numFmtId="3" fontId="9" fillId="0" borderId="10" xfId="0" applyNumberFormat="1" applyFont="1" applyBorder="1" applyAlignment="1">
      <alignment horizontal="center" vertical="top"/>
    </xf>
    <xf numFmtId="3" fontId="9" fillId="0" borderId="12" xfId="0" applyNumberFormat="1" applyFont="1" applyBorder="1" applyAlignment="1">
      <alignment horizontal="center" vertical="top"/>
    </xf>
    <xf numFmtId="0" fontId="6" fillId="5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6" fillId="5" borderId="2" xfId="0" applyFont="1" applyFill="1" applyBorder="1" applyAlignment="1">
      <alignment horizontal="center"/>
    </xf>
    <xf numFmtId="3" fontId="9" fillId="0" borderId="7" xfId="0" applyNumberFormat="1" applyFont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9" fillId="2" borderId="2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6" fillId="5" borderId="2" xfId="0" applyFont="1" applyFill="1" applyBorder="1" applyAlignment="1">
      <alignment horizontal="center" vertical="center"/>
    </xf>
    <xf numFmtId="1" fontId="6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E09DA-F030-454E-A2C7-5DA52C9BB23B}">
  <dimension ref="C2:AE80"/>
  <sheetViews>
    <sheetView topLeftCell="A14" zoomScaleNormal="100" workbookViewId="0">
      <selection activeCell="A14" sqref="A14"/>
    </sheetView>
  </sheetViews>
  <sheetFormatPr baseColWidth="10" defaultColWidth="11.453125" defaultRowHeight="14.5" x14ac:dyDescent="0.35"/>
  <cols>
    <col min="3" max="3" width="36.1796875" customWidth="1"/>
    <col min="4" max="4" width="10.7265625" style="40" customWidth="1"/>
    <col min="5" max="5" width="16.54296875" bestFit="1" customWidth="1"/>
    <col min="6" max="6" width="10.7265625" style="40" hidden="1" customWidth="1"/>
    <col min="7" max="7" width="13.1796875" hidden="1" customWidth="1"/>
    <col min="8" max="8" width="9.1796875" customWidth="1"/>
    <col min="9" max="9" width="16.54296875" bestFit="1" customWidth="1"/>
    <col min="10" max="10" width="9.7265625" customWidth="1"/>
    <col min="11" max="11" width="16.54296875" bestFit="1" customWidth="1"/>
    <col min="12" max="12" width="11.26953125" bestFit="1" customWidth="1"/>
    <col min="13" max="13" width="16.54296875" bestFit="1" customWidth="1"/>
    <col min="14" max="14" width="11.26953125" bestFit="1" customWidth="1"/>
    <col min="15" max="15" width="17.7265625" bestFit="1" customWidth="1"/>
    <col min="16" max="16" width="12.26953125" bestFit="1" customWidth="1"/>
    <col min="17" max="17" width="17.81640625" customWidth="1"/>
    <col min="18" max="18" width="14.81640625" customWidth="1"/>
    <col min="19" max="19" width="15" customWidth="1"/>
    <col min="21" max="21" width="13.54296875" customWidth="1"/>
  </cols>
  <sheetData>
    <row r="2" spans="3:31" ht="32.15" customHeight="1" x14ac:dyDescent="0.35">
      <c r="C2" s="188" t="s">
        <v>241</v>
      </c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</row>
    <row r="3" spans="3:31" ht="32.15" customHeight="1" x14ac:dyDescent="0.35">
      <c r="C3" s="72" t="s">
        <v>0</v>
      </c>
      <c r="D3" s="190" t="s">
        <v>236</v>
      </c>
      <c r="E3" s="190"/>
      <c r="F3" s="190" t="s">
        <v>90</v>
      </c>
      <c r="G3" s="190"/>
      <c r="H3" s="190" t="s">
        <v>1</v>
      </c>
      <c r="I3" s="190"/>
      <c r="J3" s="192" t="s">
        <v>89</v>
      </c>
      <c r="K3" s="192"/>
      <c r="L3" s="190" t="s">
        <v>2</v>
      </c>
      <c r="M3" s="190"/>
      <c r="N3" s="190" t="s">
        <v>3</v>
      </c>
      <c r="O3" s="190"/>
      <c r="P3" s="190" t="s">
        <v>4</v>
      </c>
      <c r="Q3" s="190"/>
      <c r="R3" s="191"/>
      <c r="S3" s="191"/>
      <c r="T3" s="187"/>
      <c r="U3" s="187"/>
      <c r="V3" s="186"/>
      <c r="W3" s="186"/>
      <c r="X3" s="187"/>
      <c r="Y3" s="187"/>
      <c r="Z3" s="187"/>
      <c r="AA3" s="187"/>
      <c r="AB3" s="187"/>
      <c r="AC3" s="187"/>
      <c r="AD3" s="187"/>
      <c r="AE3" s="187"/>
    </row>
    <row r="4" spans="3:31" ht="14.5" customHeight="1" x14ac:dyDescent="0.35">
      <c r="C4" s="71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8"/>
      <c r="Q4" s="177"/>
      <c r="S4" s="3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</row>
    <row r="5" spans="3:31" ht="14.5" customHeight="1" x14ac:dyDescent="0.35">
      <c r="C5" s="1"/>
      <c r="D5" s="2" t="s">
        <v>5</v>
      </c>
      <c r="E5" s="2" t="s">
        <v>248</v>
      </c>
      <c r="F5" s="2" t="s">
        <v>5</v>
      </c>
      <c r="G5" s="2" t="s">
        <v>248</v>
      </c>
      <c r="H5" s="2" t="s">
        <v>5</v>
      </c>
      <c r="I5" s="2" t="s">
        <v>248</v>
      </c>
      <c r="J5" s="2" t="s">
        <v>5</v>
      </c>
      <c r="K5" s="2" t="s">
        <v>248</v>
      </c>
      <c r="L5" s="2" t="s">
        <v>5</v>
      </c>
      <c r="M5" s="2" t="s">
        <v>248</v>
      </c>
      <c r="N5" s="2" t="s">
        <v>5</v>
      </c>
      <c r="O5" s="2" t="s">
        <v>248</v>
      </c>
      <c r="P5" s="2" t="s">
        <v>5</v>
      </c>
      <c r="Q5" s="2" t="s">
        <v>248</v>
      </c>
      <c r="S5" s="3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3:31" ht="14.5" customHeight="1" x14ac:dyDescent="0.35">
      <c r="C6" s="176" t="s">
        <v>88</v>
      </c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S6" s="3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3:31" x14ac:dyDescent="0.35">
      <c r="C7" s="5" t="s">
        <v>6</v>
      </c>
      <c r="D7" s="146">
        <v>7020.4353421699998</v>
      </c>
      <c r="E7" s="146" t="s">
        <v>372</v>
      </c>
      <c r="F7" s="146">
        <v>6165.1399565400006</v>
      </c>
      <c r="G7" s="146" t="s">
        <v>87</v>
      </c>
      <c r="H7" s="146">
        <v>3724.0015385500001</v>
      </c>
      <c r="I7" s="146" t="s">
        <v>377</v>
      </c>
      <c r="J7" s="146">
        <v>3724.0015385500001</v>
      </c>
      <c r="K7" s="146" t="s">
        <v>377</v>
      </c>
      <c r="L7" s="146">
        <v>7165.6200477100001</v>
      </c>
      <c r="M7" s="146" t="s">
        <v>401</v>
      </c>
      <c r="N7" s="146">
        <v>10963.345443889999</v>
      </c>
      <c r="O7" s="146" t="s">
        <v>409</v>
      </c>
      <c r="P7" s="146">
        <v>6481.2060848800002</v>
      </c>
      <c r="Q7" s="146" t="s">
        <v>414</v>
      </c>
      <c r="R7" s="44"/>
      <c r="T7" s="8"/>
      <c r="V7" s="44"/>
      <c r="W7" s="7"/>
      <c r="X7" s="7"/>
      <c r="Y7" s="7"/>
      <c r="Z7" s="7"/>
      <c r="AA7" s="7"/>
      <c r="AB7" s="7"/>
      <c r="AC7" s="7"/>
      <c r="AD7" s="7"/>
      <c r="AE7" s="8"/>
    </row>
    <row r="8" spans="3:31" x14ac:dyDescent="0.35">
      <c r="C8" s="9" t="s">
        <v>7</v>
      </c>
      <c r="D8" s="125">
        <v>8981.4689913799994</v>
      </c>
      <c r="E8" s="125" t="s">
        <v>373</v>
      </c>
      <c r="F8" s="125">
        <v>7993.7579728700002</v>
      </c>
      <c r="G8" s="125" t="s">
        <v>86</v>
      </c>
      <c r="H8" s="125">
        <v>418.60546389400002</v>
      </c>
      <c r="I8" s="125" t="s">
        <v>378</v>
      </c>
      <c r="J8" s="125">
        <v>418.60546389400002</v>
      </c>
      <c r="K8" s="125" t="s">
        <v>378</v>
      </c>
      <c r="L8" s="125">
        <v>5600.2946117899992</v>
      </c>
      <c r="M8" s="125" t="s">
        <v>402</v>
      </c>
      <c r="N8" s="125">
        <v>10878.494673859999</v>
      </c>
      <c r="O8" s="125" t="s">
        <v>410</v>
      </c>
      <c r="P8" s="125">
        <v>4339.1262827499995</v>
      </c>
      <c r="Q8" s="125" t="s">
        <v>415</v>
      </c>
      <c r="R8" s="44"/>
      <c r="S8" s="8"/>
      <c r="T8" s="8"/>
      <c r="V8" s="44"/>
      <c r="W8" s="7"/>
      <c r="X8" s="7"/>
      <c r="Y8" s="7"/>
      <c r="Z8" s="7"/>
      <c r="AA8" s="7"/>
      <c r="AB8" s="7"/>
      <c r="AC8" s="7"/>
      <c r="AD8" s="7"/>
      <c r="AE8" s="8"/>
    </row>
    <row r="9" spans="3:31" x14ac:dyDescent="0.35">
      <c r="C9" s="11" t="s">
        <v>8</v>
      </c>
      <c r="D9" s="125">
        <v>8753.4640429400006</v>
      </c>
      <c r="E9" s="125" t="s">
        <v>374</v>
      </c>
      <c r="F9" s="125">
        <v>8377.3878421200006</v>
      </c>
      <c r="G9" s="125" t="s">
        <v>85</v>
      </c>
      <c r="H9" s="125">
        <v>4500.1009907899997</v>
      </c>
      <c r="I9" s="125" t="s">
        <v>379</v>
      </c>
      <c r="J9" s="125">
        <v>8202.46821017</v>
      </c>
      <c r="K9" s="125" t="s">
        <v>396</v>
      </c>
      <c r="L9" s="125">
        <v>4500.1009907899997</v>
      </c>
      <c r="M9" s="125" t="s">
        <v>379</v>
      </c>
      <c r="N9" s="125">
        <v>4500.1009907899997</v>
      </c>
      <c r="O9" s="125" t="s">
        <v>379</v>
      </c>
      <c r="P9" s="125">
        <v>4506.6320045900002</v>
      </c>
      <c r="Q9" s="125" t="s">
        <v>416</v>
      </c>
      <c r="R9" s="44"/>
      <c r="S9" s="8"/>
      <c r="T9" s="7"/>
      <c r="U9" s="44"/>
      <c r="V9" s="44"/>
      <c r="W9" s="7"/>
      <c r="X9" s="7"/>
      <c r="Y9" s="7"/>
      <c r="Z9" s="7"/>
      <c r="AA9" s="44"/>
      <c r="AB9" s="7"/>
      <c r="AC9" s="7"/>
      <c r="AD9" s="7"/>
      <c r="AE9" s="8"/>
    </row>
    <row r="10" spans="3:31" x14ac:dyDescent="0.35">
      <c r="C10" s="11" t="s">
        <v>9</v>
      </c>
      <c r="D10" s="125">
        <v>9960.35373445</v>
      </c>
      <c r="E10" s="125" t="s">
        <v>375</v>
      </c>
      <c r="F10" s="125">
        <v>9461.2861805400007</v>
      </c>
      <c r="G10" s="125" t="s">
        <v>84</v>
      </c>
      <c r="H10" s="125">
        <v>10439.19664686</v>
      </c>
      <c r="I10" s="125" t="s">
        <v>380</v>
      </c>
      <c r="J10" s="125">
        <v>8948.8125785499997</v>
      </c>
      <c r="K10" s="125" t="s">
        <v>397</v>
      </c>
      <c r="L10" s="125">
        <v>12493.92749899</v>
      </c>
      <c r="M10" s="125" t="s">
        <v>403</v>
      </c>
      <c r="N10" s="125">
        <v>14411.9989031</v>
      </c>
      <c r="O10" s="125" t="s">
        <v>411</v>
      </c>
      <c r="P10" s="125">
        <v>10439.19664686</v>
      </c>
      <c r="Q10" s="125" t="s">
        <v>417</v>
      </c>
      <c r="R10" s="44"/>
      <c r="S10" s="8"/>
      <c r="T10" s="7"/>
      <c r="U10" s="44"/>
      <c r="V10" s="44"/>
      <c r="W10" s="7"/>
      <c r="X10" s="7"/>
      <c r="Y10" s="7"/>
      <c r="Z10" s="7"/>
      <c r="AA10" s="7"/>
      <c r="AB10" s="7"/>
      <c r="AC10" s="7"/>
      <c r="AD10" s="7"/>
      <c r="AE10" s="8"/>
    </row>
    <row r="11" spans="3:31" x14ac:dyDescent="0.35">
      <c r="C11" s="11" t="s">
        <v>10</v>
      </c>
      <c r="D11" s="125">
        <v>19114.046634799997</v>
      </c>
      <c r="E11" s="125" t="s">
        <v>376</v>
      </c>
      <c r="F11" s="125">
        <v>18809.131607799998</v>
      </c>
      <c r="G11" s="125" t="s">
        <v>83</v>
      </c>
      <c r="H11" s="125">
        <v>19133.451540000002</v>
      </c>
      <c r="I11" s="125" t="s">
        <v>381</v>
      </c>
      <c r="J11" s="125">
        <v>16583.950702300001</v>
      </c>
      <c r="K11" s="125" t="s">
        <v>398</v>
      </c>
      <c r="L11" s="125">
        <v>17378.113917400002</v>
      </c>
      <c r="M11" s="125" t="s">
        <v>404</v>
      </c>
      <c r="N11" s="125">
        <v>16583.950702300001</v>
      </c>
      <c r="O11" s="125" t="s">
        <v>398</v>
      </c>
      <c r="P11" s="125">
        <v>19133.451540000002</v>
      </c>
      <c r="Q11" s="125" t="s">
        <v>418</v>
      </c>
      <c r="R11" s="44"/>
      <c r="S11" s="8"/>
      <c r="T11" s="7"/>
      <c r="U11" s="44"/>
      <c r="V11" s="44"/>
      <c r="W11" s="7"/>
      <c r="X11" s="7"/>
      <c r="Y11" s="7"/>
      <c r="Z11" s="7"/>
      <c r="AA11" s="7"/>
      <c r="AB11" s="7"/>
      <c r="AC11" s="7"/>
      <c r="AD11" s="7"/>
      <c r="AE11" s="8"/>
    </row>
    <row r="12" spans="3:31" x14ac:dyDescent="0.35">
      <c r="C12" s="11" t="s">
        <v>11</v>
      </c>
      <c r="D12" s="125">
        <v>3471.9621905599997</v>
      </c>
      <c r="E12" s="125" t="s">
        <v>389</v>
      </c>
      <c r="F12" s="125">
        <v>3405.9868567099998</v>
      </c>
      <c r="G12" s="125" t="s">
        <v>82</v>
      </c>
      <c r="H12" s="125">
        <v>4828.24949466</v>
      </c>
      <c r="I12" s="125" t="s">
        <v>382</v>
      </c>
      <c r="J12" s="125">
        <v>4828.24949466</v>
      </c>
      <c r="K12" s="125" t="s">
        <v>382</v>
      </c>
      <c r="L12" s="125">
        <v>5577.6241996900008</v>
      </c>
      <c r="M12" s="125" t="s">
        <v>405</v>
      </c>
      <c r="N12" s="125">
        <v>5577.6241996900008</v>
      </c>
      <c r="O12" s="125" t="s">
        <v>405</v>
      </c>
      <c r="P12" s="125">
        <v>5577.6241996900008</v>
      </c>
      <c r="Q12" s="125" t="s">
        <v>419</v>
      </c>
      <c r="R12" s="44"/>
      <c r="S12" s="8"/>
      <c r="T12" s="7"/>
      <c r="U12" s="44"/>
      <c r="V12" s="44"/>
      <c r="W12" s="7"/>
      <c r="X12" s="7"/>
      <c r="Y12" s="7"/>
      <c r="Z12" s="7"/>
      <c r="AA12" s="7"/>
      <c r="AB12" s="7"/>
      <c r="AC12" s="7"/>
      <c r="AD12" s="7"/>
      <c r="AE12" s="8"/>
    </row>
    <row r="13" spans="3:31" x14ac:dyDescent="0.35">
      <c r="C13" s="11" t="s">
        <v>12</v>
      </c>
      <c r="D13" s="125">
        <v>3691.4042542399998</v>
      </c>
      <c r="E13" s="125" t="s">
        <v>390</v>
      </c>
      <c r="F13" s="125">
        <v>2770.05828028</v>
      </c>
      <c r="G13" s="125" t="s">
        <v>81</v>
      </c>
      <c r="H13" s="125">
        <v>3174.36163025</v>
      </c>
      <c r="I13" s="125" t="s">
        <v>383</v>
      </c>
      <c r="J13" s="125">
        <v>3691.4042542399998</v>
      </c>
      <c r="K13" s="125" t="s">
        <v>390</v>
      </c>
      <c r="L13" s="125">
        <v>3691.4042542399998</v>
      </c>
      <c r="M13" s="125" t="s">
        <v>390</v>
      </c>
      <c r="N13" s="125">
        <v>3691.4042542399998</v>
      </c>
      <c r="O13" s="125" t="s">
        <v>390</v>
      </c>
      <c r="P13" s="125">
        <v>3687.6724383299997</v>
      </c>
      <c r="Q13" s="125" t="s">
        <v>420</v>
      </c>
      <c r="R13" s="44"/>
      <c r="S13" s="8"/>
      <c r="T13" s="7"/>
      <c r="U13" s="44"/>
      <c r="V13" s="44"/>
      <c r="W13" s="7"/>
      <c r="X13" s="7"/>
      <c r="Y13" s="7"/>
      <c r="Z13" s="7"/>
      <c r="AA13" s="7"/>
      <c r="AB13" s="7"/>
      <c r="AC13" s="7"/>
      <c r="AD13" s="7"/>
      <c r="AE13" s="8"/>
    </row>
    <row r="14" spans="3:31" x14ac:dyDescent="0.35">
      <c r="C14" s="11" t="s">
        <v>13</v>
      </c>
      <c r="D14" s="125">
        <v>1733.71002258</v>
      </c>
      <c r="E14" s="125" t="s">
        <v>391</v>
      </c>
      <c r="F14" s="125">
        <v>1736.3533361900002</v>
      </c>
      <c r="G14" s="125" t="s">
        <v>80</v>
      </c>
      <c r="H14" s="125">
        <v>3849.6792078100002</v>
      </c>
      <c r="I14" s="125" t="s">
        <v>384</v>
      </c>
      <c r="J14" s="125">
        <v>3849.6792078100002</v>
      </c>
      <c r="K14" s="125" t="s">
        <v>384</v>
      </c>
      <c r="L14" s="125">
        <v>-1017.058249965</v>
      </c>
      <c r="M14" s="125" t="s">
        <v>406</v>
      </c>
      <c r="N14" s="125">
        <v>-1017.058249965</v>
      </c>
      <c r="O14" s="125" t="s">
        <v>406</v>
      </c>
      <c r="P14" s="125">
        <v>10330.96323483</v>
      </c>
      <c r="Q14" s="125" t="s">
        <v>421</v>
      </c>
      <c r="R14" s="44"/>
      <c r="S14" s="8"/>
      <c r="T14" s="7"/>
      <c r="U14" s="44"/>
      <c r="V14" s="44"/>
      <c r="W14" s="7"/>
      <c r="X14" s="7"/>
      <c r="Y14" s="7"/>
      <c r="Z14" s="7"/>
      <c r="AA14" s="7"/>
      <c r="AB14" s="7"/>
      <c r="AC14" s="7"/>
      <c r="AD14" s="7"/>
      <c r="AE14" s="8"/>
    </row>
    <row r="15" spans="3:31" x14ac:dyDescent="0.35">
      <c r="C15" s="11" t="s">
        <v>14</v>
      </c>
      <c r="D15" s="125">
        <v>10473.95212215</v>
      </c>
      <c r="E15" s="125" t="s">
        <v>392</v>
      </c>
      <c r="F15" s="125">
        <v>10473.95212215</v>
      </c>
      <c r="G15" s="125" t="s">
        <v>79</v>
      </c>
      <c r="H15" s="125">
        <v>6503.1736738899999</v>
      </c>
      <c r="I15" s="125" t="s">
        <v>385</v>
      </c>
      <c r="J15" s="125">
        <v>10473.95212215</v>
      </c>
      <c r="K15" s="125" t="s">
        <v>392</v>
      </c>
      <c r="L15" s="125">
        <v>6503.1736738899999</v>
      </c>
      <c r="M15" s="125" t="s">
        <v>385</v>
      </c>
      <c r="N15" s="125">
        <v>6503.1736738899999</v>
      </c>
      <c r="O15" s="125" t="s">
        <v>385</v>
      </c>
      <c r="P15" s="125">
        <v>6503.1736738899999</v>
      </c>
      <c r="Q15" s="125" t="s">
        <v>422</v>
      </c>
      <c r="R15" s="44"/>
      <c r="S15" s="8"/>
      <c r="T15" s="7"/>
      <c r="U15" s="44"/>
      <c r="V15" s="44"/>
      <c r="W15" s="7"/>
      <c r="X15" s="7"/>
      <c r="Y15" s="7"/>
      <c r="Z15" s="7"/>
      <c r="AA15" s="7"/>
      <c r="AB15" s="7"/>
      <c r="AC15" s="7"/>
      <c r="AD15" s="7"/>
      <c r="AE15" s="8"/>
    </row>
    <row r="16" spans="3:31" x14ac:dyDescent="0.35">
      <c r="C16" s="12" t="s">
        <v>15</v>
      </c>
      <c r="D16" s="147">
        <v>7646.7434396299996</v>
      </c>
      <c r="E16" s="147" t="s">
        <v>393</v>
      </c>
      <c r="F16" s="147">
        <v>5296.1737883200003</v>
      </c>
      <c r="G16" s="147" t="s">
        <v>78</v>
      </c>
      <c r="H16" s="147">
        <v>6809.24842618</v>
      </c>
      <c r="I16" s="147" t="s">
        <v>386</v>
      </c>
      <c r="J16" s="147">
        <v>7647</v>
      </c>
      <c r="K16" s="147" t="s">
        <v>393</v>
      </c>
      <c r="L16" s="147">
        <v>6809.24842618</v>
      </c>
      <c r="M16" s="147" t="s">
        <v>386</v>
      </c>
      <c r="N16" s="147">
        <v>6809.24842618</v>
      </c>
      <c r="O16" s="147" t="s">
        <v>386</v>
      </c>
      <c r="P16" s="147">
        <v>6809.24842618</v>
      </c>
      <c r="Q16" s="147" t="s">
        <v>423</v>
      </c>
      <c r="R16" s="56"/>
      <c r="S16" s="8"/>
      <c r="T16" s="7"/>
      <c r="U16" s="44"/>
      <c r="V16" s="44"/>
      <c r="W16" s="7"/>
      <c r="X16" s="7"/>
      <c r="Y16" s="7"/>
      <c r="Z16" s="7"/>
      <c r="AA16" s="7"/>
      <c r="AB16" s="7"/>
      <c r="AC16" s="7"/>
      <c r="AD16" s="7"/>
      <c r="AE16" s="8"/>
    </row>
    <row r="17" spans="3:31" x14ac:dyDescent="0.35">
      <c r="C17" s="70" t="s">
        <v>18</v>
      </c>
      <c r="D17" s="148">
        <v>58399.129390900001</v>
      </c>
      <c r="E17" s="148" t="s">
        <v>394</v>
      </c>
      <c r="F17" s="148">
        <v>55991.8326438</v>
      </c>
      <c r="G17" s="148" t="s">
        <v>77</v>
      </c>
      <c r="H17" s="148">
        <v>47740.326733100002</v>
      </c>
      <c r="I17" s="148" t="s">
        <v>387</v>
      </c>
      <c r="J17" s="148">
        <v>50452.2025497</v>
      </c>
      <c r="K17" s="148" t="s">
        <v>399</v>
      </c>
      <c r="L17" s="148">
        <v>56188.206521699998</v>
      </c>
      <c r="M17" s="148" t="s">
        <v>407</v>
      </c>
      <c r="N17" s="148">
        <v>62290.363853800001</v>
      </c>
      <c r="O17" s="148" t="s">
        <v>412</v>
      </c>
      <c r="P17" s="148">
        <v>59397.070987200001</v>
      </c>
      <c r="Q17" s="148" t="s">
        <v>424</v>
      </c>
      <c r="R17" s="44"/>
      <c r="S17" s="8"/>
      <c r="T17" s="44"/>
      <c r="U17" s="44"/>
      <c r="V17" s="16"/>
      <c r="W17" s="16"/>
      <c r="X17" s="16"/>
      <c r="Y17" s="17"/>
      <c r="Z17" s="16"/>
      <c r="AA17" s="16"/>
      <c r="AB17" s="16"/>
      <c r="AC17" s="17"/>
      <c r="AD17" s="16"/>
      <c r="AE17" s="17"/>
    </row>
    <row r="18" spans="3:31" x14ac:dyDescent="0.35">
      <c r="C18" s="69" t="s">
        <v>26</v>
      </c>
      <c r="D18" s="131">
        <v>62722.472390299998</v>
      </c>
      <c r="E18" s="131" t="s">
        <v>395</v>
      </c>
      <c r="F18" s="131">
        <v>59080.988732899998</v>
      </c>
      <c r="G18" s="131" t="s">
        <v>76</v>
      </c>
      <c r="H18" s="131">
        <v>52130.095249400001</v>
      </c>
      <c r="I18" s="131" t="s">
        <v>388</v>
      </c>
      <c r="J18" s="131">
        <v>55227.623399399999</v>
      </c>
      <c r="K18" s="131" t="s">
        <v>400</v>
      </c>
      <c r="L18" s="131">
        <v>60637.211064399999</v>
      </c>
      <c r="M18" s="131" t="s">
        <v>408</v>
      </c>
      <c r="N18" s="131">
        <v>66392.136162800001</v>
      </c>
      <c r="O18" s="131" t="s">
        <v>413</v>
      </c>
      <c r="P18" s="131">
        <v>63663.529662700006</v>
      </c>
      <c r="Q18" s="131" t="s">
        <v>425</v>
      </c>
      <c r="R18" s="44"/>
      <c r="S18" s="8"/>
      <c r="T18" s="44"/>
      <c r="U18" s="44"/>
      <c r="V18" s="14"/>
      <c r="W18" s="14"/>
      <c r="X18" s="14"/>
      <c r="Y18" s="15"/>
      <c r="Z18" s="14"/>
      <c r="AA18" s="14"/>
      <c r="AB18" s="14"/>
      <c r="AC18" s="15"/>
      <c r="AD18" s="14"/>
      <c r="AE18" s="15"/>
    </row>
    <row r="19" spans="3:31" x14ac:dyDescent="0.35">
      <c r="C19" s="183" t="s">
        <v>75</v>
      </c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</row>
    <row r="20" spans="3:31" ht="14.5" customHeight="1" x14ac:dyDescent="0.35">
      <c r="C20" s="24" t="s">
        <v>6</v>
      </c>
      <c r="D20" s="149">
        <v>1714.3891281000001</v>
      </c>
      <c r="E20" s="149" t="s">
        <v>426</v>
      </c>
      <c r="F20" s="149">
        <v>1211.2720197599999</v>
      </c>
      <c r="G20" s="149" t="s">
        <v>74</v>
      </c>
      <c r="H20" s="149">
        <v>917.96445707999999</v>
      </c>
      <c r="I20" s="149" t="s">
        <v>433</v>
      </c>
      <c r="J20" s="149">
        <v>917.96445707999999</v>
      </c>
      <c r="K20" s="149" t="s">
        <v>433</v>
      </c>
      <c r="L20" s="149">
        <v>1751.95820976</v>
      </c>
      <c r="M20" s="149" t="s">
        <v>441</v>
      </c>
      <c r="N20" s="149">
        <v>2559.9715475399998</v>
      </c>
      <c r="O20" s="149" t="s">
        <v>447</v>
      </c>
      <c r="P20" s="149">
        <v>1589.8313079</v>
      </c>
      <c r="Q20" s="149" t="s">
        <v>450</v>
      </c>
      <c r="R20" s="44"/>
      <c r="S20" s="8"/>
      <c r="T20" s="18"/>
      <c r="U20" s="19"/>
      <c r="V20" s="18"/>
      <c r="W20" s="18"/>
      <c r="X20" s="18"/>
      <c r="Y20" s="18"/>
      <c r="Z20" s="18"/>
      <c r="AA20" s="18"/>
      <c r="AB20" s="18"/>
      <c r="AC20" s="18"/>
      <c r="AD20" s="18"/>
      <c r="AE20" s="19"/>
    </row>
    <row r="21" spans="3:31" x14ac:dyDescent="0.35">
      <c r="C21" s="9" t="s">
        <v>7</v>
      </c>
      <c r="D21" s="125">
        <v>2830.6162024800001</v>
      </c>
      <c r="E21" s="125" t="s">
        <v>427</v>
      </c>
      <c r="F21" s="125">
        <v>2259.81923508</v>
      </c>
      <c r="G21" s="125" t="s">
        <v>73</v>
      </c>
      <c r="H21" s="125">
        <v>106.42158106800001</v>
      </c>
      <c r="I21" s="125" t="s">
        <v>434</v>
      </c>
      <c r="J21" s="125">
        <v>106.42158106800001</v>
      </c>
      <c r="K21" s="125" t="s">
        <v>434</v>
      </c>
      <c r="L21" s="125">
        <v>1831.7265529199999</v>
      </c>
      <c r="M21" s="125" t="s">
        <v>442</v>
      </c>
      <c r="N21" s="125">
        <v>3333.7347021</v>
      </c>
      <c r="O21" s="125" t="s">
        <v>448</v>
      </c>
      <c r="P21" s="125">
        <v>1438.1713533</v>
      </c>
      <c r="Q21" s="125" t="s">
        <v>451</v>
      </c>
      <c r="R21" s="44"/>
      <c r="S21" s="8"/>
      <c r="T21" s="18"/>
      <c r="U21" s="19"/>
      <c r="V21" s="18"/>
      <c r="W21" s="18"/>
      <c r="X21" s="18"/>
      <c r="Y21" s="18"/>
      <c r="Z21" s="18"/>
      <c r="AA21" s="18"/>
      <c r="AB21" s="18"/>
      <c r="AC21" s="18"/>
      <c r="AD21" s="18"/>
      <c r="AE21" s="19"/>
    </row>
    <row r="22" spans="3:31" x14ac:dyDescent="0.35">
      <c r="C22" s="11" t="s">
        <v>11</v>
      </c>
      <c r="D22" s="125">
        <v>1110.0278785200001</v>
      </c>
      <c r="E22" s="125" t="s">
        <v>428</v>
      </c>
      <c r="F22" s="125">
        <v>1196.17071882</v>
      </c>
      <c r="G22" s="125" t="s">
        <v>72</v>
      </c>
      <c r="H22" s="125">
        <v>1839.8655409200001</v>
      </c>
      <c r="I22" s="125" t="s">
        <v>435</v>
      </c>
      <c r="J22" s="125">
        <v>1839.8655409200001</v>
      </c>
      <c r="K22" s="125" t="s">
        <v>435</v>
      </c>
      <c r="L22" s="125">
        <v>2158.1399710200003</v>
      </c>
      <c r="M22" s="125" t="s">
        <v>443</v>
      </c>
      <c r="N22" s="125">
        <v>2158.1399710200003</v>
      </c>
      <c r="O22" s="125" t="s">
        <v>443</v>
      </c>
      <c r="P22" s="125">
        <v>2158.1399710200003</v>
      </c>
      <c r="Q22" s="125" t="s">
        <v>443</v>
      </c>
      <c r="R22" s="44"/>
      <c r="S22" s="8"/>
      <c r="T22" s="18"/>
      <c r="U22" s="19"/>
      <c r="V22" s="18"/>
      <c r="W22" s="18"/>
      <c r="X22" s="18"/>
      <c r="Y22" s="18"/>
      <c r="Z22" s="18"/>
      <c r="AA22" s="18"/>
      <c r="AB22" s="18"/>
      <c r="AC22" s="18"/>
      <c r="AD22" s="18"/>
      <c r="AE22" s="19"/>
    </row>
    <row r="23" spans="3:31" x14ac:dyDescent="0.35">
      <c r="C23" s="11" t="s">
        <v>12</v>
      </c>
      <c r="D23" s="125">
        <v>1109.4045850799998</v>
      </c>
      <c r="E23" s="125" t="s">
        <v>429</v>
      </c>
      <c r="F23" s="125">
        <v>-149.572304178</v>
      </c>
      <c r="G23" s="125" t="s">
        <v>71</v>
      </c>
      <c r="H23" s="125">
        <v>1020.12440838</v>
      </c>
      <c r="I23" s="125" t="s">
        <v>436</v>
      </c>
      <c r="J23" s="125">
        <v>1109.4045850799998</v>
      </c>
      <c r="K23" s="125" t="s">
        <v>429</v>
      </c>
      <c r="L23" s="125">
        <v>1109.43588888</v>
      </c>
      <c r="M23" s="125" t="s">
        <v>444</v>
      </c>
      <c r="N23" s="125">
        <v>1109.43588888</v>
      </c>
      <c r="O23" s="125" t="s">
        <v>444</v>
      </c>
      <c r="P23" s="125">
        <v>1109.43588888</v>
      </c>
      <c r="Q23" s="125" t="s">
        <v>444</v>
      </c>
      <c r="R23" s="44"/>
      <c r="S23" s="8"/>
      <c r="T23" s="18"/>
      <c r="U23" s="19"/>
      <c r="V23" s="18"/>
      <c r="W23" s="18"/>
      <c r="X23" s="18"/>
      <c r="Y23" s="18"/>
      <c r="Z23" s="18"/>
      <c r="AA23" s="18"/>
      <c r="AB23" s="7"/>
      <c r="AC23" s="18"/>
      <c r="AD23" s="18"/>
      <c r="AE23" s="19"/>
    </row>
    <row r="24" spans="3:31" x14ac:dyDescent="0.35">
      <c r="C24" s="11" t="s">
        <v>13</v>
      </c>
      <c r="D24" s="125">
        <v>585.53097042000002</v>
      </c>
      <c r="E24" s="125" t="s">
        <v>430</v>
      </c>
      <c r="F24" s="125">
        <v>586.14035106000006</v>
      </c>
      <c r="G24" s="125" t="s">
        <v>70</v>
      </c>
      <c r="H24" s="125">
        <v>1305.0839432399998</v>
      </c>
      <c r="I24" s="125" t="s">
        <v>437</v>
      </c>
      <c r="J24" s="125">
        <v>1305.0839432399998</v>
      </c>
      <c r="K24" s="125" t="s">
        <v>437</v>
      </c>
      <c r="L24" s="125">
        <v>-307.74431872800005</v>
      </c>
      <c r="M24" s="125" t="s">
        <v>445</v>
      </c>
      <c r="N24" s="125">
        <v>-307.74431872800005</v>
      </c>
      <c r="O24" s="125" t="s">
        <v>445</v>
      </c>
      <c r="P24" s="125">
        <v>3332.2971620399999</v>
      </c>
      <c r="Q24" s="125" t="s">
        <v>452</v>
      </c>
      <c r="R24" s="44"/>
      <c r="S24" s="8"/>
      <c r="T24" s="18"/>
      <c r="U24" s="19"/>
      <c r="V24" s="18"/>
      <c r="W24" s="18"/>
      <c r="X24" s="18"/>
      <c r="Y24" s="18"/>
      <c r="Z24" s="18"/>
      <c r="AA24" s="18"/>
      <c r="AB24" s="18"/>
      <c r="AC24" s="18"/>
      <c r="AD24" s="18"/>
      <c r="AE24" s="19"/>
    </row>
    <row r="25" spans="3:31" ht="14.25" customHeight="1" x14ac:dyDescent="0.35">
      <c r="C25" s="12" t="s">
        <v>14</v>
      </c>
      <c r="D25" s="147">
        <v>2446.86013572</v>
      </c>
      <c r="E25" s="147" t="s">
        <v>431</v>
      </c>
      <c r="F25" s="147">
        <v>2445.3025977599996</v>
      </c>
      <c r="G25" s="147" t="s">
        <v>69</v>
      </c>
      <c r="H25" s="147">
        <v>1510.16800638</v>
      </c>
      <c r="I25" s="147" t="s">
        <v>438</v>
      </c>
      <c r="J25" s="147">
        <v>2446.86013572</v>
      </c>
      <c r="K25" s="147" t="s">
        <v>431</v>
      </c>
      <c r="L25" s="147">
        <v>1510.16800638</v>
      </c>
      <c r="M25" s="147" t="s">
        <v>438</v>
      </c>
      <c r="N25" s="147">
        <v>1510.16800638</v>
      </c>
      <c r="O25" s="147" t="s">
        <v>438</v>
      </c>
      <c r="P25" s="147">
        <v>1510.16800638</v>
      </c>
      <c r="Q25" s="147" t="s">
        <v>438</v>
      </c>
      <c r="R25" s="44"/>
      <c r="S25" s="8"/>
      <c r="T25" s="18"/>
      <c r="U25" s="19"/>
      <c r="V25" s="18"/>
      <c r="W25" s="18"/>
      <c r="X25" s="18"/>
      <c r="Y25" s="18"/>
      <c r="Z25" s="18"/>
      <c r="AA25" s="18"/>
      <c r="AB25" s="18"/>
      <c r="AC25" s="18"/>
      <c r="AD25" s="18"/>
      <c r="AE25" s="19"/>
    </row>
    <row r="26" spans="3:31" ht="15" hidden="1" customHeight="1" x14ac:dyDescent="0.35">
      <c r="C26" s="11" t="s">
        <v>19</v>
      </c>
      <c r="D26" s="125">
        <v>31949.564585799999</v>
      </c>
      <c r="E26" s="125" t="s">
        <v>68</v>
      </c>
      <c r="F26" s="125">
        <v>31949.564585799999</v>
      </c>
      <c r="G26" s="125" t="s">
        <v>68</v>
      </c>
      <c r="H26" s="125">
        <v>6196.0341761999998</v>
      </c>
      <c r="I26" s="125" t="s">
        <v>61</v>
      </c>
      <c r="J26" s="125">
        <v>6554.9496341999993</v>
      </c>
      <c r="K26" s="125" t="s">
        <v>67</v>
      </c>
      <c r="L26" s="125">
        <v>11980.294689</v>
      </c>
      <c r="M26" s="125" t="s">
        <v>66</v>
      </c>
      <c r="N26" s="125">
        <v>7076.7352854000001</v>
      </c>
      <c r="O26" s="125" t="s">
        <v>65</v>
      </c>
      <c r="P26" s="125">
        <v>8679.4202814</v>
      </c>
      <c r="Q26" s="125" t="s">
        <v>64</v>
      </c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</row>
    <row r="27" spans="3:31" ht="15" hidden="1" customHeight="1" x14ac:dyDescent="0.35">
      <c r="C27" s="11" t="s">
        <v>20</v>
      </c>
      <c r="D27" s="150">
        <v>37796.488555200005</v>
      </c>
      <c r="E27" s="150" t="s">
        <v>63</v>
      </c>
      <c r="F27" s="150">
        <v>37796.488555200005</v>
      </c>
      <c r="G27" s="150" t="s">
        <v>63</v>
      </c>
      <c r="H27" s="150">
        <v>6231.8109414</v>
      </c>
      <c r="I27" s="150" t="s">
        <v>61</v>
      </c>
      <c r="J27" s="150">
        <v>8307.5485284000006</v>
      </c>
      <c r="K27" s="150" t="s">
        <v>62</v>
      </c>
      <c r="L27" s="150">
        <v>7321.8162137999998</v>
      </c>
      <c r="M27" s="150" t="s">
        <v>60</v>
      </c>
      <c r="N27" s="150">
        <v>8060.5406771999997</v>
      </c>
      <c r="O27" s="150" t="s">
        <v>59</v>
      </c>
      <c r="P27" s="150">
        <v>8975.8881366000005</v>
      </c>
      <c r="Q27" s="150" t="s">
        <v>52</v>
      </c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3:31" ht="3.75" hidden="1" customHeight="1" x14ac:dyDescent="0.35">
      <c r="C28" s="11" t="s">
        <v>58</v>
      </c>
      <c r="D28" s="125">
        <v>35433.272703199997</v>
      </c>
      <c r="E28" s="125" t="s">
        <v>57</v>
      </c>
      <c r="F28" s="125">
        <v>35433.272703199997</v>
      </c>
      <c r="G28" s="125" t="s">
        <v>57</v>
      </c>
      <c r="H28" s="125">
        <v>6520.7102334000001</v>
      </c>
      <c r="I28" s="125" t="s">
        <v>55</v>
      </c>
      <c r="J28" s="125">
        <v>7899.0165473999996</v>
      </c>
      <c r="K28" s="125" t="s">
        <v>56</v>
      </c>
      <c r="L28" s="125">
        <v>10005.866633399999</v>
      </c>
      <c r="M28" s="125" t="s">
        <v>54</v>
      </c>
      <c r="N28" s="125">
        <v>8330.8907285999994</v>
      </c>
      <c r="O28" s="125" t="s">
        <v>53</v>
      </c>
      <c r="P28" s="125">
        <v>8975.8881366000005</v>
      </c>
      <c r="Q28" s="125" t="s">
        <v>52</v>
      </c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3:31" x14ac:dyDescent="0.35">
      <c r="C29" s="62" t="s">
        <v>16</v>
      </c>
      <c r="D29" s="151">
        <v>8760.5075580000012</v>
      </c>
      <c r="E29" s="151" t="s">
        <v>432</v>
      </c>
      <c r="F29" s="151">
        <v>7457.7894864</v>
      </c>
      <c r="G29" s="151" t="s">
        <v>51</v>
      </c>
      <c r="H29" s="151">
        <v>6207</v>
      </c>
      <c r="I29" s="151" t="s">
        <v>439</v>
      </c>
      <c r="J29" s="151">
        <v>7083</v>
      </c>
      <c r="K29" s="151" t="s">
        <v>440</v>
      </c>
      <c r="L29" s="151">
        <v>7362</v>
      </c>
      <c r="M29" s="151" t="s">
        <v>446</v>
      </c>
      <c r="N29" s="151">
        <v>9252</v>
      </c>
      <c r="O29" s="151" t="s">
        <v>449</v>
      </c>
      <c r="P29" s="151">
        <v>9791</v>
      </c>
      <c r="Q29" s="151" t="s">
        <v>453</v>
      </c>
      <c r="R29" s="56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spans="3:31" x14ac:dyDescent="0.35">
      <c r="C30" s="181" t="s">
        <v>50</v>
      </c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S30" s="6"/>
      <c r="T30" s="18"/>
      <c r="U30" s="8"/>
      <c r="V30" s="18"/>
      <c r="W30" s="19"/>
      <c r="X30" s="18"/>
      <c r="Y30" s="19"/>
      <c r="Z30" s="18"/>
      <c r="AA30" s="19"/>
      <c r="AB30" s="18"/>
      <c r="AC30" s="19"/>
      <c r="AD30" s="18"/>
      <c r="AE30" s="19"/>
    </row>
    <row r="31" spans="3:31" x14ac:dyDescent="0.35">
      <c r="C31" s="11" t="s">
        <v>8</v>
      </c>
      <c r="D31" s="129">
        <v>3529.9739871000002</v>
      </c>
      <c r="E31" s="129" t="s">
        <v>454</v>
      </c>
      <c r="F31" s="129">
        <v>3495.3599439</v>
      </c>
      <c r="G31" s="129" t="s">
        <v>49</v>
      </c>
      <c r="H31" s="129">
        <v>2644.0509618599999</v>
      </c>
      <c r="I31" s="129" t="s">
        <v>461</v>
      </c>
      <c r="J31" s="129">
        <v>3484.4636270399997</v>
      </c>
      <c r="K31" s="129" t="s">
        <v>468</v>
      </c>
      <c r="L31" s="129">
        <v>2644.0509618599999</v>
      </c>
      <c r="M31" s="129" t="s">
        <v>461</v>
      </c>
      <c r="N31" s="129">
        <v>2644.0509618599999</v>
      </c>
      <c r="O31" s="129" t="s">
        <v>461</v>
      </c>
      <c r="P31" s="129">
        <v>2644.0509618599999</v>
      </c>
      <c r="Q31" s="129" t="s">
        <v>461</v>
      </c>
      <c r="R31" s="56"/>
      <c r="S31" s="8"/>
      <c r="T31" s="18"/>
      <c r="U31" s="8"/>
      <c r="V31" s="18"/>
      <c r="W31" s="19"/>
      <c r="X31" s="18"/>
      <c r="Y31" s="19"/>
      <c r="Z31" s="18"/>
      <c r="AA31" s="19"/>
      <c r="AB31" s="18"/>
      <c r="AC31" s="19"/>
      <c r="AD31" s="18"/>
      <c r="AE31" s="19"/>
    </row>
    <row r="32" spans="3:31" x14ac:dyDescent="0.35">
      <c r="C32" s="11" t="s">
        <v>11</v>
      </c>
      <c r="D32" s="129">
        <v>5032</v>
      </c>
      <c r="E32" s="129" t="s">
        <v>455</v>
      </c>
      <c r="F32" s="129">
        <v>5426.8569979800004</v>
      </c>
      <c r="G32" s="129" t="s">
        <v>48</v>
      </c>
      <c r="H32" s="129">
        <v>8381.4341783700002</v>
      </c>
      <c r="I32" s="129" t="s">
        <v>462</v>
      </c>
      <c r="J32" s="129">
        <v>8381.4341783700002</v>
      </c>
      <c r="K32" s="129" t="s">
        <v>462</v>
      </c>
      <c r="L32" s="129">
        <v>9830.7289746599999</v>
      </c>
      <c r="M32" s="129" t="s">
        <v>471</v>
      </c>
      <c r="N32" s="129">
        <v>9830.7289746599999</v>
      </c>
      <c r="O32" s="129" t="s">
        <v>471</v>
      </c>
      <c r="P32" s="129">
        <v>9830.7289746599999</v>
      </c>
      <c r="Q32" s="129" t="s">
        <v>471</v>
      </c>
      <c r="R32" s="56"/>
      <c r="S32" s="8"/>
      <c r="T32" s="18"/>
      <c r="U32" s="8"/>
      <c r="V32" s="18"/>
      <c r="W32" s="19"/>
      <c r="X32" s="18"/>
      <c r="Y32" s="19"/>
      <c r="Z32" s="18"/>
      <c r="AA32" s="19"/>
      <c r="AB32" s="18"/>
      <c r="AC32" s="19"/>
      <c r="AD32" s="18"/>
      <c r="AE32" s="19"/>
    </row>
    <row r="33" spans="3:31" x14ac:dyDescent="0.35">
      <c r="C33" s="11" t="s">
        <v>12</v>
      </c>
      <c r="D33" s="129">
        <v>6549.5193855300004</v>
      </c>
      <c r="E33" s="129" t="s">
        <v>456</v>
      </c>
      <c r="F33" s="129">
        <v>5574</v>
      </c>
      <c r="G33" s="129" t="s">
        <v>47</v>
      </c>
      <c r="H33" s="129">
        <v>6013.8074957399995</v>
      </c>
      <c r="I33" s="129" t="s">
        <v>463</v>
      </c>
      <c r="J33" s="129">
        <v>6549.5193855300004</v>
      </c>
      <c r="K33" s="129" t="s">
        <v>456</v>
      </c>
      <c r="L33" s="129">
        <v>6549.5193855300004</v>
      </c>
      <c r="M33" s="129" t="s">
        <v>456</v>
      </c>
      <c r="N33" s="125">
        <v>6549.5193855300004</v>
      </c>
      <c r="O33" s="129" t="s">
        <v>456</v>
      </c>
      <c r="P33" s="129">
        <v>6549.5193855300004</v>
      </c>
      <c r="Q33" s="129" t="s">
        <v>456</v>
      </c>
      <c r="R33" s="56"/>
      <c r="S33" s="8"/>
      <c r="T33" s="18"/>
      <c r="U33" s="28"/>
      <c r="V33" s="18"/>
      <c r="W33" s="19"/>
      <c r="X33" s="18"/>
      <c r="Y33" s="19"/>
      <c r="Z33" s="18"/>
      <c r="AA33" s="19"/>
      <c r="AB33" s="18"/>
      <c r="AC33" s="19"/>
      <c r="AD33" s="18"/>
      <c r="AE33" s="19"/>
    </row>
    <row r="34" spans="3:31" x14ac:dyDescent="0.35">
      <c r="C34" s="11" t="s">
        <v>14</v>
      </c>
      <c r="D34" s="129">
        <v>7659.6843477000002</v>
      </c>
      <c r="E34" s="129" t="s">
        <v>457</v>
      </c>
      <c r="F34" s="129">
        <v>7659.6843477000002</v>
      </c>
      <c r="G34" s="129" t="s">
        <v>46</v>
      </c>
      <c r="H34" s="129">
        <v>4175.5875542700005</v>
      </c>
      <c r="I34" s="129" t="s">
        <v>464</v>
      </c>
      <c r="J34" s="129">
        <v>7659.6843477000002</v>
      </c>
      <c r="K34" s="129" t="s">
        <v>457</v>
      </c>
      <c r="L34" s="129">
        <v>3135.33</v>
      </c>
      <c r="M34" s="129" t="s">
        <v>472</v>
      </c>
      <c r="N34" s="129">
        <v>3135.33</v>
      </c>
      <c r="O34" s="129" t="s">
        <v>472</v>
      </c>
      <c r="P34" s="129">
        <v>3135.33</v>
      </c>
      <c r="Q34" s="129" t="s">
        <v>472</v>
      </c>
      <c r="R34" s="56"/>
      <c r="S34" s="8"/>
      <c r="T34" s="21"/>
      <c r="U34" s="7"/>
      <c r="V34" s="21"/>
      <c r="W34" s="23"/>
      <c r="X34" s="21"/>
      <c r="Y34" s="23"/>
      <c r="Z34" s="21"/>
      <c r="AA34" s="23"/>
      <c r="AB34" s="21"/>
      <c r="AC34" s="23"/>
      <c r="AD34" s="21"/>
      <c r="AE34" s="23"/>
    </row>
    <row r="35" spans="3:31" ht="15" customHeight="1" x14ac:dyDescent="0.35">
      <c r="C35" s="12" t="s">
        <v>15</v>
      </c>
      <c r="D35" s="152">
        <v>3999.4123164600001</v>
      </c>
      <c r="E35" s="147" t="s">
        <v>458</v>
      </c>
      <c r="F35" s="152">
        <v>1755.46499634</v>
      </c>
      <c r="G35" s="147" t="s">
        <v>45</v>
      </c>
      <c r="H35" s="152">
        <v>3336.6223664400004</v>
      </c>
      <c r="I35" s="152" t="s">
        <v>465</v>
      </c>
      <c r="J35" s="152">
        <v>3999.4123164600001</v>
      </c>
      <c r="K35" s="152" t="s">
        <v>458</v>
      </c>
      <c r="L35" s="152">
        <v>3336.6223664400004</v>
      </c>
      <c r="M35" s="152" t="s">
        <v>465</v>
      </c>
      <c r="N35" s="152">
        <v>3336.6223664400004</v>
      </c>
      <c r="O35" s="152" t="s">
        <v>465</v>
      </c>
      <c r="P35" s="152">
        <v>3336.6223664400004</v>
      </c>
      <c r="Q35" s="152" t="s">
        <v>465</v>
      </c>
      <c r="R35" s="61"/>
      <c r="S35" s="8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</row>
    <row r="36" spans="3:31" ht="14.5" hidden="1" customHeight="1" x14ac:dyDescent="0.35">
      <c r="C36" s="12" t="s">
        <v>18</v>
      </c>
      <c r="D36" s="153">
        <v>30005.473888500001</v>
      </c>
      <c r="E36" s="154" t="s">
        <v>44</v>
      </c>
      <c r="F36" s="153">
        <v>30005.473888500001</v>
      </c>
      <c r="G36" s="154" t="s">
        <v>44</v>
      </c>
      <c r="H36" s="153">
        <v>23915.0222058</v>
      </c>
      <c r="I36" s="153" t="s">
        <v>42</v>
      </c>
      <c r="J36" s="153">
        <v>27334.4653593</v>
      </c>
      <c r="K36" s="153" t="s">
        <v>43</v>
      </c>
      <c r="L36" s="153">
        <v>23362.6711197</v>
      </c>
      <c r="M36" s="153" t="s">
        <v>41</v>
      </c>
      <c r="N36" s="153">
        <v>23362.6711197</v>
      </c>
      <c r="O36" s="153" t="s">
        <v>41</v>
      </c>
      <c r="P36" s="153">
        <v>23362.6711197</v>
      </c>
      <c r="Q36" s="153" t="s">
        <v>41</v>
      </c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</row>
    <row r="37" spans="3:31" ht="14.5" hidden="1" customHeight="1" x14ac:dyDescent="0.35">
      <c r="C37" s="12" t="s">
        <v>19</v>
      </c>
      <c r="D37" s="152">
        <v>35110.574960999998</v>
      </c>
      <c r="E37" s="155" t="s">
        <v>40</v>
      </c>
      <c r="F37" s="152">
        <v>35110.574960999998</v>
      </c>
      <c r="G37" s="155" t="s">
        <v>40</v>
      </c>
      <c r="H37" s="152">
        <v>29196.7573194</v>
      </c>
      <c r="I37" s="152" t="s">
        <v>39</v>
      </c>
      <c r="J37" s="152">
        <v>32170.356546899999</v>
      </c>
      <c r="K37" s="152" t="s">
        <v>35</v>
      </c>
      <c r="L37" s="152">
        <v>34174.699858200001</v>
      </c>
      <c r="M37" s="152" t="s">
        <v>38</v>
      </c>
      <c r="N37" s="147">
        <v>34174.699858200001</v>
      </c>
      <c r="O37" s="156" t="s">
        <v>38</v>
      </c>
      <c r="P37" s="156">
        <v>34174.699858200001</v>
      </c>
      <c r="Q37" s="156" t="s">
        <v>38</v>
      </c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3:31" x14ac:dyDescent="0.35">
      <c r="C38" s="12" t="s">
        <v>16</v>
      </c>
      <c r="D38" s="157">
        <v>21321</v>
      </c>
      <c r="E38" s="157" t="s">
        <v>459</v>
      </c>
      <c r="F38" s="157">
        <v>19997.416919700001</v>
      </c>
      <c r="G38" s="157" t="s">
        <v>37</v>
      </c>
      <c r="H38" s="157">
        <v>19732.7637144</v>
      </c>
      <c r="I38" s="157" t="s">
        <v>466</v>
      </c>
      <c r="J38" s="157">
        <v>23792.6816292</v>
      </c>
      <c r="K38" s="157" t="s">
        <v>469</v>
      </c>
      <c r="L38" s="157">
        <v>20194.4724102</v>
      </c>
      <c r="M38" s="157" t="s">
        <v>473</v>
      </c>
      <c r="N38" s="157">
        <v>20194.4724102</v>
      </c>
      <c r="O38" s="157" t="s">
        <v>473</v>
      </c>
      <c r="P38" s="157">
        <v>20194.4724102</v>
      </c>
      <c r="Q38" s="157" t="s">
        <v>473</v>
      </c>
      <c r="R38" s="56"/>
      <c r="S38" s="28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3:31" x14ac:dyDescent="0.35">
      <c r="C39" s="12" t="s">
        <v>26</v>
      </c>
      <c r="D39" s="123">
        <v>24503.952141900001</v>
      </c>
      <c r="E39" s="123" t="s">
        <v>460</v>
      </c>
      <c r="F39" s="123">
        <v>22684.938186899999</v>
      </c>
      <c r="G39" s="123" t="s">
        <v>36</v>
      </c>
      <c r="H39" s="123">
        <v>22439.0551572</v>
      </c>
      <c r="I39" s="123" t="s">
        <v>467</v>
      </c>
      <c r="J39" s="123">
        <v>26881.2847611</v>
      </c>
      <c r="K39" s="123" t="s">
        <v>470</v>
      </c>
      <c r="L39" s="123">
        <v>22886.236824</v>
      </c>
      <c r="M39" s="123" t="s">
        <v>474</v>
      </c>
      <c r="N39" s="123">
        <v>22886.236824</v>
      </c>
      <c r="O39" s="123" t="s">
        <v>474</v>
      </c>
      <c r="P39" s="123">
        <v>22886.236824</v>
      </c>
      <c r="Q39" s="123" t="s">
        <v>474</v>
      </c>
      <c r="R39" s="56"/>
      <c r="S39" s="28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3:31" x14ac:dyDescent="0.35">
      <c r="C40" s="181" t="s">
        <v>34</v>
      </c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S40" s="20"/>
    </row>
    <row r="41" spans="3:31" x14ac:dyDescent="0.35">
      <c r="C41" s="11" t="s">
        <v>8</v>
      </c>
      <c r="D41" s="25">
        <v>444.92456983999995</v>
      </c>
      <c r="E41" s="26" t="s">
        <v>475</v>
      </c>
      <c r="F41" s="25">
        <v>402.35058703999999</v>
      </c>
      <c r="G41" s="26" t="s">
        <v>33</v>
      </c>
      <c r="H41" s="25">
        <v>164.64568320000001</v>
      </c>
      <c r="I41" s="26" t="s">
        <v>479</v>
      </c>
      <c r="J41" s="25">
        <v>393.27670056000005</v>
      </c>
      <c r="K41" s="26" t="s">
        <v>483</v>
      </c>
      <c r="L41" s="25">
        <v>165.35986728</v>
      </c>
      <c r="M41" s="26" t="s">
        <v>485</v>
      </c>
      <c r="N41" s="25">
        <v>165.35986728</v>
      </c>
      <c r="O41" s="26" t="s">
        <v>485</v>
      </c>
      <c r="P41" s="25">
        <v>164.64568320000001</v>
      </c>
      <c r="Q41" s="26" t="s">
        <v>479</v>
      </c>
      <c r="R41" s="56"/>
      <c r="S41" s="44"/>
    </row>
    <row r="42" spans="3:31" x14ac:dyDescent="0.35">
      <c r="C42" s="11" t="s">
        <v>11</v>
      </c>
      <c r="D42" s="25">
        <v>210.89765647999999</v>
      </c>
      <c r="E42" s="26" t="s">
        <v>476</v>
      </c>
      <c r="F42" s="25">
        <v>226.86096967999998</v>
      </c>
      <c r="G42" s="26" t="s">
        <v>32</v>
      </c>
      <c r="H42" s="25">
        <v>360.25369592000004</v>
      </c>
      <c r="I42" s="26" t="s">
        <v>480</v>
      </c>
      <c r="J42" s="25">
        <v>360.25369592000004</v>
      </c>
      <c r="K42" s="26" t="s">
        <v>480</v>
      </c>
      <c r="L42" s="25">
        <v>432.16911984000001</v>
      </c>
      <c r="M42" s="26" t="s">
        <v>486</v>
      </c>
      <c r="N42" s="25">
        <v>432.16911984000001</v>
      </c>
      <c r="O42" s="26" t="s">
        <v>486</v>
      </c>
      <c r="P42" s="25">
        <v>251.35688408000001</v>
      </c>
      <c r="Q42" s="26" t="s">
        <v>486</v>
      </c>
      <c r="R42" s="56"/>
      <c r="S42" s="44"/>
    </row>
    <row r="43" spans="3:31" x14ac:dyDescent="0.35">
      <c r="C43" s="12" t="s">
        <v>12</v>
      </c>
      <c r="D43" s="29">
        <v>240.84294136000003</v>
      </c>
      <c r="E43" s="31" t="s">
        <v>477</v>
      </c>
      <c r="F43" s="29">
        <v>199.73499504</v>
      </c>
      <c r="G43" s="31" t="s">
        <v>31</v>
      </c>
      <c r="H43" s="29">
        <v>240.87649160000001</v>
      </c>
      <c r="I43" s="31" t="s">
        <v>481</v>
      </c>
      <c r="J43" s="29">
        <v>240.87649160000001</v>
      </c>
      <c r="K43" s="31" t="s">
        <v>481</v>
      </c>
      <c r="L43" s="29">
        <v>240.87649160000001</v>
      </c>
      <c r="M43" s="31" t="s">
        <v>481</v>
      </c>
      <c r="N43" s="30">
        <v>240.87649160000001</v>
      </c>
      <c r="O43" s="31" t="s">
        <v>481</v>
      </c>
      <c r="P43" s="29">
        <v>240.87649160000001</v>
      </c>
      <c r="Q43" s="31" t="s">
        <v>481</v>
      </c>
      <c r="R43" s="56"/>
      <c r="S43" s="44"/>
    </row>
    <row r="44" spans="3:31" x14ac:dyDescent="0.35">
      <c r="C44" s="13" t="s">
        <v>16</v>
      </c>
      <c r="D44" s="37">
        <v>856</v>
      </c>
      <c r="E44" s="38" t="s">
        <v>478</v>
      </c>
      <c r="F44" s="58">
        <v>973.88655600000004</v>
      </c>
      <c r="G44" s="57" t="s">
        <v>30</v>
      </c>
      <c r="H44" s="37">
        <v>716</v>
      </c>
      <c r="I44" s="38" t="s">
        <v>482</v>
      </c>
      <c r="J44" s="37">
        <v>941</v>
      </c>
      <c r="K44" s="38" t="s">
        <v>484</v>
      </c>
      <c r="L44" s="37">
        <v>803</v>
      </c>
      <c r="M44" s="38" t="s">
        <v>487</v>
      </c>
      <c r="N44" s="37">
        <v>803</v>
      </c>
      <c r="O44" s="38" t="s">
        <v>487</v>
      </c>
      <c r="P44" s="37">
        <v>803</v>
      </c>
      <c r="Q44" s="38" t="s">
        <v>487</v>
      </c>
      <c r="R44" s="56"/>
      <c r="S44" s="44"/>
    </row>
    <row r="45" spans="3:31" x14ac:dyDescent="0.35">
      <c r="C45" s="55" t="s">
        <v>29</v>
      </c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</row>
    <row r="46" spans="3:31" x14ac:dyDescent="0.35">
      <c r="C46" s="54" t="s">
        <v>28</v>
      </c>
      <c r="D46" s="158">
        <f>(D17+D29+D38+D44)</f>
        <v>89336.636948900006</v>
      </c>
      <c r="E46" s="159" t="s">
        <v>488</v>
      </c>
      <c r="F46" s="158">
        <f>(F17+F29+F38+F44)</f>
        <v>84420.925605899989</v>
      </c>
      <c r="G46" s="158" t="s">
        <v>27</v>
      </c>
      <c r="H46" s="158">
        <f>(H17+H29+H38+H44)</f>
        <v>74396.090447499999</v>
      </c>
      <c r="I46" s="158" t="s">
        <v>490</v>
      </c>
      <c r="J46" s="158">
        <f>(J17+J29+J38+J44)</f>
        <v>82268.8841789</v>
      </c>
      <c r="K46" s="160" t="s">
        <v>492</v>
      </c>
      <c r="L46" s="158">
        <f>(L17+L29+L38+L44)</f>
        <v>84547.678931899994</v>
      </c>
      <c r="M46" s="158" t="s">
        <v>494</v>
      </c>
      <c r="N46" s="158">
        <f>(N17+N29+N38+N44)</f>
        <v>92539.836263999998</v>
      </c>
      <c r="O46" s="158" t="s">
        <v>496</v>
      </c>
      <c r="P46" s="158">
        <f>(P17+P29+P38+P44)</f>
        <v>90185.543397400004</v>
      </c>
      <c r="Q46" s="161" t="s">
        <v>498</v>
      </c>
      <c r="R46" s="108"/>
      <c r="S46" s="108"/>
    </row>
    <row r="47" spans="3:31" x14ac:dyDescent="0.35">
      <c r="C47" s="53" t="s">
        <v>26</v>
      </c>
      <c r="D47" s="162">
        <f>(D18+D29+D39+D44)</f>
        <v>96842.932090199989</v>
      </c>
      <c r="E47" s="162" t="s">
        <v>489</v>
      </c>
      <c r="F47" s="162" t="e">
        <f>(#REF!+F29+F39+F44)</f>
        <v>#REF!</v>
      </c>
      <c r="G47" s="162" t="s">
        <v>25</v>
      </c>
      <c r="H47" s="162">
        <f>(H18+H29+H39+H44)</f>
        <v>81492.150406600005</v>
      </c>
      <c r="I47" s="162" t="s">
        <v>491</v>
      </c>
      <c r="J47" s="162">
        <f>(J18+J29+J39+J44)</f>
        <v>90132.908160499996</v>
      </c>
      <c r="K47" s="162" t="s">
        <v>493</v>
      </c>
      <c r="L47" s="162">
        <f>(L18+L29+L39+L44)</f>
        <v>91688.447888399998</v>
      </c>
      <c r="M47" s="162" t="s">
        <v>495</v>
      </c>
      <c r="N47" s="162">
        <f>(N18+N29+N39+N44)</f>
        <v>99333.372986800008</v>
      </c>
      <c r="O47" s="162" t="s">
        <v>497</v>
      </c>
      <c r="P47" s="162">
        <f>(P18+P29+P39+P44)</f>
        <v>97143.766486700013</v>
      </c>
      <c r="Q47" s="163" t="s">
        <v>499</v>
      </c>
      <c r="R47" s="108"/>
      <c r="S47" s="108"/>
      <c r="T47" s="20"/>
      <c r="U47" s="20"/>
    </row>
    <row r="48" spans="3:31" x14ac:dyDescent="0.35">
      <c r="C48" s="52" t="s">
        <v>24</v>
      </c>
      <c r="D48" s="182">
        <v>279732</v>
      </c>
      <c r="E48" s="182"/>
      <c r="F48" s="182">
        <v>279732</v>
      </c>
      <c r="G48" s="182"/>
      <c r="H48" s="174">
        <v>279732</v>
      </c>
      <c r="I48" s="175"/>
      <c r="J48" s="174">
        <v>279732</v>
      </c>
      <c r="K48" s="175"/>
      <c r="L48" s="174">
        <v>279732</v>
      </c>
      <c r="M48" s="175"/>
      <c r="N48" s="182">
        <v>279732</v>
      </c>
      <c r="O48" s="182"/>
      <c r="P48" s="182">
        <v>279732</v>
      </c>
      <c r="Q48" s="174"/>
    </row>
    <row r="49" spans="3:21" x14ac:dyDescent="0.35">
      <c r="C49" s="51" t="s">
        <v>244</v>
      </c>
      <c r="D49" s="49">
        <f>(D46*100)/D48</f>
        <v>31.936509569480787</v>
      </c>
      <c r="E49" s="49" t="s">
        <v>500</v>
      </c>
      <c r="F49" s="49">
        <f>(F46*100)/F48</f>
        <v>30.179216394942298</v>
      </c>
      <c r="G49" s="49"/>
      <c r="H49" s="49">
        <f>(H46*100)/H48</f>
        <v>26.595487984034715</v>
      </c>
      <c r="I49" s="49" t="s">
        <v>502</v>
      </c>
      <c r="J49" s="49">
        <f>(J46*100)/J48</f>
        <v>29.409893819405717</v>
      </c>
      <c r="K49" s="49" t="s">
        <v>504</v>
      </c>
      <c r="L49" s="49">
        <f>(L46*100)/L48</f>
        <v>30.224528810397096</v>
      </c>
      <c r="M49" s="49" t="s">
        <v>506</v>
      </c>
      <c r="N49" s="49">
        <f>(N46*100)/N48</f>
        <v>33.081605345116039</v>
      </c>
      <c r="O49" s="49" t="s">
        <v>508</v>
      </c>
      <c r="P49" s="49">
        <f>(P46*100)/P48</f>
        <v>32.239980909370402</v>
      </c>
      <c r="Q49" s="96" t="s">
        <v>510</v>
      </c>
      <c r="R49" s="10"/>
      <c r="S49" s="10"/>
    </row>
    <row r="50" spans="3:21" x14ac:dyDescent="0.35">
      <c r="C50" s="50" t="s">
        <v>23</v>
      </c>
      <c r="D50" s="49">
        <f>(D47*100)/D48</f>
        <v>34.619897648535023</v>
      </c>
      <c r="E50" s="49" t="s">
        <v>501</v>
      </c>
      <c r="F50" s="49" t="e">
        <f>(F47*100)/F48</f>
        <v>#REF!</v>
      </c>
      <c r="G50" s="49"/>
      <c r="H50" s="49">
        <f>(H47*100)/H48</f>
        <v>29.132223130210345</v>
      </c>
      <c r="I50" s="49" t="s">
        <v>503</v>
      </c>
      <c r="J50" s="49">
        <f>(J47*100)/J48</f>
        <v>32.221164600581986</v>
      </c>
      <c r="K50" s="49" t="s">
        <v>505</v>
      </c>
      <c r="L50" s="49">
        <f>(L47*100)/L48</f>
        <v>32.777246753464027</v>
      </c>
      <c r="M50" s="49" t="s">
        <v>507</v>
      </c>
      <c r="N50" s="49">
        <f>(N47*100)/N48</f>
        <v>35.510192965695737</v>
      </c>
      <c r="O50" s="49" t="s">
        <v>509</v>
      </c>
      <c r="P50" s="49">
        <v>34.799999999999997</v>
      </c>
      <c r="Q50" s="96" t="s">
        <v>511</v>
      </c>
      <c r="R50" s="10"/>
      <c r="S50" s="10"/>
    </row>
    <row r="51" spans="3:21" x14ac:dyDescent="0.35">
      <c r="C51" s="47" t="s">
        <v>22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8"/>
      <c r="P51" s="48"/>
      <c r="Q51" s="47"/>
      <c r="R51" s="47"/>
    </row>
    <row r="52" spans="3:21" x14ac:dyDescent="0.35">
      <c r="C52" s="47" t="s">
        <v>21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8"/>
      <c r="P52" s="48"/>
      <c r="Q52" s="47"/>
      <c r="R52" s="47"/>
    </row>
    <row r="53" spans="3:21" x14ac:dyDescent="0.35">
      <c r="D53"/>
      <c r="F53"/>
    </row>
    <row r="54" spans="3:21" ht="71.5" customHeight="1" x14ac:dyDescent="0.35"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</row>
    <row r="55" spans="3:21" ht="15.5" x14ac:dyDescent="0.35">
      <c r="C55" s="46"/>
      <c r="D55"/>
      <c r="F55"/>
    </row>
    <row r="56" spans="3:21" x14ac:dyDescent="0.35">
      <c r="D56" s="111"/>
      <c r="F56"/>
      <c r="H56" s="111"/>
      <c r="J56" s="111"/>
      <c r="L56" s="111"/>
      <c r="N56" s="111"/>
      <c r="P56" s="111"/>
    </row>
    <row r="57" spans="3:21" x14ac:dyDescent="0.35">
      <c r="C57" s="43"/>
      <c r="D57" s="111"/>
      <c r="E57" s="10"/>
      <c r="F57"/>
      <c r="H57" s="111"/>
      <c r="J57" s="111"/>
      <c r="L57" s="111"/>
      <c r="N57" s="111"/>
      <c r="P57" s="111"/>
      <c r="R57" s="44"/>
      <c r="S57" s="44"/>
      <c r="T57" s="44"/>
      <c r="U57" s="44"/>
    </row>
    <row r="58" spans="3:21" x14ac:dyDescent="0.35">
      <c r="C58" s="43"/>
      <c r="D58" s="44"/>
      <c r="E58" s="10"/>
      <c r="F58"/>
      <c r="H58" s="44"/>
      <c r="J58" s="44"/>
      <c r="L58" s="44"/>
      <c r="N58" s="44"/>
      <c r="P58" s="44"/>
      <c r="R58" s="44"/>
      <c r="S58" s="44"/>
      <c r="T58" s="44"/>
      <c r="U58" s="44"/>
    </row>
    <row r="59" spans="3:21" x14ac:dyDescent="0.35">
      <c r="C59" s="43"/>
      <c r="D59" s="44"/>
      <c r="E59" s="10"/>
      <c r="F59"/>
      <c r="H59" s="44"/>
      <c r="J59" s="44"/>
      <c r="L59" s="44"/>
      <c r="N59" s="44"/>
      <c r="P59" s="44"/>
      <c r="R59" s="44"/>
      <c r="S59" s="44"/>
      <c r="T59" s="44"/>
      <c r="U59" s="44"/>
    </row>
    <row r="60" spans="3:21" x14ac:dyDescent="0.35">
      <c r="C60" s="43"/>
      <c r="D60" s="44"/>
      <c r="E60" s="10"/>
      <c r="F60"/>
      <c r="H60" s="44"/>
      <c r="J60" s="44"/>
      <c r="L60" s="44"/>
      <c r="N60" s="44"/>
      <c r="P60" s="44"/>
      <c r="R60" s="44"/>
      <c r="S60" s="44"/>
      <c r="T60" s="44"/>
      <c r="U60" s="44"/>
    </row>
    <row r="61" spans="3:21" x14ac:dyDescent="0.35">
      <c r="C61" s="11"/>
      <c r="D61" s="44"/>
      <c r="E61" s="10"/>
      <c r="F61"/>
      <c r="H61" s="44"/>
      <c r="J61" s="44"/>
      <c r="L61" s="44"/>
      <c r="N61" s="44"/>
      <c r="P61" s="44"/>
      <c r="R61" s="44"/>
      <c r="S61" s="44"/>
      <c r="T61" s="44"/>
      <c r="U61" s="44"/>
    </row>
    <row r="62" spans="3:21" x14ac:dyDescent="0.35">
      <c r="C62" s="11"/>
      <c r="D62" s="44"/>
      <c r="E62" s="10"/>
      <c r="F62"/>
      <c r="H62" s="44"/>
      <c r="I62" s="10"/>
      <c r="J62" s="44"/>
      <c r="K62" s="10"/>
      <c r="L62" s="44"/>
      <c r="M62" s="10"/>
      <c r="N62" s="44"/>
      <c r="O62" s="10"/>
      <c r="P62" s="44"/>
      <c r="Q62" s="10"/>
      <c r="R62" s="44"/>
      <c r="S62" s="44"/>
      <c r="T62" s="44"/>
      <c r="U62" s="44"/>
    </row>
    <row r="63" spans="3:21" x14ac:dyDescent="0.35">
      <c r="C63" s="11"/>
      <c r="D63" s="44"/>
      <c r="E63" s="10"/>
      <c r="F63"/>
      <c r="H63" s="44"/>
      <c r="J63" s="44"/>
      <c r="L63" s="44"/>
      <c r="N63" s="44"/>
      <c r="P63" s="44"/>
      <c r="R63" s="44"/>
      <c r="S63" s="44"/>
      <c r="T63" s="44"/>
      <c r="U63" s="44"/>
    </row>
    <row r="64" spans="3:21" x14ac:dyDescent="0.35">
      <c r="C64" s="11"/>
      <c r="D64" s="44"/>
      <c r="E64" s="10"/>
      <c r="F64"/>
      <c r="H64" s="44"/>
      <c r="J64" s="44"/>
      <c r="L64" s="44"/>
      <c r="N64" s="44"/>
      <c r="P64" s="44"/>
      <c r="R64" s="44"/>
      <c r="S64" s="44"/>
      <c r="T64" s="44"/>
      <c r="U64" s="44"/>
    </row>
    <row r="65" spans="3:21" x14ac:dyDescent="0.35">
      <c r="C65" s="11"/>
      <c r="D65" s="44"/>
      <c r="E65" s="45"/>
      <c r="F65"/>
      <c r="H65" s="44"/>
      <c r="J65" s="44"/>
      <c r="L65" s="44"/>
      <c r="N65" s="44"/>
      <c r="P65" s="44"/>
      <c r="R65" s="44"/>
      <c r="S65" s="44"/>
      <c r="T65" s="44"/>
      <c r="U65" s="44"/>
    </row>
    <row r="66" spans="3:21" x14ac:dyDescent="0.35">
      <c r="C66" s="11"/>
      <c r="D66" s="44"/>
      <c r="E66" s="10"/>
      <c r="F66"/>
      <c r="H66" s="44"/>
      <c r="J66" s="44"/>
      <c r="L66" s="44"/>
      <c r="N66" s="44"/>
      <c r="P66" s="44"/>
      <c r="R66" s="44"/>
      <c r="S66" s="44"/>
      <c r="T66" s="44"/>
      <c r="U66" s="44"/>
    </row>
    <row r="67" spans="3:21" x14ac:dyDescent="0.35">
      <c r="C67" s="12"/>
      <c r="D67" s="44"/>
      <c r="E67" s="45"/>
      <c r="F67"/>
      <c r="H67" s="44"/>
      <c r="J67" s="44"/>
      <c r="L67" s="44"/>
      <c r="N67" s="44"/>
      <c r="P67" s="44"/>
      <c r="R67" s="44"/>
      <c r="S67" s="44"/>
      <c r="T67" s="44"/>
      <c r="U67" s="44"/>
    </row>
    <row r="68" spans="3:21" x14ac:dyDescent="0.35">
      <c r="D68"/>
      <c r="F68"/>
    </row>
    <row r="69" spans="3:21" x14ac:dyDescent="0.35">
      <c r="C69" s="43"/>
      <c r="D69" s="10"/>
      <c r="E69" s="10"/>
      <c r="F69" s="42"/>
      <c r="G69" s="42"/>
      <c r="H69" s="10"/>
      <c r="I69" s="42"/>
      <c r="J69" s="10"/>
      <c r="K69" s="42"/>
      <c r="L69" s="10"/>
      <c r="M69" s="42"/>
      <c r="N69" s="10"/>
      <c r="O69" s="42"/>
      <c r="P69" s="10"/>
      <c r="R69" s="41"/>
    </row>
    <row r="70" spans="3:21" x14ac:dyDescent="0.35">
      <c r="C70" s="43"/>
      <c r="D70" s="10"/>
      <c r="E70" s="10"/>
      <c r="F70" s="42"/>
      <c r="G70" s="42"/>
      <c r="H70" s="10"/>
      <c r="I70" s="42"/>
      <c r="J70" s="10"/>
      <c r="K70" s="42"/>
      <c r="L70" s="10"/>
      <c r="M70" s="42"/>
      <c r="N70" s="10"/>
      <c r="O70" s="42"/>
      <c r="P70" s="10"/>
      <c r="R70" s="41"/>
    </row>
    <row r="71" spans="3:21" x14ac:dyDescent="0.35">
      <c r="C71" s="43"/>
      <c r="D71" s="10"/>
      <c r="E71" s="10"/>
      <c r="F71" s="42"/>
      <c r="G71" s="42"/>
      <c r="H71" s="10"/>
      <c r="I71" s="42"/>
      <c r="J71" s="10"/>
      <c r="K71" s="42"/>
      <c r="L71" s="10"/>
      <c r="M71" s="42"/>
      <c r="N71" s="10"/>
      <c r="O71" s="42"/>
      <c r="P71" s="10"/>
      <c r="R71" s="41"/>
    </row>
    <row r="72" spans="3:21" x14ac:dyDescent="0.35">
      <c r="C72" s="43"/>
      <c r="D72" s="10"/>
      <c r="E72" s="10"/>
      <c r="F72" s="42"/>
      <c r="G72" s="42"/>
      <c r="H72" s="10"/>
      <c r="I72" s="42"/>
      <c r="J72" s="10"/>
      <c r="K72" s="42"/>
      <c r="L72" s="10"/>
      <c r="M72" s="42"/>
      <c r="N72" s="10"/>
      <c r="O72" s="42"/>
      <c r="P72" s="10"/>
      <c r="R72" s="41"/>
    </row>
    <row r="73" spans="3:21" x14ac:dyDescent="0.35">
      <c r="C73" s="11"/>
      <c r="D73" s="10"/>
      <c r="E73" s="10"/>
      <c r="F73" s="42"/>
      <c r="G73" s="42"/>
      <c r="H73" s="10"/>
      <c r="I73" s="42"/>
      <c r="J73" s="10"/>
      <c r="K73" s="42"/>
      <c r="L73" s="10"/>
      <c r="M73" s="42"/>
      <c r="N73" s="10"/>
      <c r="O73" s="42"/>
      <c r="P73" s="10"/>
      <c r="R73" s="41"/>
    </row>
    <row r="74" spans="3:21" x14ac:dyDescent="0.35">
      <c r="C74" s="11"/>
      <c r="D74" s="10"/>
      <c r="E74" s="10"/>
      <c r="F74" s="42"/>
      <c r="G74" s="42"/>
      <c r="H74" s="10"/>
      <c r="I74" s="42"/>
      <c r="J74" s="10"/>
      <c r="K74" s="42"/>
      <c r="L74" s="10"/>
      <c r="M74" s="42"/>
      <c r="N74" s="10"/>
      <c r="O74" s="42"/>
      <c r="P74" s="10"/>
      <c r="R74" s="41"/>
    </row>
    <row r="75" spans="3:21" x14ac:dyDescent="0.35">
      <c r="C75" s="11"/>
      <c r="D75" s="10"/>
      <c r="E75" s="10"/>
      <c r="F75" s="42"/>
      <c r="G75" s="42"/>
      <c r="H75" s="10"/>
      <c r="I75" s="42"/>
      <c r="J75" s="10"/>
      <c r="K75" s="42"/>
      <c r="L75" s="10"/>
      <c r="M75" s="42"/>
      <c r="N75" s="10"/>
      <c r="O75" s="42"/>
      <c r="P75" s="10"/>
      <c r="R75" s="41"/>
    </row>
    <row r="76" spans="3:21" x14ac:dyDescent="0.35">
      <c r="C76" s="11"/>
      <c r="D76" s="10"/>
      <c r="E76" s="10"/>
      <c r="F76" s="42"/>
      <c r="G76" s="42"/>
      <c r="H76" s="10"/>
      <c r="I76" s="42"/>
      <c r="J76" s="10"/>
      <c r="K76" s="42"/>
      <c r="L76" s="10"/>
      <c r="M76" s="42"/>
      <c r="N76" s="10"/>
      <c r="O76" s="42"/>
      <c r="P76" s="10"/>
      <c r="R76" s="41"/>
    </row>
    <row r="77" spans="3:21" x14ac:dyDescent="0.35">
      <c r="C77" s="11"/>
      <c r="D77" s="10"/>
      <c r="E77" s="10"/>
      <c r="F77" s="42"/>
      <c r="G77" s="42"/>
      <c r="H77" s="10"/>
      <c r="I77" s="42"/>
      <c r="J77" s="10"/>
      <c r="K77" s="42"/>
      <c r="L77" s="10"/>
      <c r="M77" s="42"/>
      <c r="N77" s="10"/>
      <c r="O77" s="42"/>
      <c r="P77" s="10"/>
      <c r="R77" s="41"/>
    </row>
    <row r="78" spans="3:21" x14ac:dyDescent="0.35">
      <c r="C78" s="11"/>
      <c r="D78" s="10"/>
      <c r="E78" s="10"/>
      <c r="F78" s="42"/>
      <c r="G78" s="42"/>
      <c r="H78" s="10"/>
      <c r="I78" s="42"/>
      <c r="J78" s="10"/>
      <c r="K78" s="42"/>
      <c r="L78" s="10"/>
      <c r="M78" s="42"/>
      <c r="N78" s="10"/>
      <c r="O78" s="42"/>
      <c r="P78" s="10"/>
      <c r="R78" s="41"/>
    </row>
    <row r="79" spans="3:21" x14ac:dyDescent="0.35">
      <c r="C79" s="12"/>
      <c r="D79" s="10"/>
      <c r="E79" s="10"/>
      <c r="F79" s="42"/>
      <c r="G79" s="42"/>
      <c r="H79" s="10"/>
      <c r="I79" s="42"/>
      <c r="J79" s="10"/>
      <c r="K79" s="42"/>
      <c r="L79" s="10"/>
      <c r="M79" s="42"/>
      <c r="N79" s="10"/>
      <c r="O79" s="42"/>
      <c r="P79" s="10"/>
      <c r="R79" s="41"/>
    </row>
    <row r="80" spans="3:21" x14ac:dyDescent="0.35">
      <c r="D80"/>
      <c r="F80"/>
    </row>
  </sheetData>
  <mergeCells count="32">
    <mergeCell ref="C2:Q2"/>
    <mergeCell ref="S2:AE2"/>
    <mergeCell ref="D3:E3"/>
    <mergeCell ref="F3:G3"/>
    <mergeCell ref="H3:I3"/>
    <mergeCell ref="L3:M3"/>
    <mergeCell ref="N3:O3"/>
    <mergeCell ref="P3:Q3"/>
    <mergeCell ref="T3:U3"/>
    <mergeCell ref="R3:S3"/>
    <mergeCell ref="J3:K3"/>
    <mergeCell ref="V3:W3"/>
    <mergeCell ref="X3:Y3"/>
    <mergeCell ref="Z3:AA3"/>
    <mergeCell ref="AB3:AC3"/>
    <mergeCell ref="AD3:AE3"/>
    <mergeCell ref="J48:K48"/>
    <mergeCell ref="C6:Q6"/>
    <mergeCell ref="D4:Q4"/>
    <mergeCell ref="T4:AE4"/>
    <mergeCell ref="C54:Q54"/>
    <mergeCell ref="C40:Q40"/>
    <mergeCell ref="D48:E48"/>
    <mergeCell ref="F48:G48"/>
    <mergeCell ref="H48:I48"/>
    <mergeCell ref="L48:M48"/>
    <mergeCell ref="N48:O48"/>
    <mergeCell ref="P48:Q48"/>
    <mergeCell ref="C19:Q19"/>
    <mergeCell ref="S26:AE26"/>
    <mergeCell ref="C30:Q30"/>
    <mergeCell ref="S36:AE3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C9467-2026-48AB-8FE6-6DAEFECEA66A}">
  <dimension ref="C1:AH66"/>
  <sheetViews>
    <sheetView topLeftCell="C27" zoomScale="90" zoomScaleNormal="90" workbookViewId="0">
      <selection activeCell="J51" sqref="J51"/>
    </sheetView>
  </sheetViews>
  <sheetFormatPr baseColWidth="10" defaultColWidth="11.453125" defaultRowHeight="14.5" x14ac:dyDescent="0.35"/>
  <cols>
    <col min="3" max="3" width="38" customWidth="1"/>
    <col min="4" max="4" width="3.54296875" style="40" hidden="1" customWidth="1"/>
    <col min="5" max="5" width="3.81640625" hidden="1" customWidth="1"/>
    <col min="6" max="6" width="10.81640625" style="40" customWidth="1"/>
    <col min="7" max="7" width="15.453125" customWidth="1"/>
    <col min="8" max="8" width="10.81640625" style="40" hidden="1" customWidth="1"/>
    <col min="9" max="9" width="14.26953125" hidden="1" customWidth="1"/>
    <col min="10" max="10" width="15.1796875" customWidth="1"/>
    <col min="11" max="11" width="16.54296875" bestFit="1" customWidth="1"/>
    <col min="12" max="12" width="10.1796875" bestFit="1" customWidth="1"/>
    <col min="13" max="13" width="16.54296875" bestFit="1" customWidth="1"/>
    <col min="14" max="14" width="10.1796875" bestFit="1" customWidth="1"/>
    <col min="15" max="15" width="16.54296875" bestFit="1" customWidth="1"/>
    <col min="16" max="16" width="10.1796875" bestFit="1" customWidth="1"/>
    <col min="17" max="17" width="16.54296875" bestFit="1" customWidth="1"/>
    <col min="18" max="18" width="13.54296875" bestFit="1" customWidth="1"/>
    <col min="19" max="19" width="16.54296875" bestFit="1" customWidth="1"/>
    <col min="22" max="22" width="16.81640625" customWidth="1"/>
    <col min="23" max="23" width="16.7265625" customWidth="1"/>
  </cols>
  <sheetData>
    <row r="1" spans="3:28" x14ac:dyDescent="0.35">
      <c r="T1" t="s">
        <v>91</v>
      </c>
    </row>
    <row r="2" spans="3:28" ht="32.15" customHeight="1" x14ac:dyDescent="0.35">
      <c r="C2" s="196" t="s">
        <v>242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</row>
    <row r="3" spans="3:28" ht="32.15" customHeight="1" x14ac:dyDescent="0.35">
      <c r="C3" s="72" t="s">
        <v>0</v>
      </c>
      <c r="D3" s="190" t="s">
        <v>92</v>
      </c>
      <c r="E3" s="190"/>
      <c r="F3" s="190" t="s">
        <v>236</v>
      </c>
      <c r="G3" s="190"/>
      <c r="H3" s="190" t="s">
        <v>93</v>
      </c>
      <c r="I3" s="190"/>
      <c r="J3" s="190" t="s">
        <v>1</v>
      </c>
      <c r="K3" s="190"/>
      <c r="L3" s="192" t="s">
        <v>89</v>
      </c>
      <c r="M3" s="192"/>
      <c r="N3" s="190" t="s">
        <v>2</v>
      </c>
      <c r="O3" s="190"/>
      <c r="P3" s="190" t="s">
        <v>3</v>
      </c>
      <c r="Q3" s="190"/>
      <c r="R3" s="190" t="s">
        <v>4</v>
      </c>
      <c r="S3" s="190"/>
    </row>
    <row r="4" spans="3:28" ht="14.5" customHeight="1" x14ac:dyDescent="0.35">
      <c r="C4" s="71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</row>
    <row r="5" spans="3:28" ht="14.5" customHeight="1" x14ac:dyDescent="0.35">
      <c r="C5" s="1"/>
      <c r="D5" s="2" t="s">
        <v>5</v>
      </c>
      <c r="E5" s="2" t="s">
        <v>248</v>
      </c>
      <c r="F5" s="2" t="s">
        <v>5</v>
      </c>
      <c r="G5" s="2" t="s">
        <v>248</v>
      </c>
      <c r="H5" s="2" t="s">
        <v>5</v>
      </c>
      <c r="I5" s="2" t="s">
        <v>248</v>
      </c>
      <c r="J5" s="2" t="s">
        <v>5</v>
      </c>
      <c r="K5" s="2" t="s">
        <v>248</v>
      </c>
      <c r="L5" s="2" t="s">
        <v>5</v>
      </c>
      <c r="M5" s="2" t="s">
        <v>248</v>
      </c>
      <c r="N5" s="2" t="s">
        <v>5</v>
      </c>
      <c r="O5" s="2" t="s">
        <v>248</v>
      </c>
      <c r="P5" s="2" t="s">
        <v>5</v>
      </c>
      <c r="Q5" s="2" t="s">
        <v>248</v>
      </c>
      <c r="R5" s="2" t="s">
        <v>5</v>
      </c>
      <c r="S5" s="2" t="s">
        <v>248</v>
      </c>
    </row>
    <row r="6" spans="3:28" ht="14.5" customHeight="1" x14ac:dyDescent="0.35">
      <c r="C6" s="176" t="s">
        <v>88</v>
      </c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</row>
    <row r="7" spans="3:28" x14ac:dyDescent="0.35">
      <c r="C7" s="5" t="s">
        <v>6</v>
      </c>
      <c r="D7" s="27">
        <v>1132.7098344000001</v>
      </c>
      <c r="E7" s="66" t="s">
        <v>94</v>
      </c>
      <c r="F7" s="125">
        <v>2942.7912967000002</v>
      </c>
      <c r="G7" s="119" t="s">
        <v>261</v>
      </c>
      <c r="H7" s="119">
        <v>2584.2728154000001</v>
      </c>
      <c r="I7" s="119" t="s">
        <v>95</v>
      </c>
      <c r="J7" s="125">
        <v>1561.0085105000001</v>
      </c>
      <c r="K7" s="119" t="s">
        <v>271</v>
      </c>
      <c r="L7" s="125">
        <v>1561.0085105000001</v>
      </c>
      <c r="M7" s="119" t="s">
        <v>271</v>
      </c>
      <c r="N7" s="125">
        <v>3003.6507919999999</v>
      </c>
      <c r="O7" s="119" t="s">
        <v>284</v>
      </c>
      <c r="P7" s="125">
        <v>4595.5608138999996</v>
      </c>
      <c r="Q7" s="119" t="s">
        <v>290</v>
      </c>
      <c r="R7" s="125">
        <v>2716.7598487999999</v>
      </c>
      <c r="S7" s="119" t="s">
        <v>293</v>
      </c>
      <c r="T7" s="44"/>
      <c r="U7" s="8"/>
      <c r="V7" s="140"/>
      <c r="W7" s="44"/>
      <c r="X7" s="42"/>
      <c r="Z7" s="6"/>
      <c r="AA7" s="20"/>
      <c r="AB7" s="42"/>
    </row>
    <row r="8" spans="3:28" x14ac:dyDescent="0.35">
      <c r="C8" s="9" t="s">
        <v>7</v>
      </c>
      <c r="D8" s="27">
        <v>1918.1584396000001</v>
      </c>
      <c r="E8" s="66" t="s">
        <v>96</v>
      </c>
      <c r="F8" s="125">
        <v>3764.8076637999998</v>
      </c>
      <c r="G8" s="119" t="s">
        <v>262</v>
      </c>
      <c r="H8" s="119">
        <v>3351.4485476999998</v>
      </c>
      <c r="I8" s="119" t="s">
        <v>97</v>
      </c>
      <c r="J8" s="125">
        <v>175.46896394000001</v>
      </c>
      <c r="K8" s="119" t="s">
        <v>272</v>
      </c>
      <c r="L8" s="125">
        <v>175.46896394000001</v>
      </c>
      <c r="M8" s="119" t="s">
        <v>272</v>
      </c>
      <c r="N8" s="125">
        <v>2347.5037428999999</v>
      </c>
      <c r="O8" s="119" t="s">
        <v>285</v>
      </c>
      <c r="P8" s="125">
        <v>4559.9934886000001</v>
      </c>
      <c r="Q8" s="119" t="s">
        <v>291</v>
      </c>
      <c r="R8" s="125">
        <v>1818.8534525</v>
      </c>
      <c r="S8" s="119" t="s">
        <v>294</v>
      </c>
      <c r="T8" s="44"/>
      <c r="U8" s="8"/>
      <c r="V8" s="140"/>
      <c r="W8" s="44"/>
      <c r="X8" s="42"/>
      <c r="Z8" s="6"/>
      <c r="AA8" s="20"/>
      <c r="AB8" s="42"/>
    </row>
    <row r="9" spans="3:28" x14ac:dyDescent="0.35">
      <c r="C9" s="11" t="s">
        <v>8</v>
      </c>
      <c r="D9" s="27">
        <v>2593.6629604</v>
      </c>
      <c r="E9" s="66" t="s">
        <v>98</v>
      </c>
      <c r="F9" s="125">
        <v>3669.2336794000003</v>
      </c>
      <c r="G9" s="119" t="s">
        <v>263</v>
      </c>
      <c r="H9" s="119">
        <v>3506.6360078000002</v>
      </c>
      <c r="I9" s="119" t="s">
        <v>99</v>
      </c>
      <c r="J9" s="125">
        <v>1886.3300328999999</v>
      </c>
      <c r="K9" s="119" t="s">
        <v>273</v>
      </c>
      <c r="L9" s="125">
        <v>3438.2699766999999</v>
      </c>
      <c r="M9" s="119" t="s">
        <v>281</v>
      </c>
      <c r="N9" s="125">
        <v>1886.3300328999999</v>
      </c>
      <c r="O9" s="119" t="s">
        <v>273</v>
      </c>
      <c r="P9" s="125">
        <v>1886.3300328999999</v>
      </c>
      <c r="Q9" s="119" t="s">
        <v>273</v>
      </c>
      <c r="R9" s="125">
        <v>1889.0676708999999</v>
      </c>
      <c r="S9" s="119" t="s">
        <v>295</v>
      </c>
      <c r="T9" s="44"/>
      <c r="U9" s="8"/>
      <c r="V9" s="140"/>
      <c r="W9" s="44"/>
      <c r="X9" s="42"/>
      <c r="Z9" s="141"/>
      <c r="AA9" s="20"/>
      <c r="AB9" s="42"/>
    </row>
    <row r="10" spans="3:28" x14ac:dyDescent="0.35">
      <c r="C10" s="11" t="s">
        <v>9</v>
      </c>
      <c r="D10" s="27">
        <v>2357.1971672</v>
      </c>
      <c r="E10" s="66" t="s">
        <v>100</v>
      </c>
      <c r="F10" s="125">
        <v>4175.1317195000001</v>
      </c>
      <c r="G10" s="119" t="s">
        <v>264</v>
      </c>
      <c r="H10" s="119">
        <v>3966.2121989999996</v>
      </c>
      <c r="I10" s="119" t="s">
        <v>101</v>
      </c>
      <c r="J10" s="125">
        <v>4375.8507185999997</v>
      </c>
      <c r="K10" s="119" t="s">
        <v>274</v>
      </c>
      <c r="L10" s="125">
        <v>3751.1189104999999</v>
      </c>
      <c r="M10" s="119" t="s">
        <v>282</v>
      </c>
      <c r="N10" s="125">
        <v>5237.1426148999999</v>
      </c>
      <c r="O10" s="119" t="s">
        <v>286</v>
      </c>
      <c r="P10" s="125">
        <v>6041.1502810000002</v>
      </c>
      <c r="Q10" s="119" t="s">
        <v>292</v>
      </c>
      <c r="R10" s="125">
        <v>4375.8507185999997</v>
      </c>
      <c r="S10" s="119" t="s">
        <v>274</v>
      </c>
      <c r="T10" s="44"/>
      <c r="U10" s="8"/>
      <c r="V10" s="140"/>
      <c r="W10" s="44"/>
      <c r="X10" s="42"/>
      <c r="Z10" s="141"/>
      <c r="AA10" s="20"/>
      <c r="AB10" s="42"/>
    </row>
    <row r="11" spans="3:28" x14ac:dyDescent="0.35">
      <c r="C11" s="11" t="s">
        <v>10</v>
      </c>
      <c r="D11" s="27">
        <v>4892.3554679999997</v>
      </c>
      <c r="E11" s="66" t="s">
        <v>102</v>
      </c>
      <c r="F11" s="125">
        <v>8012.131347999999</v>
      </c>
      <c r="G11" s="119" t="s">
        <v>265</v>
      </c>
      <c r="H11" s="119">
        <v>7885.9690470000005</v>
      </c>
      <c r="I11" s="119" t="s">
        <v>103</v>
      </c>
      <c r="J11" s="125">
        <v>8020.2654000000002</v>
      </c>
      <c r="K11" s="119" t="s">
        <v>275</v>
      </c>
      <c r="L11" s="125">
        <v>6951.5782730000001</v>
      </c>
      <c r="M11" s="119" t="s">
        <v>283</v>
      </c>
      <c r="N11" s="125">
        <v>7284.4716740000003</v>
      </c>
      <c r="O11" s="119" t="s">
        <v>287</v>
      </c>
      <c r="P11" s="125">
        <v>6951.5782730000001</v>
      </c>
      <c r="Q11" s="119" t="s">
        <v>283</v>
      </c>
      <c r="R11" s="125">
        <v>8020.2654000000002</v>
      </c>
      <c r="S11" s="119" t="s">
        <v>275</v>
      </c>
      <c r="T11" s="44"/>
      <c r="U11" s="8"/>
      <c r="V11" s="140"/>
      <c r="W11" s="44"/>
      <c r="X11" s="42"/>
      <c r="Z11" s="141"/>
      <c r="AA11" s="20"/>
      <c r="AB11" s="42"/>
    </row>
    <row r="12" spans="3:28" x14ac:dyDescent="0.35">
      <c r="C12" s="11" t="s">
        <v>11</v>
      </c>
      <c r="D12" s="27">
        <v>1037.4285816000001</v>
      </c>
      <c r="E12" s="66" t="s">
        <v>104</v>
      </c>
      <c r="F12" s="125">
        <v>1455.3599056</v>
      </c>
      <c r="G12" s="119" t="s">
        <v>266</v>
      </c>
      <c r="H12" s="119">
        <v>1499.8831376000001</v>
      </c>
      <c r="I12" s="119" t="s">
        <v>105</v>
      </c>
      <c r="J12" s="125">
        <v>2023.8816965999999</v>
      </c>
      <c r="K12" s="119" t="s">
        <v>276</v>
      </c>
      <c r="L12" s="125">
        <v>2023.8816965999999</v>
      </c>
      <c r="M12" s="119" t="s">
        <v>276</v>
      </c>
      <c r="N12" s="125">
        <v>2338.0008719000002</v>
      </c>
      <c r="O12" s="119" t="s">
        <v>288</v>
      </c>
      <c r="P12" s="125">
        <v>2338.0008719000002</v>
      </c>
      <c r="Q12" s="119" t="s">
        <v>288</v>
      </c>
      <c r="R12" s="125">
        <v>2338.0008719000002</v>
      </c>
      <c r="S12" s="119" t="s">
        <v>296</v>
      </c>
      <c r="T12" s="44"/>
      <c r="U12" s="8"/>
      <c r="V12" s="140"/>
      <c r="W12" s="44"/>
      <c r="X12" s="42"/>
      <c r="Z12" s="141"/>
      <c r="AA12" s="20"/>
      <c r="AB12" s="42"/>
    </row>
    <row r="13" spans="3:28" x14ac:dyDescent="0.35">
      <c r="C13" s="11" t="s">
        <v>12</v>
      </c>
      <c r="D13" s="27">
        <v>1071.3077572</v>
      </c>
      <c r="E13" s="66" t="s">
        <v>106</v>
      </c>
      <c r="F13" s="125">
        <v>1547.3445423999999</v>
      </c>
      <c r="G13" s="119" t="s">
        <v>267</v>
      </c>
      <c r="H13" s="119">
        <v>1160.3180113999999</v>
      </c>
      <c r="I13" s="119" t="s">
        <v>107</v>
      </c>
      <c r="J13" s="125">
        <v>1330.6131775000001</v>
      </c>
      <c r="K13" s="119" t="s">
        <v>277</v>
      </c>
      <c r="L13" s="125">
        <v>1547.3445423999999</v>
      </c>
      <c r="M13" s="119" t="s">
        <v>267</v>
      </c>
      <c r="N13" s="125">
        <v>1547.3445423999999</v>
      </c>
      <c r="O13" s="119" t="s">
        <v>267</v>
      </c>
      <c r="P13" s="125">
        <v>1547.3445423999999</v>
      </c>
      <c r="Q13" s="119" t="s">
        <v>267</v>
      </c>
      <c r="R13" s="125">
        <v>1545.7802583</v>
      </c>
      <c r="S13" s="119" t="s">
        <v>297</v>
      </c>
      <c r="T13" s="44"/>
      <c r="U13" s="142"/>
      <c r="V13" s="140"/>
      <c r="W13" s="44"/>
      <c r="X13" s="42"/>
      <c r="Z13" s="141"/>
      <c r="AA13" s="20"/>
      <c r="AB13" s="42"/>
    </row>
    <row r="14" spans="3:28" x14ac:dyDescent="0.35">
      <c r="C14" s="11" t="s">
        <v>13</v>
      </c>
      <c r="D14" s="27">
        <v>521.63821959999996</v>
      </c>
      <c r="E14" s="66" t="s">
        <v>108</v>
      </c>
      <c r="F14" s="125">
        <v>726.72797579999997</v>
      </c>
      <c r="G14" s="119" t="s">
        <v>268</v>
      </c>
      <c r="H14" s="119">
        <v>726.36802709999995</v>
      </c>
      <c r="I14" s="119" t="s">
        <v>109</v>
      </c>
      <c r="J14" s="125">
        <v>1613.6894531</v>
      </c>
      <c r="K14" s="119" t="s">
        <v>278</v>
      </c>
      <c r="L14" s="125">
        <v>1613.6894531</v>
      </c>
      <c r="M14" s="119" t="s">
        <v>278</v>
      </c>
      <c r="N14" s="125">
        <v>-426.32543714999997</v>
      </c>
      <c r="O14" s="119" t="s">
        <v>289</v>
      </c>
      <c r="P14" s="125">
        <v>-426.32543714999997</v>
      </c>
      <c r="Q14" s="119" t="s">
        <v>289</v>
      </c>
      <c r="R14" s="125">
        <v>4330.4819732999995</v>
      </c>
      <c r="S14" s="119" t="s">
        <v>298</v>
      </c>
      <c r="T14" s="44"/>
      <c r="U14" s="143"/>
      <c r="V14" s="140"/>
      <c r="W14" s="44"/>
      <c r="X14" s="42"/>
      <c r="Z14" s="141"/>
      <c r="AA14" s="20"/>
      <c r="AB14" s="42"/>
    </row>
    <row r="15" spans="3:28" x14ac:dyDescent="0.35">
      <c r="C15" s="11" t="s">
        <v>14</v>
      </c>
      <c r="D15" s="27">
        <v>3153.0830608000001</v>
      </c>
      <c r="E15" s="66" t="s">
        <v>110</v>
      </c>
      <c r="F15" s="125">
        <v>4390.4193464999998</v>
      </c>
      <c r="G15" s="119" t="s">
        <v>269</v>
      </c>
      <c r="H15" s="119">
        <v>4390.4193464999998</v>
      </c>
      <c r="I15" s="119" t="s">
        <v>111</v>
      </c>
      <c r="J15" s="125">
        <v>2725.9681138999999</v>
      </c>
      <c r="K15" s="119" t="s">
        <v>279</v>
      </c>
      <c r="L15" s="125">
        <v>4390.4193464999998</v>
      </c>
      <c r="M15" s="119" t="s">
        <v>269</v>
      </c>
      <c r="N15" s="125">
        <v>2725.9681138999999</v>
      </c>
      <c r="O15" s="119" t="s">
        <v>279</v>
      </c>
      <c r="P15" s="125">
        <v>2725.9681138999999</v>
      </c>
      <c r="Q15" s="119" t="s">
        <v>279</v>
      </c>
      <c r="R15" s="125">
        <v>2725.9681138999999</v>
      </c>
      <c r="S15" s="119" t="s">
        <v>279</v>
      </c>
      <c r="T15" s="44"/>
      <c r="U15" s="143"/>
      <c r="V15" s="140"/>
      <c r="W15" s="44"/>
      <c r="X15" s="42"/>
      <c r="Z15" s="141"/>
      <c r="AA15" s="20"/>
      <c r="AB15" s="42"/>
    </row>
    <row r="16" spans="3:28" x14ac:dyDescent="0.35">
      <c r="C16" s="12" t="s">
        <v>15</v>
      </c>
      <c r="D16" s="27">
        <v>2714.8495040000003</v>
      </c>
      <c r="E16" s="66" t="s">
        <v>112</v>
      </c>
      <c r="F16" s="125">
        <v>3205.3240212999999</v>
      </c>
      <c r="G16" s="119" t="s">
        <v>270</v>
      </c>
      <c r="H16" s="119">
        <v>1923.9607260999999</v>
      </c>
      <c r="I16" s="119" t="s">
        <v>113</v>
      </c>
      <c r="J16" s="125">
        <v>2854.2670118000001</v>
      </c>
      <c r="K16" s="119" t="s">
        <v>280</v>
      </c>
      <c r="L16" s="125">
        <v>3205.3240212999999</v>
      </c>
      <c r="M16" s="119" t="s">
        <v>270</v>
      </c>
      <c r="N16" s="125">
        <v>2854.2670118000001</v>
      </c>
      <c r="O16" s="119" t="s">
        <v>280</v>
      </c>
      <c r="P16" s="125">
        <v>2854.2670118000001</v>
      </c>
      <c r="Q16" s="119" t="s">
        <v>280</v>
      </c>
      <c r="R16" s="125">
        <v>2854.2670118000001</v>
      </c>
      <c r="S16" s="119" t="s">
        <v>280</v>
      </c>
      <c r="T16" s="44"/>
      <c r="U16" s="143"/>
      <c r="V16" s="140"/>
      <c r="W16" s="44"/>
      <c r="X16" s="42"/>
      <c r="Z16" s="141"/>
      <c r="AA16" s="20"/>
      <c r="AB16" s="42"/>
    </row>
    <row r="17" spans="3:34" x14ac:dyDescent="0.35">
      <c r="C17" s="73" t="s">
        <v>16</v>
      </c>
      <c r="D17" s="74">
        <v>15558.127651999999</v>
      </c>
      <c r="E17" s="75" t="s">
        <v>114</v>
      </c>
      <c r="F17" s="122">
        <v>24479.457659</v>
      </c>
      <c r="G17" s="120" t="s">
        <v>249</v>
      </c>
      <c r="H17" s="120">
        <v>23512.057505000001</v>
      </c>
      <c r="I17" s="120" t="s">
        <v>115</v>
      </c>
      <c r="J17" s="122">
        <v>20011.553581</v>
      </c>
      <c r="K17" s="120" t="s">
        <v>252</v>
      </c>
      <c r="L17" s="122">
        <v>21148.304247</v>
      </c>
      <c r="M17" s="120" t="s">
        <v>253</v>
      </c>
      <c r="N17" s="122">
        <v>23552.693966999999</v>
      </c>
      <c r="O17" s="120" t="s">
        <v>255</v>
      </c>
      <c r="P17" s="122">
        <v>26110.566038000001</v>
      </c>
      <c r="Q17" s="120" t="s">
        <v>257</v>
      </c>
      <c r="R17" s="122">
        <v>24897.769872000001</v>
      </c>
      <c r="S17" s="122" t="s">
        <v>259</v>
      </c>
      <c r="T17" s="23"/>
      <c r="U17" s="56"/>
      <c r="V17" s="56"/>
      <c r="W17" s="56"/>
      <c r="X17" s="56"/>
      <c r="Y17" s="56"/>
      <c r="Z17" s="56"/>
      <c r="AA17" s="56"/>
      <c r="AB17" s="56"/>
      <c r="AC17" s="56"/>
    </row>
    <row r="18" spans="3:34" x14ac:dyDescent="0.35">
      <c r="C18" s="69" t="s">
        <v>26</v>
      </c>
      <c r="D18" s="60">
        <v>17285.058667999998</v>
      </c>
      <c r="E18" s="59" t="s">
        <v>116</v>
      </c>
      <c r="F18" s="124">
        <v>26291.695153000001</v>
      </c>
      <c r="G18" s="124" t="s">
        <v>250</v>
      </c>
      <c r="H18" s="121">
        <v>24632.821716999999</v>
      </c>
      <c r="I18" s="121" t="s">
        <v>117</v>
      </c>
      <c r="J18" s="123">
        <v>21851.634994</v>
      </c>
      <c r="K18" s="121" t="s">
        <v>251</v>
      </c>
      <c r="L18" s="123">
        <v>23150.041494000001</v>
      </c>
      <c r="M18" s="121" t="s">
        <v>254</v>
      </c>
      <c r="N18" s="123">
        <v>25417.605643999999</v>
      </c>
      <c r="O18" s="121" t="s">
        <v>256</v>
      </c>
      <c r="P18" s="123">
        <v>27829.926627999997</v>
      </c>
      <c r="Q18" s="121" t="s">
        <v>258</v>
      </c>
      <c r="R18" s="123">
        <v>26686.162877000002</v>
      </c>
      <c r="S18" s="121" t="s">
        <v>260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</row>
    <row r="19" spans="3:34" x14ac:dyDescent="0.35">
      <c r="C19" s="197" t="s">
        <v>118</v>
      </c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56"/>
      <c r="U19" s="144"/>
      <c r="V19" s="7"/>
      <c r="W19" s="7"/>
      <c r="Y19" s="144"/>
      <c r="Z19" s="7"/>
      <c r="AA19" s="144"/>
      <c r="AC19" s="144"/>
      <c r="AD19" s="8"/>
      <c r="AE19" s="144"/>
      <c r="AG19" s="144"/>
      <c r="AH19" s="8"/>
    </row>
    <row r="20" spans="3:34" x14ac:dyDescent="0.35">
      <c r="C20" s="5" t="s">
        <v>6</v>
      </c>
      <c r="D20" s="27">
        <v>148.99798848</v>
      </c>
      <c r="E20" s="66" t="s">
        <v>119</v>
      </c>
      <c r="F20" s="125">
        <v>720.85966874999997</v>
      </c>
      <c r="G20" s="66" t="s">
        <v>301</v>
      </c>
      <c r="H20" s="66">
        <v>638.33883750000007</v>
      </c>
      <c r="I20" s="66" t="s">
        <v>120</v>
      </c>
      <c r="J20" s="125">
        <v>385.9821225</v>
      </c>
      <c r="K20" s="66" t="s">
        <v>306</v>
      </c>
      <c r="L20" s="125">
        <v>385.9821225</v>
      </c>
      <c r="M20" s="66" t="s">
        <v>306</v>
      </c>
      <c r="N20" s="125">
        <v>736.65656999999999</v>
      </c>
      <c r="O20" s="66" t="s">
        <v>314</v>
      </c>
      <c r="P20" s="125">
        <v>1076.4068737499999</v>
      </c>
      <c r="Q20" s="66" t="s">
        <v>320</v>
      </c>
      <c r="R20" s="125">
        <v>668.48608124999998</v>
      </c>
      <c r="S20" s="66" t="s">
        <v>324</v>
      </c>
      <c r="T20" s="56"/>
      <c r="U20" s="144"/>
      <c r="V20" s="7"/>
      <c r="W20" s="7"/>
      <c r="Y20" s="144"/>
      <c r="Z20" s="7"/>
      <c r="AA20" s="144"/>
      <c r="AC20" s="144"/>
      <c r="AD20" s="8"/>
      <c r="AE20" s="144"/>
      <c r="AG20" s="144"/>
      <c r="AH20" s="8"/>
    </row>
    <row r="21" spans="3:34" x14ac:dyDescent="0.35">
      <c r="C21" s="9" t="s">
        <v>7</v>
      </c>
      <c r="D21" s="27">
        <v>565.56309216</v>
      </c>
      <c r="E21" s="66" t="s">
        <v>121</v>
      </c>
      <c r="F21" s="125">
        <v>1190.2064850000002</v>
      </c>
      <c r="G21" s="66" t="s">
        <v>299</v>
      </c>
      <c r="H21" s="66">
        <v>1071.7043512500002</v>
      </c>
      <c r="I21" s="66" t="s">
        <v>122</v>
      </c>
      <c r="J21" s="125">
        <v>44.747732249999999</v>
      </c>
      <c r="K21" s="128" t="s">
        <v>307</v>
      </c>
      <c r="L21" s="125">
        <v>44.747732249999999</v>
      </c>
      <c r="M21" s="128" t="s">
        <v>307</v>
      </c>
      <c r="N21" s="125">
        <v>770.19725249999999</v>
      </c>
      <c r="O21" s="66" t="s">
        <v>315</v>
      </c>
      <c r="P21" s="125">
        <v>1401.7557937500001</v>
      </c>
      <c r="Q21" s="66" t="s">
        <v>321</v>
      </c>
      <c r="R21" s="125">
        <v>604.71669374999999</v>
      </c>
      <c r="S21" s="66" t="s">
        <v>325</v>
      </c>
      <c r="T21" s="56"/>
      <c r="U21" s="144"/>
      <c r="V21" s="7"/>
      <c r="W21" s="7"/>
      <c r="Y21" s="144"/>
      <c r="Z21" s="7"/>
      <c r="AA21" s="144"/>
      <c r="AC21" s="144"/>
      <c r="AD21" s="8"/>
      <c r="AE21" s="144"/>
      <c r="AG21" s="144"/>
      <c r="AH21" s="8"/>
    </row>
    <row r="22" spans="3:34" x14ac:dyDescent="0.35">
      <c r="C22" s="11" t="s">
        <v>11</v>
      </c>
      <c r="D22" s="27">
        <v>294.93689807999999</v>
      </c>
      <c r="E22" s="66" t="s">
        <v>123</v>
      </c>
      <c r="F22" s="125">
        <v>466.74020250000001</v>
      </c>
      <c r="G22" s="66" t="s">
        <v>300</v>
      </c>
      <c r="H22" s="66">
        <v>502.96120874999997</v>
      </c>
      <c r="I22" s="66" t="s">
        <v>124</v>
      </c>
      <c r="J22" s="125">
        <v>773.61950250000007</v>
      </c>
      <c r="K22" s="66" t="s">
        <v>308</v>
      </c>
      <c r="L22" s="125">
        <v>773.61950250000007</v>
      </c>
      <c r="M22" s="66" t="s">
        <v>308</v>
      </c>
      <c r="N22" s="125">
        <v>907.44629625000005</v>
      </c>
      <c r="O22" s="66" t="s">
        <v>316</v>
      </c>
      <c r="P22" s="125">
        <v>907.44629625000005</v>
      </c>
      <c r="Q22" s="66" t="s">
        <v>322</v>
      </c>
      <c r="R22" s="125">
        <v>907.44629625000005</v>
      </c>
      <c r="S22" s="66" t="s">
        <v>322</v>
      </c>
      <c r="T22" s="44"/>
      <c r="U22" s="144"/>
      <c r="V22" s="7"/>
      <c r="W22" s="7"/>
      <c r="Y22" s="144"/>
      <c r="Z22" s="7"/>
      <c r="AA22" s="144"/>
      <c r="AC22" s="144"/>
      <c r="AD22" s="8"/>
      <c r="AE22" s="144"/>
      <c r="AG22" s="144"/>
      <c r="AH22" s="8"/>
    </row>
    <row r="23" spans="3:34" x14ac:dyDescent="0.35">
      <c r="C23" s="11" t="s">
        <v>12</v>
      </c>
      <c r="D23" s="27">
        <v>317</v>
      </c>
      <c r="E23" s="66" t="s">
        <v>125</v>
      </c>
      <c r="F23" s="125">
        <v>466.47812249999998</v>
      </c>
      <c r="G23" s="66" t="s">
        <v>302</v>
      </c>
      <c r="H23" s="66">
        <v>-62.891580374999997</v>
      </c>
      <c r="I23" s="66" t="s">
        <v>126</v>
      </c>
      <c r="J23" s="125">
        <v>428.93794124999999</v>
      </c>
      <c r="K23" s="66" t="s">
        <v>309</v>
      </c>
      <c r="L23" s="125">
        <v>466.47812249999998</v>
      </c>
      <c r="M23" s="66" t="s">
        <v>302</v>
      </c>
      <c r="N23" s="125">
        <v>466.49128500000006</v>
      </c>
      <c r="O23" s="66" t="s">
        <v>317</v>
      </c>
      <c r="P23" s="125">
        <v>466.49128500000006</v>
      </c>
      <c r="Q23" s="66" t="s">
        <v>317</v>
      </c>
      <c r="R23" s="125">
        <v>466.49128500000006</v>
      </c>
      <c r="S23" s="66" t="s">
        <v>317</v>
      </c>
      <c r="T23" s="56"/>
      <c r="U23" s="144"/>
      <c r="V23" s="7"/>
      <c r="W23" s="7"/>
      <c r="Y23" s="144"/>
      <c r="Z23" s="7"/>
      <c r="AA23" s="144"/>
      <c r="AC23" s="144"/>
      <c r="AD23" s="8"/>
      <c r="AE23" s="144"/>
      <c r="AG23" s="144"/>
      <c r="AH23" s="8"/>
    </row>
    <row r="24" spans="3:34" x14ac:dyDescent="0.35">
      <c r="C24" s="11" t="s">
        <v>13</v>
      </c>
      <c r="D24" s="27">
        <v>132.15335496</v>
      </c>
      <c r="E24" s="66" t="s">
        <v>127</v>
      </c>
      <c r="F24" s="125">
        <v>246.20178375000003</v>
      </c>
      <c r="G24" s="66" t="s">
        <v>303</v>
      </c>
      <c r="H24" s="66">
        <v>246.45801375000002</v>
      </c>
      <c r="I24" s="66" t="s">
        <v>128</v>
      </c>
      <c r="J24" s="125">
        <v>548.75661749999995</v>
      </c>
      <c r="K24" s="66" t="s">
        <v>310</v>
      </c>
      <c r="L24" s="125">
        <v>548.75661749999995</v>
      </c>
      <c r="M24" s="66" t="s">
        <v>310</v>
      </c>
      <c r="N24" s="125">
        <v>-129.3991335</v>
      </c>
      <c r="O24" s="128" t="s">
        <v>318</v>
      </c>
      <c r="P24" s="125">
        <v>-129.3991335</v>
      </c>
      <c r="Q24" s="128" t="s">
        <v>318</v>
      </c>
      <c r="R24" s="125">
        <v>1401.1513425000001</v>
      </c>
      <c r="S24" s="66" t="s">
        <v>326</v>
      </c>
      <c r="T24" s="56"/>
      <c r="U24" s="144"/>
      <c r="V24" s="7"/>
      <c r="W24" s="7"/>
      <c r="Y24" s="144"/>
      <c r="Z24" s="7"/>
      <c r="AA24" s="144"/>
      <c r="AC24" s="144"/>
      <c r="AD24" s="8"/>
      <c r="AE24" s="144"/>
      <c r="AG24" s="144"/>
      <c r="AH24" s="8"/>
    </row>
    <row r="25" spans="3:34" x14ac:dyDescent="0.35">
      <c r="C25" s="12" t="s">
        <v>14</v>
      </c>
      <c r="D25" s="27">
        <v>763.42321440000001</v>
      </c>
      <c r="E25" s="66" t="s">
        <v>129</v>
      </c>
      <c r="F25" s="125">
        <v>1028.2653224999999</v>
      </c>
      <c r="G25" s="66" t="s">
        <v>304</v>
      </c>
      <c r="H25" s="66">
        <v>1028.1913199999999</v>
      </c>
      <c r="I25" s="66" t="s">
        <v>130</v>
      </c>
      <c r="J25" s="125">
        <v>634.98956624999994</v>
      </c>
      <c r="K25" s="66" t="s">
        <v>311</v>
      </c>
      <c r="L25" s="125">
        <v>1028.8462274999999</v>
      </c>
      <c r="M25" s="66" t="s">
        <v>304</v>
      </c>
      <c r="N25" s="125">
        <v>634.98956624999994</v>
      </c>
      <c r="O25" s="66" t="s">
        <v>311</v>
      </c>
      <c r="P25" s="125">
        <v>634.98956624999994</v>
      </c>
      <c r="Q25" s="66" t="s">
        <v>311</v>
      </c>
      <c r="R25" s="125">
        <v>634.98956624999994</v>
      </c>
      <c r="S25" s="66" t="s">
        <v>311</v>
      </c>
      <c r="T25" s="56"/>
      <c r="U25" s="145"/>
      <c r="V25" s="14"/>
      <c r="W25" s="14"/>
      <c r="Y25" s="145"/>
      <c r="Z25" s="14"/>
      <c r="AA25" s="145"/>
      <c r="AC25" s="145"/>
      <c r="AD25" s="142"/>
      <c r="AE25" s="145"/>
      <c r="AG25" s="145"/>
      <c r="AH25" s="142"/>
    </row>
    <row r="26" spans="3:34" x14ac:dyDescent="0.35">
      <c r="C26" s="76" t="s">
        <v>16</v>
      </c>
      <c r="D26" s="77">
        <v>2077</v>
      </c>
      <c r="E26" s="78" t="s">
        <v>131</v>
      </c>
      <c r="F26" s="127">
        <v>3684</v>
      </c>
      <c r="G26" s="126" t="s">
        <v>305</v>
      </c>
      <c r="H26" s="126">
        <v>3136</v>
      </c>
      <c r="I26" s="126" t="s">
        <v>132</v>
      </c>
      <c r="J26" s="127">
        <v>2609.8137000000002</v>
      </c>
      <c r="K26" s="126" t="s">
        <v>312</v>
      </c>
      <c r="L26" s="127">
        <v>2978.4002625000003</v>
      </c>
      <c r="M26" s="126" t="s">
        <v>313</v>
      </c>
      <c r="N26" s="127">
        <v>3095.6181750000001</v>
      </c>
      <c r="O26" s="126" t="s">
        <v>319</v>
      </c>
      <c r="P26" s="127">
        <v>3890.3465249999999</v>
      </c>
      <c r="Q26" s="126" t="s">
        <v>323</v>
      </c>
      <c r="R26" s="127">
        <v>4116.8585249999996</v>
      </c>
      <c r="S26" s="126" t="s">
        <v>327</v>
      </c>
      <c r="T26" s="56"/>
      <c r="U26" s="143"/>
      <c r="V26" s="15"/>
      <c r="W26" s="44"/>
      <c r="X26" s="56"/>
      <c r="Y26" s="56"/>
      <c r="Z26" s="56"/>
      <c r="AA26" s="56"/>
      <c r="AB26" s="56"/>
      <c r="AC26" s="56"/>
    </row>
    <row r="27" spans="3:34" x14ac:dyDescent="0.35">
      <c r="C27" s="181" t="s">
        <v>50</v>
      </c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56"/>
      <c r="U27" s="143"/>
      <c r="V27" s="56"/>
      <c r="W27" s="44"/>
      <c r="X27" s="56"/>
      <c r="Y27" s="56"/>
      <c r="Z27" s="56"/>
      <c r="AA27" s="56"/>
      <c r="AB27" s="56"/>
      <c r="AC27" s="56"/>
    </row>
    <row r="28" spans="3:34" x14ac:dyDescent="0.35">
      <c r="C28" s="11" t="s">
        <v>8</v>
      </c>
      <c r="D28" s="25">
        <v>1804.37604354</v>
      </c>
      <c r="E28" s="26" t="s">
        <v>133</v>
      </c>
      <c r="F28" s="129">
        <v>2304.1717659000001</v>
      </c>
      <c r="G28" s="129" t="s">
        <v>328</v>
      </c>
      <c r="H28" s="129">
        <v>2281.5776331000002</v>
      </c>
      <c r="I28" s="129" t="s">
        <v>134</v>
      </c>
      <c r="J28" s="129">
        <v>1725.89021794</v>
      </c>
      <c r="K28" s="129" t="s">
        <v>335</v>
      </c>
      <c r="L28" s="129">
        <v>2274.46512016</v>
      </c>
      <c r="M28" s="129" t="s">
        <v>342</v>
      </c>
      <c r="N28" s="129">
        <v>1725.89021794</v>
      </c>
      <c r="O28" s="129" t="s">
        <v>335</v>
      </c>
      <c r="P28" s="129">
        <v>1725.89021794</v>
      </c>
      <c r="Q28" s="129" t="s">
        <v>335</v>
      </c>
      <c r="R28" s="129">
        <v>1725.89021794</v>
      </c>
      <c r="S28" s="129" t="s">
        <v>335</v>
      </c>
      <c r="T28" s="63"/>
      <c r="U28" s="143"/>
      <c r="V28" s="8"/>
      <c r="W28" s="44"/>
      <c r="X28" s="56"/>
      <c r="Y28" s="56"/>
      <c r="Z28" s="8"/>
      <c r="AA28" s="56"/>
      <c r="AB28" s="56"/>
      <c r="AC28" s="56"/>
      <c r="AD28" s="8"/>
    </row>
    <row r="29" spans="3:34" x14ac:dyDescent="0.35">
      <c r="C29" s="11" t="s">
        <v>11</v>
      </c>
      <c r="D29" s="25">
        <v>2300.9843203199998</v>
      </c>
      <c r="E29" s="26" t="s">
        <v>135</v>
      </c>
      <c r="F29" s="129">
        <v>3284</v>
      </c>
      <c r="G29" s="129" t="s">
        <v>329</v>
      </c>
      <c r="H29" s="129">
        <v>3542.3520734200001</v>
      </c>
      <c r="I29" s="129" t="s">
        <v>136</v>
      </c>
      <c r="J29" s="129">
        <v>5470.9366307299997</v>
      </c>
      <c r="K29" s="129" t="s">
        <v>336</v>
      </c>
      <c r="L29" s="129">
        <v>5470.9366307299997</v>
      </c>
      <c r="M29" s="129" t="s">
        <v>336</v>
      </c>
      <c r="N29" s="129">
        <v>6416.9561091400001</v>
      </c>
      <c r="O29" s="129" t="s">
        <v>345</v>
      </c>
      <c r="P29" s="129">
        <v>6416.9561091400001</v>
      </c>
      <c r="Q29" s="129" t="s">
        <v>345</v>
      </c>
      <c r="R29" s="129">
        <v>6416.9561091400001</v>
      </c>
      <c r="S29" s="129" t="s">
        <v>345</v>
      </c>
      <c r="T29" s="63"/>
      <c r="U29" s="63"/>
      <c r="V29" s="8"/>
      <c r="W29" s="56"/>
      <c r="X29" s="56"/>
      <c r="Y29" s="56"/>
      <c r="Z29" s="8"/>
      <c r="AA29" s="56"/>
      <c r="AB29" s="56"/>
      <c r="AC29" s="56"/>
      <c r="AD29" s="8"/>
    </row>
    <row r="30" spans="3:34" x14ac:dyDescent="0.35">
      <c r="C30" s="11" t="s">
        <v>12</v>
      </c>
      <c r="D30" s="25">
        <v>3122.1817313399997</v>
      </c>
      <c r="E30" s="26" t="s">
        <v>137</v>
      </c>
      <c r="F30" s="129">
        <v>4275.3836475500002</v>
      </c>
      <c r="G30" s="129" t="s">
        <v>330</v>
      </c>
      <c r="H30" s="129">
        <v>3638.6616110499999</v>
      </c>
      <c r="I30" s="129" t="s">
        <v>138</v>
      </c>
      <c r="J30" s="129">
        <v>3925.4808924599997</v>
      </c>
      <c r="K30" s="129" t="s">
        <v>337</v>
      </c>
      <c r="L30" s="129">
        <v>4275.3836475500002</v>
      </c>
      <c r="M30" s="129" t="s">
        <v>330</v>
      </c>
      <c r="N30" s="129">
        <v>4275.1639823700007</v>
      </c>
      <c r="O30" s="129" t="s">
        <v>346</v>
      </c>
      <c r="P30" s="125">
        <v>4275.1639823700007</v>
      </c>
      <c r="Q30" s="129" t="s">
        <v>346</v>
      </c>
      <c r="R30" s="129">
        <v>4275.1639823700007</v>
      </c>
      <c r="S30" s="129" t="s">
        <v>346</v>
      </c>
      <c r="T30" s="63"/>
      <c r="U30" s="63"/>
      <c r="V30" s="8"/>
      <c r="W30" s="56"/>
      <c r="X30" s="56"/>
      <c r="Y30" s="56"/>
      <c r="Z30" s="8"/>
      <c r="AA30" s="56"/>
      <c r="AB30" s="56"/>
      <c r="AC30" s="56"/>
      <c r="AD30" s="8"/>
    </row>
    <row r="31" spans="3:34" x14ac:dyDescent="0.35">
      <c r="C31" s="11" t="s">
        <v>14</v>
      </c>
      <c r="D31" s="25">
        <v>3979.0000769399994</v>
      </c>
      <c r="E31" s="26" t="s">
        <v>139</v>
      </c>
      <c r="F31" s="129">
        <v>4999.8182632999997</v>
      </c>
      <c r="G31" s="129" t="s">
        <v>331</v>
      </c>
      <c r="H31" s="129">
        <v>4999.8182632999997</v>
      </c>
      <c r="I31" s="129" t="s">
        <v>140</v>
      </c>
      <c r="J31" s="129">
        <v>2725.5925918299999</v>
      </c>
      <c r="K31" s="129" t="s">
        <v>338</v>
      </c>
      <c r="L31" s="129">
        <v>4999.8182632999997</v>
      </c>
      <c r="M31" s="129" t="s">
        <v>331</v>
      </c>
      <c r="N31" s="129">
        <v>2725.5925918299999</v>
      </c>
      <c r="O31" s="129" t="s">
        <v>338</v>
      </c>
      <c r="P31" s="129">
        <v>2725.5925918299999</v>
      </c>
      <c r="Q31" s="129" t="s">
        <v>338</v>
      </c>
      <c r="R31" s="129">
        <v>2725.5925918299999</v>
      </c>
      <c r="S31" s="129" t="s">
        <v>338</v>
      </c>
      <c r="T31" s="63"/>
      <c r="U31" s="143"/>
      <c r="V31" s="8"/>
      <c r="W31" s="44"/>
      <c r="X31" s="56"/>
      <c r="Y31" s="56"/>
      <c r="Z31" s="8"/>
      <c r="AA31" s="56"/>
      <c r="AB31" s="56"/>
      <c r="AC31" s="56"/>
      <c r="AD31" s="8"/>
    </row>
    <row r="32" spans="3:34" ht="15" customHeight="1" x14ac:dyDescent="0.35">
      <c r="C32" s="11" t="s">
        <v>15</v>
      </c>
      <c r="D32" s="25">
        <v>1727.1474809399999</v>
      </c>
      <c r="E32" s="27" t="s">
        <v>141</v>
      </c>
      <c r="F32" s="129">
        <v>2610.5951413399998</v>
      </c>
      <c r="G32" s="125" t="s">
        <v>332</v>
      </c>
      <c r="H32" s="129">
        <v>1145.87044986</v>
      </c>
      <c r="I32" s="125" t="s">
        <v>142</v>
      </c>
      <c r="J32" s="129">
        <v>2177.9625227600004</v>
      </c>
      <c r="K32" s="129" t="s">
        <v>339</v>
      </c>
      <c r="L32" s="129">
        <v>2610.5951413399998</v>
      </c>
      <c r="M32" s="129" t="s">
        <v>332</v>
      </c>
      <c r="N32" s="129">
        <v>2177.9625227600004</v>
      </c>
      <c r="O32" s="129" t="s">
        <v>339</v>
      </c>
      <c r="P32" s="129">
        <v>2177.9625227600004</v>
      </c>
      <c r="Q32" s="129" t="s">
        <v>339</v>
      </c>
      <c r="R32" s="129">
        <v>2177.9625227600004</v>
      </c>
      <c r="S32" s="129" t="s">
        <v>339</v>
      </c>
      <c r="T32" s="63"/>
      <c r="U32" s="143"/>
      <c r="V32" s="8"/>
      <c r="W32" s="44"/>
      <c r="X32" s="56"/>
      <c r="Y32" s="56"/>
      <c r="Z32" s="8"/>
      <c r="AA32" s="56"/>
      <c r="AB32" s="56"/>
      <c r="AC32" s="56"/>
      <c r="AD32" s="8"/>
    </row>
    <row r="33" spans="3:30" x14ac:dyDescent="0.35">
      <c r="C33" s="81" t="s">
        <v>18</v>
      </c>
      <c r="D33" s="82">
        <v>10391</v>
      </c>
      <c r="E33" s="82" t="s">
        <v>143</v>
      </c>
      <c r="F33" s="130">
        <v>13719</v>
      </c>
      <c r="G33" s="130" t="s">
        <v>333</v>
      </c>
      <c r="H33" s="130">
        <v>13053</v>
      </c>
      <c r="I33" s="130" t="s">
        <v>144</v>
      </c>
      <c r="J33" s="130">
        <v>12880.456677599999</v>
      </c>
      <c r="K33" s="130" t="s">
        <v>340</v>
      </c>
      <c r="L33" s="130">
        <v>15530.546526800001</v>
      </c>
      <c r="M33" s="130" t="s">
        <v>343</v>
      </c>
      <c r="N33" s="130">
        <v>13181.8345758</v>
      </c>
      <c r="O33" s="130" t="s">
        <v>347</v>
      </c>
      <c r="P33" s="130">
        <v>13181.8345758</v>
      </c>
      <c r="Q33" s="130" t="s">
        <v>347</v>
      </c>
      <c r="R33" s="130">
        <v>13181.8345758</v>
      </c>
      <c r="S33" s="130" t="s">
        <v>347</v>
      </c>
      <c r="T33" s="56"/>
      <c r="U33" s="143"/>
      <c r="V33" s="8"/>
      <c r="W33" s="44"/>
      <c r="X33" s="15"/>
      <c r="Y33" s="15"/>
      <c r="Z33" s="8"/>
      <c r="AA33" s="56"/>
      <c r="AB33" s="56"/>
      <c r="AC33" s="56"/>
      <c r="AD33" s="8"/>
    </row>
    <row r="34" spans="3:30" ht="15" customHeight="1" x14ac:dyDescent="0.35">
      <c r="C34" s="11" t="s">
        <v>26</v>
      </c>
      <c r="D34" s="34">
        <v>11787.5463174</v>
      </c>
      <c r="E34" s="34" t="s">
        <v>145</v>
      </c>
      <c r="F34" s="131">
        <v>15776</v>
      </c>
      <c r="G34" s="131" t="s">
        <v>334</v>
      </c>
      <c r="H34" s="131">
        <v>14807</v>
      </c>
      <c r="I34" s="131" t="s">
        <v>146</v>
      </c>
      <c r="J34" s="131">
        <v>14646.974038800001</v>
      </c>
      <c r="K34" s="131" t="s">
        <v>341</v>
      </c>
      <c r="L34" s="132">
        <v>17546.615811899999</v>
      </c>
      <c r="M34" s="132" t="s">
        <v>344</v>
      </c>
      <c r="N34" s="131">
        <v>14939</v>
      </c>
      <c r="O34" s="131" t="s">
        <v>348</v>
      </c>
      <c r="P34" s="131">
        <v>14939</v>
      </c>
      <c r="Q34" s="131" t="s">
        <v>348</v>
      </c>
      <c r="R34" s="131">
        <v>14939</v>
      </c>
      <c r="S34" s="131" t="s">
        <v>348</v>
      </c>
      <c r="T34" s="44"/>
      <c r="U34" s="143"/>
      <c r="V34" s="142"/>
      <c r="W34" s="44"/>
      <c r="X34" s="56"/>
      <c r="Y34" s="56"/>
      <c r="Z34" s="142"/>
      <c r="AA34" s="56"/>
      <c r="AB34" s="56"/>
      <c r="AC34" s="56"/>
      <c r="AD34" s="142"/>
    </row>
    <row r="35" spans="3:30" x14ac:dyDescent="0.35">
      <c r="C35" s="181" t="s">
        <v>147</v>
      </c>
      <c r="D35" s="181"/>
      <c r="E35" s="181"/>
      <c r="F35" s="181"/>
      <c r="G35" s="181"/>
      <c r="H35" s="198"/>
      <c r="I35" s="198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56"/>
      <c r="U35" s="143"/>
      <c r="W35" s="44"/>
    </row>
    <row r="36" spans="3:30" x14ac:dyDescent="0.35">
      <c r="C36" s="11" t="s">
        <v>8</v>
      </c>
      <c r="D36" s="25">
        <v>215.08937498</v>
      </c>
      <c r="E36" s="26" t="s">
        <v>148</v>
      </c>
      <c r="F36" s="25">
        <v>305.6285024</v>
      </c>
      <c r="G36" s="26" t="s">
        <v>149</v>
      </c>
      <c r="H36" s="79">
        <v>276.38349440000002</v>
      </c>
      <c r="I36" s="80" t="s">
        <v>150</v>
      </c>
      <c r="J36" s="25">
        <v>113.098752</v>
      </c>
      <c r="K36" s="26" t="s">
        <v>152</v>
      </c>
      <c r="L36" s="25">
        <v>270.15044160000002</v>
      </c>
      <c r="M36" s="26" t="s">
        <v>151</v>
      </c>
      <c r="N36" s="25">
        <v>113.5893408</v>
      </c>
      <c r="O36" s="26" t="s">
        <v>153</v>
      </c>
      <c r="P36" s="25">
        <v>113.5893408</v>
      </c>
      <c r="Q36" s="26" t="s">
        <v>153</v>
      </c>
      <c r="R36" s="25">
        <v>113.098752</v>
      </c>
      <c r="S36" s="26" t="s">
        <v>152</v>
      </c>
      <c r="T36" s="63"/>
      <c r="U36" s="143"/>
      <c r="W36" s="44"/>
    </row>
    <row r="37" spans="3:30" x14ac:dyDescent="0.35">
      <c r="C37" s="11" t="s">
        <v>11</v>
      </c>
      <c r="D37" s="25">
        <v>104.417502</v>
      </c>
      <c r="E37" s="26" t="s">
        <v>154</v>
      </c>
      <c r="F37" s="25">
        <v>144.8702528</v>
      </c>
      <c r="G37" s="26" t="s">
        <v>155</v>
      </c>
      <c r="H37" s="79">
        <v>155.83580480000001</v>
      </c>
      <c r="I37" s="80" t="s">
        <v>156</v>
      </c>
      <c r="J37" s="25">
        <v>247.4662112</v>
      </c>
      <c r="K37" s="26" t="s">
        <v>157</v>
      </c>
      <c r="L37" s="25">
        <v>247.4662112</v>
      </c>
      <c r="M37" s="26" t="s">
        <v>157</v>
      </c>
      <c r="N37" s="25">
        <v>296.8665024</v>
      </c>
      <c r="O37" s="26" t="s">
        <v>158</v>
      </c>
      <c r="P37" s="25">
        <v>296.8665024</v>
      </c>
      <c r="Q37" s="26" t="s">
        <v>158</v>
      </c>
      <c r="R37" s="25">
        <v>296.8665024</v>
      </c>
      <c r="S37" s="26" t="s">
        <v>158</v>
      </c>
      <c r="T37" s="63"/>
      <c r="U37" s="143"/>
      <c r="W37" s="44"/>
    </row>
    <row r="38" spans="3:30" x14ac:dyDescent="0.35">
      <c r="C38" s="12" t="s">
        <v>12</v>
      </c>
      <c r="D38" s="29">
        <v>122.9260841</v>
      </c>
      <c r="E38" s="31" t="s">
        <v>159</v>
      </c>
      <c r="F38" s="29">
        <v>165.44032960000001</v>
      </c>
      <c r="G38" s="31" t="s">
        <v>160</v>
      </c>
      <c r="H38" s="83">
        <v>137.2023744</v>
      </c>
      <c r="I38" s="84" t="s">
        <v>161</v>
      </c>
      <c r="J38" s="29">
        <v>165.46337600000001</v>
      </c>
      <c r="K38" s="31" t="s">
        <v>162</v>
      </c>
      <c r="L38" s="29">
        <v>165.46337600000001</v>
      </c>
      <c r="M38" s="31" t="s">
        <v>162</v>
      </c>
      <c r="N38" s="29">
        <v>165.46337600000001</v>
      </c>
      <c r="O38" s="31" t="s">
        <v>162</v>
      </c>
      <c r="P38" s="30">
        <v>165.46337600000001</v>
      </c>
      <c r="Q38" s="31" t="s">
        <v>162</v>
      </c>
      <c r="R38" s="29">
        <v>165.46337600000001</v>
      </c>
      <c r="S38" s="31" t="s">
        <v>162</v>
      </c>
      <c r="T38" s="63"/>
      <c r="U38" s="143"/>
      <c r="W38" s="44"/>
    </row>
    <row r="39" spans="3:30" x14ac:dyDescent="0.35">
      <c r="C39" s="85" t="s">
        <v>18</v>
      </c>
      <c r="D39" s="86">
        <v>718.08679989999996</v>
      </c>
      <c r="E39" s="86" t="s">
        <v>163</v>
      </c>
      <c r="F39" s="87">
        <v>588</v>
      </c>
      <c r="G39" s="87" t="s">
        <v>237</v>
      </c>
      <c r="H39" s="87">
        <v>668.98415999999997</v>
      </c>
      <c r="I39" s="87" t="s">
        <v>164</v>
      </c>
      <c r="J39" s="87">
        <v>492</v>
      </c>
      <c r="K39" s="88" t="s">
        <v>239</v>
      </c>
      <c r="L39" s="87">
        <v>646</v>
      </c>
      <c r="M39" s="88" t="s">
        <v>238</v>
      </c>
      <c r="N39" s="87">
        <v>552</v>
      </c>
      <c r="O39" s="88" t="s">
        <v>240</v>
      </c>
      <c r="P39" s="87">
        <v>552</v>
      </c>
      <c r="Q39" s="88" t="s">
        <v>240</v>
      </c>
      <c r="R39" s="87">
        <v>552</v>
      </c>
      <c r="S39" s="88" t="s">
        <v>240</v>
      </c>
      <c r="T39" s="56"/>
      <c r="U39" s="143"/>
      <c r="V39" s="56"/>
      <c r="W39" s="44"/>
      <c r="X39" s="56"/>
      <c r="Y39" s="56"/>
      <c r="Z39" s="56"/>
      <c r="AA39" s="56"/>
      <c r="AB39" s="56"/>
      <c r="AC39" s="56"/>
    </row>
    <row r="40" spans="3:30" x14ac:dyDescent="0.35">
      <c r="C40" s="195" t="s">
        <v>29</v>
      </c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U40" s="143"/>
      <c r="W40" s="44"/>
    </row>
    <row r="41" spans="3:30" x14ac:dyDescent="0.35">
      <c r="C41" s="89" t="s">
        <v>28</v>
      </c>
      <c r="D41" s="32"/>
      <c r="E41" s="90" t="e">
        <f>(E12+E24+E33+E39)</f>
        <v>#VALUE!</v>
      </c>
      <c r="F41" s="133">
        <f>(F17+F26+F33+F39)</f>
        <v>42470.457659</v>
      </c>
      <c r="G41" s="134" t="s">
        <v>349</v>
      </c>
      <c r="H41" s="133">
        <f>(H17+H26+H33+H39)</f>
        <v>40370.041665000004</v>
      </c>
      <c r="I41" s="134" t="s">
        <v>165</v>
      </c>
      <c r="J41" s="133">
        <f>(J17+J26+J33+J39)</f>
        <v>35993.823958599998</v>
      </c>
      <c r="K41" s="134" t="s">
        <v>352</v>
      </c>
      <c r="L41" s="133">
        <f>(L17+L26+L33+L39)</f>
        <v>40303.251036300004</v>
      </c>
      <c r="M41" s="134" t="s">
        <v>353</v>
      </c>
      <c r="N41" s="133">
        <f>(N17+N26+N33+N39)</f>
        <v>40382.146717800002</v>
      </c>
      <c r="O41" s="134" t="s">
        <v>355</v>
      </c>
      <c r="P41" s="133">
        <f>(P17+P26+P33+P39)</f>
        <v>43734.747138799998</v>
      </c>
      <c r="Q41" s="135" t="s">
        <v>357</v>
      </c>
      <c r="R41" s="133">
        <f>(R17+R26+R33+R39)</f>
        <v>42748.4629728</v>
      </c>
      <c r="S41" s="136" t="s">
        <v>359</v>
      </c>
      <c r="T41" s="108"/>
      <c r="U41" s="108"/>
      <c r="V41" s="108"/>
      <c r="W41" s="108"/>
      <c r="X41" s="108"/>
      <c r="Y41" s="108"/>
      <c r="Z41" s="108"/>
      <c r="AA41" s="108"/>
      <c r="AB41" s="108"/>
      <c r="AC41" s="108"/>
    </row>
    <row r="42" spans="3:30" x14ac:dyDescent="0.35">
      <c r="C42" s="53" t="s">
        <v>26</v>
      </c>
      <c r="D42" s="32"/>
      <c r="E42" s="94" t="e">
        <f>(E13+E24+E34+E39)</f>
        <v>#VALUE!</v>
      </c>
      <c r="F42" s="137">
        <f>(F18+F26+F34+F39)</f>
        <v>46339.695153000001</v>
      </c>
      <c r="G42" s="137" t="s">
        <v>350</v>
      </c>
      <c r="H42" s="137">
        <f>(H18+H26+H34+H39)</f>
        <v>43244.805876999999</v>
      </c>
      <c r="I42" s="137" t="s">
        <v>166</v>
      </c>
      <c r="J42" s="137">
        <f>(J18+J26+J34+J39)</f>
        <v>39600.422732799998</v>
      </c>
      <c r="K42" s="137" t="s">
        <v>351</v>
      </c>
      <c r="L42" s="137">
        <f>(L18+L26+L34+L39)</f>
        <v>44321.0575684</v>
      </c>
      <c r="M42" s="137" t="s">
        <v>354</v>
      </c>
      <c r="N42" s="137">
        <f>(N18+N26+N34+N39)</f>
        <v>44004.223818999999</v>
      </c>
      <c r="O42" s="137" t="s">
        <v>356</v>
      </c>
      <c r="P42" s="137">
        <f>(P18+P26+P34+P39)</f>
        <v>47211.273153000002</v>
      </c>
      <c r="Q42" s="138" t="s">
        <v>358</v>
      </c>
      <c r="R42" s="137">
        <f>(R18+R26+R34+R39)</f>
        <v>46294.021401999998</v>
      </c>
      <c r="S42" s="139" t="s">
        <v>360</v>
      </c>
      <c r="T42" s="108"/>
      <c r="U42" s="108"/>
      <c r="V42" s="108"/>
      <c r="W42" s="108"/>
      <c r="X42" s="108"/>
      <c r="Y42" s="108"/>
      <c r="Z42" s="108"/>
      <c r="AA42" s="108"/>
      <c r="AB42" s="108"/>
      <c r="AC42" s="108"/>
    </row>
    <row r="43" spans="3:30" x14ac:dyDescent="0.35">
      <c r="C43" s="52" t="s">
        <v>245</v>
      </c>
      <c r="D43" s="44"/>
      <c r="E43" s="20"/>
      <c r="F43" s="193">
        <v>143334</v>
      </c>
      <c r="G43" s="193"/>
      <c r="H43" s="193">
        <v>143334</v>
      </c>
      <c r="I43" s="193"/>
      <c r="J43" s="193">
        <v>143334</v>
      </c>
      <c r="K43" s="193"/>
      <c r="L43" s="193">
        <v>143334</v>
      </c>
      <c r="M43" s="193"/>
      <c r="N43" s="193">
        <v>143334</v>
      </c>
      <c r="O43" s="193"/>
      <c r="P43" s="193">
        <v>143334</v>
      </c>
      <c r="Q43" s="193"/>
      <c r="R43" s="193">
        <v>143334</v>
      </c>
      <c r="S43" s="194"/>
      <c r="U43" s="143"/>
      <c r="W43" s="44"/>
    </row>
    <row r="44" spans="3:30" x14ac:dyDescent="0.35">
      <c r="C44" s="51" t="s">
        <v>244</v>
      </c>
      <c r="D44"/>
      <c r="F44" s="49">
        <f>(F41*100)/F43</f>
        <v>29.630414039237028</v>
      </c>
      <c r="G44" s="49" t="s">
        <v>362</v>
      </c>
      <c r="H44" s="49">
        <f>(H41*100)/H43</f>
        <v>28.165014347607688</v>
      </c>
      <c r="I44" s="49"/>
      <c r="J44" s="49">
        <f>(J41*100)/J43</f>
        <v>25.111853404356257</v>
      </c>
      <c r="K44" s="49" t="s">
        <v>363</v>
      </c>
      <c r="L44" s="49">
        <f>(L41*100)/L43</f>
        <v>28.118416451295577</v>
      </c>
      <c r="M44" s="49" t="s">
        <v>365</v>
      </c>
      <c r="N44" s="49">
        <f>(N41*100)/N43</f>
        <v>28.173459694001426</v>
      </c>
      <c r="O44" s="49" t="s">
        <v>367</v>
      </c>
      <c r="P44" s="49">
        <f>(P41*100)/P43</f>
        <v>30.512472364407607</v>
      </c>
      <c r="Q44" s="49" t="s">
        <v>368</v>
      </c>
      <c r="R44" s="49">
        <f>(R41*100)/R43</f>
        <v>29.824370332789147</v>
      </c>
      <c r="S44" s="96" t="s">
        <v>370</v>
      </c>
      <c r="T44" s="10"/>
      <c r="U44" s="143"/>
      <c r="V44" s="10"/>
      <c r="W44" s="44"/>
      <c r="X44" s="10"/>
      <c r="Y44" s="10"/>
      <c r="Z44" s="10"/>
      <c r="AA44" s="10"/>
      <c r="AB44" s="10"/>
      <c r="AC44" s="10"/>
    </row>
    <row r="45" spans="3:30" x14ac:dyDescent="0.35">
      <c r="C45" s="97" t="s">
        <v>23</v>
      </c>
      <c r="D45"/>
      <c r="F45" s="49">
        <f>(F42)/F43*100</f>
        <v>32.329869502699985</v>
      </c>
      <c r="G45" s="49" t="s">
        <v>361</v>
      </c>
      <c r="H45" s="49" t="e">
        <f>(#REF!*100)/H43</f>
        <v>#REF!</v>
      </c>
      <c r="I45" s="49"/>
      <c r="J45" s="49">
        <f>(J42)/J43*100</f>
        <v>27.628073403937652</v>
      </c>
      <c r="K45" s="49" t="s">
        <v>364</v>
      </c>
      <c r="L45" s="49">
        <f>(L42)/L43*100</f>
        <v>30.921524249933718</v>
      </c>
      <c r="M45" s="49" t="s">
        <v>366</v>
      </c>
      <c r="N45" s="49">
        <f>(N42)/N43*100</f>
        <v>30.700478476146621</v>
      </c>
      <c r="O45" s="49" t="s">
        <v>167</v>
      </c>
      <c r="P45" s="49">
        <f>(P42)/P43*100</f>
        <v>32.937944348863496</v>
      </c>
      <c r="Q45" s="49" t="s">
        <v>369</v>
      </c>
      <c r="R45" s="49">
        <f>(R42)/R43*100</f>
        <v>32.298004243236079</v>
      </c>
      <c r="S45" s="96" t="s">
        <v>371</v>
      </c>
      <c r="T45" s="10"/>
      <c r="U45" s="143"/>
      <c r="V45" s="10"/>
      <c r="W45" s="44"/>
      <c r="X45" s="10"/>
      <c r="Y45" s="10"/>
      <c r="Z45" s="10"/>
      <c r="AA45" s="10"/>
      <c r="AB45" s="10"/>
      <c r="AC45" s="10"/>
    </row>
    <row r="46" spans="3:30" x14ac:dyDescent="0.35">
      <c r="C46" t="s">
        <v>22</v>
      </c>
      <c r="D46" s="36"/>
      <c r="E46" s="36"/>
      <c r="F46" s="7"/>
      <c r="G46" s="36"/>
      <c r="H46" s="7"/>
      <c r="I46" s="36"/>
      <c r="J46" s="36"/>
      <c r="K46" s="36"/>
      <c r="N46" s="36"/>
      <c r="O46" s="36"/>
      <c r="P46" s="36"/>
      <c r="Q46" s="36"/>
      <c r="R46" s="36"/>
      <c r="S46" s="36"/>
      <c r="U46" s="143"/>
      <c r="W46" s="44"/>
    </row>
    <row r="47" spans="3:30" x14ac:dyDescent="0.35">
      <c r="C47" s="98" t="s">
        <v>21</v>
      </c>
      <c r="D47"/>
      <c r="E47" s="10"/>
      <c r="F47"/>
      <c r="H47"/>
      <c r="L47" s="44"/>
      <c r="U47" s="143"/>
      <c r="W47" s="44"/>
    </row>
    <row r="48" spans="3:30" x14ac:dyDescent="0.35">
      <c r="C48" s="99" t="s">
        <v>168</v>
      </c>
      <c r="D48"/>
      <c r="F48" s="44"/>
      <c r="H48" s="44"/>
      <c r="Q48" s="14"/>
      <c r="R48" s="15"/>
      <c r="U48" s="143"/>
      <c r="W48" s="44"/>
    </row>
    <row r="49" spans="3:23" x14ac:dyDescent="0.35">
      <c r="C49" t="s">
        <v>169</v>
      </c>
      <c r="D49"/>
      <c r="F49" s="44"/>
      <c r="H49" s="44"/>
      <c r="Q49" s="14"/>
      <c r="R49" s="15"/>
      <c r="U49" s="143"/>
      <c r="W49" s="44"/>
    </row>
    <row r="50" spans="3:23" x14ac:dyDescent="0.35">
      <c r="D50"/>
      <c r="F50"/>
      <c r="H50"/>
      <c r="Q50" s="14"/>
      <c r="R50" s="15"/>
      <c r="U50" s="143"/>
      <c r="W50" s="44"/>
    </row>
    <row r="51" spans="3:23" x14ac:dyDescent="0.35">
      <c r="D51"/>
      <c r="F51" s="44"/>
      <c r="G51" s="10"/>
      <c r="H51"/>
      <c r="J51" s="42"/>
      <c r="L51" s="42"/>
      <c r="N51" s="42"/>
      <c r="P51" s="20"/>
      <c r="Q51" s="14"/>
      <c r="R51" s="20"/>
      <c r="U51" s="143"/>
      <c r="W51" s="44"/>
    </row>
    <row r="52" spans="3:23" x14ac:dyDescent="0.35">
      <c r="D52"/>
      <c r="F52" s="44"/>
      <c r="G52" s="10"/>
      <c r="H52"/>
      <c r="J52" s="20"/>
      <c r="L52" s="20"/>
      <c r="N52" s="20"/>
      <c r="P52" s="20"/>
      <c r="R52" s="20"/>
      <c r="U52" s="143"/>
      <c r="W52" s="44"/>
    </row>
    <row r="53" spans="3:23" x14ac:dyDescent="0.35">
      <c r="D53"/>
      <c r="F53" s="44"/>
      <c r="G53" s="10"/>
      <c r="H53"/>
      <c r="N53" s="20"/>
    </row>
    <row r="54" spans="3:23" x14ac:dyDescent="0.35">
      <c r="D54"/>
      <c r="F54" s="44"/>
      <c r="G54" s="10"/>
      <c r="H54"/>
      <c r="N54" s="20"/>
    </row>
    <row r="55" spans="3:23" x14ac:dyDescent="0.35">
      <c r="D55"/>
      <c r="F55" s="44"/>
      <c r="G55" s="10"/>
      <c r="H55"/>
    </row>
    <row r="56" spans="3:23" x14ac:dyDescent="0.35">
      <c r="D56"/>
      <c r="F56" s="44"/>
      <c r="G56" s="10"/>
      <c r="H56"/>
      <c r="J56" s="44"/>
      <c r="K56" s="10"/>
      <c r="L56" s="44"/>
      <c r="M56" s="10"/>
      <c r="N56" s="44"/>
      <c r="O56" s="10"/>
      <c r="P56" s="44"/>
      <c r="Q56" s="10"/>
      <c r="R56" s="44"/>
      <c r="S56" s="10"/>
      <c r="T56" s="44"/>
      <c r="U56" s="44"/>
    </row>
    <row r="57" spans="3:23" x14ac:dyDescent="0.35">
      <c r="D57"/>
      <c r="F57" s="44"/>
      <c r="G57" s="10"/>
      <c r="H57"/>
      <c r="J57" s="44"/>
      <c r="L57" s="44"/>
      <c r="N57" s="44"/>
      <c r="P57" s="44"/>
      <c r="R57" s="44"/>
      <c r="T57" s="44"/>
      <c r="U57" s="44"/>
    </row>
    <row r="58" spans="3:23" x14ac:dyDescent="0.35">
      <c r="D58"/>
      <c r="F58" s="44"/>
      <c r="G58" s="10"/>
      <c r="H58"/>
      <c r="J58" s="44"/>
      <c r="L58" s="44"/>
      <c r="N58" s="44"/>
      <c r="P58" s="44"/>
      <c r="R58" s="44"/>
      <c r="T58" s="44"/>
      <c r="U58" s="44"/>
    </row>
    <row r="59" spans="3:23" x14ac:dyDescent="0.35">
      <c r="F59" s="44"/>
      <c r="G59" s="10"/>
      <c r="H59"/>
      <c r="J59" s="44"/>
      <c r="L59" s="44"/>
      <c r="N59" s="44"/>
      <c r="P59" s="44"/>
      <c r="R59" s="44"/>
      <c r="T59" s="44"/>
      <c r="U59" s="44"/>
    </row>
    <row r="60" spans="3:23" x14ac:dyDescent="0.35">
      <c r="F60" s="44"/>
      <c r="G60" s="10"/>
      <c r="H60"/>
      <c r="J60" s="44"/>
      <c r="L60" s="44"/>
      <c r="N60" s="44"/>
      <c r="P60" s="44"/>
      <c r="R60" s="44"/>
      <c r="T60" s="44"/>
      <c r="U60" s="44"/>
    </row>
    <row r="61" spans="3:23" x14ac:dyDescent="0.35">
      <c r="F61" s="44"/>
      <c r="G61" s="10"/>
      <c r="H61"/>
      <c r="J61" s="44"/>
      <c r="L61" s="44"/>
      <c r="N61" s="44"/>
      <c r="P61" s="44"/>
      <c r="R61" s="44"/>
      <c r="T61" s="44"/>
      <c r="U61" s="44"/>
    </row>
    <row r="62" spans="3:23" x14ac:dyDescent="0.35">
      <c r="F62" s="44"/>
      <c r="G62" s="10"/>
      <c r="H62"/>
      <c r="J62" s="44"/>
      <c r="L62" s="44"/>
      <c r="N62" s="44"/>
      <c r="P62" s="44"/>
      <c r="R62" s="44"/>
      <c r="T62" s="44"/>
      <c r="U62" s="44"/>
    </row>
    <row r="63" spans="3:23" x14ac:dyDescent="0.35">
      <c r="F63" s="44"/>
      <c r="G63" s="10"/>
      <c r="H63"/>
      <c r="J63" s="44"/>
      <c r="L63" s="44"/>
      <c r="N63" s="44"/>
      <c r="P63" s="44"/>
      <c r="R63" s="44"/>
      <c r="T63" s="44"/>
      <c r="U63" s="44"/>
    </row>
    <row r="64" spans="3:23" x14ac:dyDescent="0.35">
      <c r="F64" s="44"/>
      <c r="G64" s="45"/>
      <c r="H64"/>
      <c r="J64" s="44"/>
      <c r="L64" s="44"/>
      <c r="N64" s="44"/>
      <c r="P64" s="44"/>
      <c r="R64" s="44"/>
      <c r="T64" s="44"/>
      <c r="U64" s="44"/>
    </row>
    <row r="65" spans="6:21" x14ac:dyDescent="0.35">
      <c r="F65" s="44"/>
      <c r="G65" s="10"/>
      <c r="H65"/>
      <c r="J65" s="44"/>
      <c r="L65" s="44"/>
      <c r="N65" s="44"/>
      <c r="P65" s="44"/>
      <c r="R65" s="44"/>
      <c r="T65" s="44"/>
      <c r="U65" s="44"/>
    </row>
    <row r="66" spans="6:21" x14ac:dyDescent="0.35">
      <c r="F66" s="44"/>
      <c r="G66" s="45"/>
      <c r="H66"/>
      <c r="J66" s="44"/>
      <c r="L66" s="44"/>
      <c r="N66" s="44"/>
      <c r="P66" s="44"/>
      <c r="R66" s="44"/>
      <c r="T66" s="44"/>
      <c r="U66" s="44"/>
    </row>
  </sheetData>
  <dataConsolidate/>
  <mergeCells count="22">
    <mergeCell ref="C40:S40"/>
    <mergeCell ref="C2:S2"/>
    <mergeCell ref="D3:E3"/>
    <mergeCell ref="F3:G3"/>
    <mergeCell ref="H3:I3"/>
    <mergeCell ref="J3:K3"/>
    <mergeCell ref="N3:O3"/>
    <mergeCell ref="P3:Q3"/>
    <mergeCell ref="R3:S3"/>
    <mergeCell ref="D4:S4"/>
    <mergeCell ref="C6:S6"/>
    <mergeCell ref="C19:S19"/>
    <mergeCell ref="C27:S27"/>
    <mergeCell ref="C35:S35"/>
    <mergeCell ref="L3:M3"/>
    <mergeCell ref="R43:S43"/>
    <mergeCell ref="F43:G43"/>
    <mergeCell ref="H43:I43"/>
    <mergeCell ref="J43:K43"/>
    <mergeCell ref="N43:O43"/>
    <mergeCell ref="P43:Q43"/>
    <mergeCell ref="L43:M43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F9CC-7135-4767-B6D0-99ED5553A81A}">
  <dimension ref="B2:T66"/>
  <sheetViews>
    <sheetView tabSelected="1" topLeftCell="A26" zoomScale="90" zoomScaleNormal="90" workbookViewId="0">
      <selection activeCell="A46" sqref="A46"/>
    </sheetView>
  </sheetViews>
  <sheetFormatPr baseColWidth="10" defaultColWidth="11.453125" defaultRowHeight="14.5" x14ac:dyDescent="0.35"/>
  <cols>
    <col min="2" max="2" width="33.54296875" customWidth="1"/>
    <col min="3" max="3" width="19.1796875" hidden="1" customWidth="1"/>
    <col min="4" max="4" width="11.26953125" hidden="1" customWidth="1"/>
    <col min="5" max="5" width="11.26953125" bestFit="1" customWidth="1"/>
    <col min="6" max="6" width="20.54296875" bestFit="1" customWidth="1"/>
    <col min="7" max="7" width="0" hidden="1" customWidth="1"/>
    <col min="8" max="8" width="15.54296875" hidden="1" customWidth="1"/>
    <col min="9" max="9" width="11.26953125" bestFit="1" customWidth="1"/>
    <col min="10" max="10" width="20.1796875" bestFit="1" customWidth="1"/>
    <col min="11" max="11" width="11.54296875" bestFit="1" customWidth="1"/>
    <col min="12" max="12" width="18.81640625" bestFit="1" customWidth="1"/>
    <col min="13" max="13" width="11.54296875" bestFit="1" customWidth="1"/>
    <col min="14" max="14" width="18.54296875" customWidth="1"/>
    <col min="15" max="15" width="10.81640625" customWidth="1"/>
    <col min="16" max="16" width="18.81640625" bestFit="1" customWidth="1"/>
    <col min="17" max="17" width="11.54296875" bestFit="1" customWidth="1"/>
    <col min="18" max="18" width="18.81640625" bestFit="1" customWidth="1"/>
    <col min="20" max="20" width="16.26953125" bestFit="1" customWidth="1"/>
  </cols>
  <sheetData>
    <row r="2" spans="2:20" ht="31" customHeight="1" x14ac:dyDescent="0.35">
      <c r="B2" s="188" t="s">
        <v>243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</row>
    <row r="3" spans="2:20" ht="34.5" customHeight="1" x14ac:dyDescent="0.35">
      <c r="B3" s="72" t="s">
        <v>0</v>
      </c>
      <c r="C3" s="190" t="s">
        <v>170</v>
      </c>
      <c r="D3" s="190"/>
      <c r="E3" s="190" t="s">
        <v>236</v>
      </c>
      <c r="F3" s="190"/>
      <c r="G3" s="190" t="s">
        <v>171</v>
      </c>
      <c r="H3" s="190"/>
      <c r="I3" s="190" t="s">
        <v>1</v>
      </c>
      <c r="J3" s="190"/>
      <c r="K3" s="192" t="s">
        <v>89</v>
      </c>
      <c r="L3" s="192"/>
      <c r="M3" s="190" t="s">
        <v>2</v>
      </c>
      <c r="N3" s="190"/>
      <c r="O3" s="190" t="s">
        <v>3</v>
      </c>
      <c r="P3" s="190"/>
      <c r="Q3" s="190" t="s">
        <v>4</v>
      </c>
      <c r="R3" s="190"/>
    </row>
    <row r="4" spans="2:20" ht="14.5" customHeight="1" x14ac:dyDescent="0.35">
      <c r="B4" s="177" t="s">
        <v>172</v>
      </c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</row>
    <row r="5" spans="2:20" ht="16.5" customHeight="1" x14ac:dyDescent="0.35">
      <c r="B5" s="201" t="s">
        <v>88</v>
      </c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</row>
    <row r="6" spans="2:20" x14ac:dyDescent="0.35">
      <c r="B6" s="112"/>
      <c r="C6" s="113" t="s">
        <v>17</v>
      </c>
      <c r="D6" s="113" t="s">
        <v>248</v>
      </c>
      <c r="E6" s="113" t="s">
        <v>17</v>
      </c>
      <c r="F6" s="113" t="s">
        <v>248</v>
      </c>
      <c r="G6" s="113" t="s">
        <v>17</v>
      </c>
      <c r="H6" s="113" t="s">
        <v>248</v>
      </c>
      <c r="I6" s="113" t="s">
        <v>17</v>
      </c>
      <c r="J6" s="113" t="s">
        <v>248</v>
      </c>
      <c r="K6" s="113" t="s">
        <v>17</v>
      </c>
      <c r="L6" s="113" t="s">
        <v>248</v>
      </c>
      <c r="M6" s="113" t="s">
        <v>17</v>
      </c>
      <c r="N6" s="113" t="s">
        <v>248</v>
      </c>
      <c r="O6" s="113" t="s">
        <v>17</v>
      </c>
      <c r="P6" s="113" t="s">
        <v>248</v>
      </c>
      <c r="Q6" s="114" t="s">
        <v>17</v>
      </c>
      <c r="R6" s="113" t="s">
        <v>248</v>
      </c>
    </row>
    <row r="7" spans="2:20" x14ac:dyDescent="0.35">
      <c r="B7" s="115" t="s">
        <v>6</v>
      </c>
      <c r="C7" s="68">
        <v>63742.304311919994</v>
      </c>
      <c r="D7" s="68" t="s">
        <v>173</v>
      </c>
      <c r="E7" s="149">
        <v>48541</v>
      </c>
      <c r="F7" s="149" t="s">
        <v>512</v>
      </c>
      <c r="G7" s="164">
        <v>42627.609910319996</v>
      </c>
      <c r="H7" s="164" t="s">
        <v>174</v>
      </c>
      <c r="I7" s="149">
        <v>25748.853393399997</v>
      </c>
      <c r="J7" s="149" t="s">
        <v>524</v>
      </c>
      <c r="K7" s="149">
        <v>25748.853393399997</v>
      </c>
      <c r="L7" s="149" t="s">
        <v>524</v>
      </c>
      <c r="M7" s="149">
        <v>49545.254473599991</v>
      </c>
      <c r="N7" s="149" t="s">
        <v>542</v>
      </c>
      <c r="O7" s="149">
        <v>75803.828654119992</v>
      </c>
      <c r="P7" s="149" t="s">
        <v>550</v>
      </c>
      <c r="Q7" s="125">
        <v>44812.985055039993</v>
      </c>
      <c r="R7" s="149" t="s">
        <v>555</v>
      </c>
      <c r="S7" s="110"/>
    </row>
    <row r="8" spans="2:20" x14ac:dyDescent="0.35">
      <c r="B8" s="116" t="s">
        <v>7</v>
      </c>
      <c r="C8" s="27">
        <v>71305.011690559986</v>
      </c>
      <c r="D8" s="27" t="s">
        <v>175</v>
      </c>
      <c r="E8" s="125">
        <v>62100.545857039986</v>
      </c>
      <c r="F8" s="125" t="s">
        <v>513</v>
      </c>
      <c r="G8" s="165">
        <v>55282.18246715999</v>
      </c>
      <c r="H8" s="165" t="s">
        <v>176</v>
      </c>
      <c r="I8" s="125">
        <v>2894.3625849519999</v>
      </c>
      <c r="J8" s="125" t="s">
        <v>525</v>
      </c>
      <c r="K8" s="125">
        <v>2894.3625849519999</v>
      </c>
      <c r="L8" s="125" t="s">
        <v>525</v>
      </c>
      <c r="M8" s="125">
        <v>38722.101327319993</v>
      </c>
      <c r="N8" s="125" t="s">
        <v>543</v>
      </c>
      <c r="O8" s="125">
        <v>75217.145212879987</v>
      </c>
      <c r="P8" s="125" t="s">
        <v>551</v>
      </c>
      <c r="Q8" s="125">
        <v>30002.008686999994</v>
      </c>
      <c r="R8" s="125" t="s">
        <v>556</v>
      </c>
      <c r="S8" s="110"/>
      <c r="T8" s="56"/>
    </row>
    <row r="9" spans="2:20" x14ac:dyDescent="0.35">
      <c r="B9" s="116" t="s">
        <v>8</v>
      </c>
      <c r="C9" s="27">
        <v>60735.371650039997</v>
      </c>
      <c r="D9" s="27" t="s">
        <v>177</v>
      </c>
      <c r="E9" s="125">
        <v>60524.051881519998</v>
      </c>
      <c r="F9" s="125" t="s">
        <v>514</v>
      </c>
      <c r="G9" s="165">
        <v>57842.001412239995</v>
      </c>
      <c r="H9" s="165" t="s">
        <v>178</v>
      </c>
      <c r="I9" s="125">
        <v>31115.035659319994</v>
      </c>
      <c r="J9" s="125" t="s">
        <v>526</v>
      </c>
      <c r="K9" s="125">
        <v>56714.302940359994</v>
      </c>
      <c r="L9" s="125" t="s">
        <v>536</v>
      </c>
      <c r="M9" s="125">
        <v>31115.035659319994</v>
      </c>
      <c r="N9" s="125" t="s">
        <v>526</v>
      </c>
      <c r="O9" s="125">
        <v>31115.035659319994</v>
      </c>
      <c r="P9" s="125" t="s">
        <v>526</v>
      </c>
      <c r="Q9" s="125">
        <v>31115.035659319994</v>
      </c>
      <c r="R9" s="125" t="s">
        <v>526</v>
      </c>
      <c r="S9" s="110"/>
      <c r="T9" s="56"/>
    </row>
    <row r="10" spans="2:20" x14ac:dyDescent="0.35">
      <c r="B10" s="116" t="s">
        <v>9</v>
      </c>
      <c r="C10" s="27">
        <v>51250.242538679988</v>
      </c>
      <c r="D10" s="27" t="s">
        <v>179</v>
      </c>
      <c r="E10" s="125">
        <v>68868.845890599987</v>
      </c>
      <c r="F10" s="125" t="s">
        <v>515</v>
      </c>
      <c r="G10" s="165">
        <v>65422.715989199991</v>
      </c>
      <c r="H10" s="165" t="s">
        <v>180</v>
      </c>
      <c r="I10" s="125">
        <v>72179.70809688</v>
      </c>
      <c r="J10" s="125" t="s">
        <v>527</v>
      </c>
      <c r="K10" s="125">
        <v>61874.749713399986</v>
      </c>
      <c r="L10" s="125" t="s">
        <v>537</v>
      </c>
      <c r="M10" s="125">
        <v>86386.727864919987</v>
      </c>
      <c r="N10" s="125" t="s">
        <v>544</v>
      </c>
      <c r="O10" s="125">
        <v>99648.843594799982</v>
      </c>
      <c r="P10" s="125" t="s">
        <v>552</v>
      </c>
      <c r="Q10" s="125">
        <v>72179.70809688</v>
      </c>
      <c r="R10" s="125" t="s">
        <v>527</v>
      </c>
      <c r="S10" s="110"/>
      <c r="T10" s="56"/>
    </row>
    <row r="11" spans="2:20" x14ac:dyDescent="0.35">
      <c r="B11" s="116" t="s">
        <v>10</v>
      </c>
      <c r="C11" s="27">
        <v>106301.56491839998</v>
      </c>
      <c r="D11" s="27" t="s">
        <v>181</v>
      </c>
      <c r="E11" s="125">
        <v>132160.19903839997</v>
      </c>
      <c r="F11" s="125" t="s">
        <v>516</v>
      </c>
      <c r="G11" s="165">
        <v>130079.15042759999</v>
      </c>
      <c r="H11" s="165" t="s">
        <v>182</v>
      </c>
      <c r="I11" s="125">
        <v>132294.37031999999</v>
      </c>
      <c r="J11" s="125" t="s">
        <v>528</v>
      </c>
      <c r="K11" s="125">
        <v>114666.36382839999</v>
      </c>
      <c r="L11" s="125" t="s">
        <v>538</v>
      </c>
      <c r="M11" s="125">
        <v>120157.44431919999</v>
      </c>
      <c r="N11" s="125" t="s">
        <v>545</v>
      </c>
      <c r="O11" s="125">
        <v>114666.36382839999</v>
      </c>
      <c r="P11" s="125" t="s">
        <v>538</v>
      </c>
      <c r="Q11" s="125">
        <v>132294.37031999999</v>
      </c>
      <c r="R11" s="125" t="s">
        <v>528</v>
      </c>
      <c r="S11" s="110"/>
      <c r="T11" s="56"/>
    </row>
    <row r="12" spans="2:20" x14ac:dyDescent="0.35">
      <c r="B12" s="116" t="s">
        <v>183</v>
      </c>
      <c r="C12" s="27">
        <v>22596.692398319999</v>
      </c>
      <c r="D12" s="27" t="s">
        <v>184</v>
      </c>
      <c r="E12" s="125">
        <v>24006.178436479997</v>
      </c>
      <c r="F12" s="125" t="s">
        <v>517</v>
      </c>
      <c r="G12" s="165">
        <v>24740.589662079998</v>
      </c>
      <c r="H12" s="165" t="s">
        <v>185</v>
      </c>
      <c r="I12" s="125">
        <v>33383.951939279992</v>
      </c>
      <c r="J12" s="125" t="s">
        <v>529</v>
      </c>
      <c r="K12" s="125">
        <v>33383.951939279992</v>
      </c>
      <c r="L12" s="125" t="s">
        <v>529</v>
      </c>
      <c r="M12" s="125">
        <v>38565.351360519999</v>
      </c>
      <c r="N12" s="125" t="s">
        <v>546</v>
      </c>
      <c r="O12" s="125">
        <v>38565.351360519999</v>
      </c>
      <c r="P12" s="125" t="s">
        <v>546</v>
      </c>
      <c r="Q12" s="125">
        <v>38565.351360519999</v>
      </c>
      <c r="R12" s="125" t="s">
        <v>557</v>
      </c>
      <c r="S12" s="110"/>
      <c r="T12" s="56"/>
    </row>
    <row r="13" spans="2:20" x14ac:dyDescent="0.35">
      <c r="B13" s="116" t="s">
        <v>12</v>
      </c>
      <c r="C13" s="27">
        <v>25523.466081919996</v>
      </c>
      <c r="D13" s="27" t="s">
        <v>186</v>
      </c>
      <c r="E13" s="125">
        <v>25523.466081919996</v>
      </c>
      <c r="F13" s="125" t="s">
        <v>518</v>
      </c>
      <c r="G13" s="165">
        <v>19139.458987119997</v>
      </c>
      <c r="H13" s="165" t="s">
        <v>187</v>
      </c>
      <c r="I13" s="125">
        <v>21948.479716999998</v>
      </c>
      <c r="J13" s="125" t="s">
        <v>530</v>
      </c>
      <c r="K13" s="125">
        <v>25523.466081919996</v>
      </c>
      <c r="L13" s="125" t="s">
        <v>518</v>
      </c>
      <c r="M13" s="125">
        <v>25523.466081919996</v>
      </c>
      <c r="N13" s="125" t="s">
        <v>518</v>
      </c>
      <c r="O13" s="125">
        <v>25523.466081919996</v>
      </c>
      <c r="P13" s="125" t="s">
        <v>518</v>
      </c>
      <c r="Q13" s="125">
        <v>25497.663197639995</v>
      </c>
      <c r="R13" s="125" t="s">
        <v>558</v>
      </c>
      <c r="S13" s="110"/>
      <c r="T13" s="56"/>
    </row>
    <row r="14" spans="2:20" x14ac:dyDescent="0.35">
      <c r="B14" s="116" t="s">
        <v>13</v>
      </c>
      <c r="C14" s="27">
        <v>11363.917302639999</v>
      </c>
      <c r="D14" s="27" t="s">
        <v>188</v>
      </c>
      <c r="E14" s="125">
        <v>11987.386346639998</v>
      </c>
      <c r="F14" s="125" t="s">
        <v>519</v>
      </c>
      <c r="G14" s="165">
        <v>11981.448988679998</v>
      </c>
      <c r="H14" s="165" t="s">
        <v>189</v>
      </c>
      <c r="I14" s="125">
        <v>26617.826149479995</v>
      </c>
      <c r="J14" s="125" t="s">
        <v>531</v>
      </c>
      <c r="K14" s="125">
        <v>26617.826149479995</v>
      </c>
      <c r="L14" s="125" t="s">
        <v>531</v>
      </c>
      <c r="M14" s="125">
        <v>-7032.2430052199988</v>
      </c>
      <c r="N14" s="125" t="s">
        <v>547</v>
      </c>
      <c r="O14" s="125">
        <v>-7032.2430052199988</v>
      </c>
      <c r="P14" s="125" t="s">
        <v>547</v>
      </c>
      <c r="Q14" s="125">
        <v>71431.350119639988</v>
      </c>
      <c r="R14" s="125" t="s">
        <v>559</v>
      </c>
      <c r="S14" s="110"/>
      <c r="T14" s="56"/>
    </row>
    <row r="15" spans="2:20" x14ac:dyDescent="0.35">
      <c r="B15" s="116" t="s">
        <v>14</v>
      </c>
      <c r="C15" s="27">
        <v>72420.017782199982</v>
      </c>
      <c r="D15" s="27" t="s">
        <v>190</v>
      </c>
      <c r="E15" s="125">
        <v>72420.017782199982</v>
      </c>
      <c r="F15" s="125" t="s">
        <v>520</v>
      </c>
      <c r="G15" s="165">
        <v>72420.017782199982</v>
      </c>
      <c r="H15" s="165" t="s">
        <v>190</v>
      </c>
      <c r="I15" s="125">
        <v>44964.875494119995</v>
      </c>
      <c r="J15" s="125" t="s">
        <v>532</v>
      </c>
      <c r="K15" s="125">
        <v>72420.017782199982</v>
      </c>
      <c r="L15" s="125" t="s">
        <v>520</v>
      </c>
      <c r="M15" s="125">
        <v>44964.875494119995</v>
      </c>
      <c r="N15" s="125" t="s">
        <v>532</v>
      </c>
      <c r="O15" s="125">
        <v>44964.875494119995</v>
      </c>
      <c r="P15" s="125" t="s">
        <v>532</v>
      </c>
      <c r="Q15" s="125">
        <v>44964.875494119995</v>
      </c>
      <c r="R15" s="125" t="s">
        <v>532</v>
      </c>
      <c r="S15" s="110"/>
      <c r="T15" s="56"/>
    </row>
    <row r="16" spans="2:20" x14ac:dyDescent="0.35">
      <c r="B16" s="117" t="s">
        <v>15</v>
      </c>
      <c r="C16" s="30">
        <v>58992.994025599997</v>
      </c>
      <c r="D16" s="30" t="s">
        <v>191</v>
      </c>
      <c r="E16" s="147">
        <v>52871.856718039991</v>
      </c>
      <c r="F16" s="147" t="s">
        <v>521</v>
      </c>
      <c r="G16" s="166">
        <v>31735.754377879995</v>
      </c>
      <c r="H16" s="166" t="s">
        <v>192</v>
      </c>
      <c r="I16" s="147">
        <v>47081.167295439991</v>
      </c>
      <c r="J16" s="147" t="s">
        <v>533</v>
      </c>
      <c r="K16" s="147">
        <v>58992.994025599997</v>
      </c>
      <c r="L16" s="147" t="s">
        <v>539</v>
      </c>
      <c r="M16" s="147">
        <v>47081.167295439991</v>
      </c>
      <c r="N16" s="147" t="s">
        <v>533</v>
      </c>
      <c r="O16" s="147">
        <v>47081.167295439991</v>
      </c>
      <c r="P16" s="147" t="s">
        <v>533</v>
      </c>
      <c r="Q16" s="147">
        <v>47081.167295439991</v>
      </c>
      <c r="R16" s="147" t="s">
        <v>533</v>
      </c>
      <c r="S16" s="110"/>
      <c r="T16" s="56"/>
    </row>
    <row r="17" spans="2:20" x14ac:dyDescent="0.35">
      <c r="B17" s="118" t="s">
        <v>18</v>
      </c>
      <c r="C17" s="35">
        <v>389333.37471079995</v>
      </c>
      <c r="D17" s="35" t="s">
        <v>193</v>
      </c>
      <c r="E17" s="167">
        <v>403788.93655719998</v>
      </c>
      <c r="F17" s="167" t="s">
        <v>522</v>
      </c>
      <c r="G17" s="168">
        <v>387831.65985399997</v>
      </c>
      <c r="H17" s="168" t="s">
        <v>194</v>
      </c>
      <c r="I17" s="157">
        <v>330090.80723479996</v>
      </c>
      <c r="J17" s="157" t="s">
        <v>534</v>
      </c>
      <c r="K17" s="157">
        <v>348841.52258759993</v>
      </c>
      <c r="L17" s="157" t="s">
        <v>540</v>
      </c>
      <c r="M17" s="157">
        <v>388501.95876359992</v>
      </c>
      <c r="N17" s="157" t="s">
        <v>548</v>
      </c>
      <c r="O17" s="157">
        <v>430694.08809039998</v>
      </c>
      <c r="P17" s="157" t="s">
        <v>553</v>
      </c>
      <c r="Q17" s="157">
        <v>410689.00133759994</v>
      </c>
      <c r="R17" s="157" t="s">
        <v>560</v>
      </c>
      <c r="S17" s="56"/>
      <c r="T17" s="56"/>
    </row>
    <row r="18" spans="2:20" x14ac:dyDescent="0.35">
      <c r="B18" s="118" t="s">
        <v>26</v>
      </c>
      <c r="C18" s="35">
        <v>428591.11120919994</v>
      </c>
      <c r="D18" s="35" t="s">
        <v>195</v>
      </c>
      <c r="E18" s="169">
        <v>433681.81493239995</v>
      </c>
      <c r="F18" s="169" t="s">
        <v>523</v>
      </c>
      <c r="G18" s="168">
        <v>406318.67846359994</v>
      </c>
      <c r="H18" s="168" t="s">
        <v>196</v>
      </c>
      <c r="I18" s="123">
        <v>386587.41634159995</v>
      </c>
      <c r="J18" s="123" t="s">
        <v>535</v>
      </c>
      <c r="K18" s="123">
        <v>406480.53883239994</v>
      </c>
      <c r="L18" s="123" t="s">
        <v>541</v>
      </c>
      <c r="M18" s="123">
        <v>442202.15589599992</v>
      </c>
      <c r="N18" s="123" t="s">
        <v>549</v>
      </c>
      <c r="O18" s="123">
        <v>459054.96086239995</v>
      </c>
      <c r="P18" s="123" t="s">
        <v>554</v>
      </c>
      <c r="Q18" s="123">
        <v>440188.56459159998</v>
      </c>
      <c r="R18" s="123" t="s">
        <v>561</v>
      </c>
      <c r="S18" s="21"/>
      <c r="T18" s="56"/>
    </row>
    <row r="19" spans="2:20" ht="16" customHeight="1" x14ac:dyDescent="0.35">
      <c r="B19" s="202" t="s">
        <v>118</v>
      </c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</row>
    <row r="20" spans="2:20" x14ac:dyDescent="0.35">
      <c r="B20" s="1"/>
      <c r="C20" s="2" t="s">
        <v>17</v>
      </c>
      <c r="D20" s="2" t="s">
        <v>248</v>
      </c>
      <c r="E20" s="2" t="s">
        <v>17</v>
      </c>
      <c r="F20" s="2" t="s">
        <v>248</v>
      </c>
      <c r="G20" s="2" t="s">
        <v>17</v>
      </c>
      <c r="H20" s="2" t="s">
        <v>248</v>
      </c>
      <c r="I20" s="2" t="s">
        <v>17</v>
      </c>
      <c r="J20" s="2" t="s">
        <v>248</v>
      </c>
      <c r="K20" s="2" t="s">
        <v>17</v>
      </c>
      <c r="L20" s="2" t="s">
        <v>248</v>
      </c>
      <c r="M20" s="2" t="s">
        <v>17</v>
      </c>
      <c r="N20" s="2" t="s">
        <v>248</v>
      </c>
      <c r="O20" s="2" t="s">
        <v>17</v>
      </c>
      <c r="P20" s="2" t="s">
        <v>248</v>
      </c>
      <c r="Q20" s="100" t="s">
        <v>17</v>
      </c>
      <c r="R20" s="2" t="s">
        <v>248</v>
      </c>
    </row>
    <row r="21" spans="2:20" x14ac:dyDescent="0.35">
      <c r="B21" s="24" t="s">
        <v>6</v>
      </c>
      <c r="C21" s="68">
        <v>11764.997266640001</v>
      </c>
      <c r="D21" s="67" t="s">
        <v>197</v>
      </c>
      <c r="E21" s="149">
        <v>11512.708062150001</v>
      </c>
      <c r="F21" s="149" t="s">
        <v>562</v>
      </c>
      <c r="G21" s="149">
        <v>10194.784088300001</v>
      </c>
      <c r="H21" s="149" t="s">
        <v>198</v>
      </c>
      <c r="I21" s="149">
        <v>6164.44460162</v>
      </c>
      <c r="J21" s="149" t="s">
        <v>569</v>
      </c>
      <c r="K21" s="149">
        <v>6164.44460162</v>
      </c>
      <c r="L21" s="149" t="s">
        <v>569</v>
      </c>
      <c r="M21" s="149">
        <v>11764.997266640001</v>
      </c>
      <c r="N21" s="149" t="s">
        <v>578</v>
      </c>
      <c r="O21" s="149">
        <v>17191.082579310001</v>
      </c>
      <c r="P21" s="149" t="s">
        <v>584</v>
      </c>
      <c r="Q21" s="125">
        <v>10676.25979185</v>
      </c>
      <c r="R21" s="149" t="s">
        <v>587</v>
      </c>
      <c r="S21" s="110"/>
    </row>
    <row r="22" spans="2:20" x14ac:dyDescent="0.35">
      <c r="B22" s="9" t="s">
        <v>7</v>
      </c>
      <c r="C22" s="27">
        <v>20895.882032969999</v>
      </c>
      <c r="D22" s="66" t="s">
        <v>199</v>
      </c>
      <c r="E22" s="125">
        <v>19008.553799720001</v>
      </c>
      <c r="F22" s="125" t="s">
        <v>563</v>
      </c>
      <c r="G22" s="125">
        <v>17115.979516890002</v>
      </c>
      <c r="H22" s="125" t="s">
        <v>200</v>
      </c>
      <c r="I22" s="125">
        <v>714.65723520200004</v>
      </c>
      <c r="J22" s="125" t="s">
        <v>570</v>
      </c>
      <c r="K22" s="125">
        <v>714.65723520200004</v>
      </c>
      <c r="L22" s="125" t="s">
        <v>570</v>
      </c>
      <c r="M22" s="125">
        <v>12300.668913379999</v>
      </c>
      <c r="N22" s="125" t="s">
        <v>579</v>
      </c>
      <c r="O22" s="125">
        <v>22387.166223150001</v>
      </c>
      <c r="P22" s="125" t="s">
        <v>585</v>
      </c>
      <c r="Q22" s="125">
        <v>9657.8114399500009</v>
      </c>
      <c r="R22" s="125" t="s">
        <v>588</v>
      </c>
      <c r="S22" s="110"/>
      <c r="T22" s="56"/>
    </row>
    <row r="23" spans="2:20" x14ac:dyDescent="0.35">
      <c r="B23" s="11" t="s">
        <v>183</v>
      </c>
      <c r="C23" s="27">
        <v>5944.0030756800006</v>
      </c>
      <c r="D23" s="66" t="s">
        <v>201</v>
      </c>
      <c r="E23" s="125">
        <v>7454.2160217800001</v>
      </c>
      <c r="F23" s="125" t="s">
        <v>564</v>
      </c>
      <c r="G23" s="125">
        <v>8032.6945922300001</v>
      </c>
      <c r="H23" s="125" t="s">
        <v>202</v>
      </c>
      <c r="I23" s="125">
        <v>12355.32499538</v>
      </c>
      <c r="J23" s="125" t="s">
        <v>571</v>
      </c>
      <c r="K23" s="125">
        <v>12355.32499538</v>
      </c>
      <c r="L23" s="125" t="s">
        <v>571</v>
      </c>
      <c r="M23" s="125">
        <v>14492.64641053</v>
      </c>
      <c r="N23" s="125" t="s">
        <v>580</v>
      </c>
      <c r="O23" s="125">
        <v>14492.64641053</v>
      </c>
      <c r="P23" s="125" t="s">
        <v>580</v>
      </c>
      <c r="Q23" s="125">
        <v>14492.64641053</v>
      </c>
      <c r="R23" s="125" t="s">
        <v>580</v>
      </c>
      <c r="S23" s="110"/>
      <c r="T23" s="56"/>
    </row>
    <row r="24" spans="2:20" x14ac:dyDescent="0.35">
      <c r="B24" s="11" t="s">
        <v>12</v>
      </c>
      <c r="C24" s="27">
        <v>7450.0303936199998</v>
      </c>
      <c r="D24" s="66" t="s">
        <v>203</v>
      </c>
      <c r="E24" s="125">
        <v>7454.2066788600005</v>
      </c>
      <c r="F24" s="125" t="s">
        <v>565</v>
      </c>
      <c r="G24" s="125">
        <v>-1004.429066867</v>
      </c>
      <c r="H24" s="125" t="s">
        <v>204</v>
      </c>
      <c r="I24" s="125">
        <v>7450.0303936199998</v>
      </c>
      <c r="J24" s="125" t="s">
        <v>572</v>
      </c>
      <c r="K24" s="125">
        <v>7450.0303936199998</v>
      </c>
      <c r="L24" s="125" t="s">
        <v>572</v>
      </c>
      <c r="M24" s="125">
        <v>7450.2406093200007</v>
      </c>
      <c r="N24" s="125" t="s">
        <v>581</v>
      </c>
      <c r="O24" s="125">
        <v>7450.2406093200007</v>
      </c>
      <c r="P24" s="125" t="s">
        <v>581</v>
      </c>
      <c r="Q24" s="125">
        <v>7450.2406093200007</v>
      </c>
      <c r="R24" s="125" t="s">
        <v>581</v>
      </c>
      <c r="S24" s="110"/>
      <c r="T24" s="56"/>
    </row>
    <row r="25" spans="2:20" x14ac:dyDescent="0.35">
      <c r="B25" s="11" t="s">
        <v>13</v>
      </c>
      <c r="C25" s="27">
        <v>4765.7884560500006</v>
      </c>
      <c r="D25" s="66" t="s">
        <v>205</v>
      </c>
      <c r="E25" s="125">
        <v>3932.0402896300002</v>
      </c>
      <c r="F25" s="125" t="s">
        <v>566</v>
      </c>
      <c r="G25" s="125">
        <v>3936.1324885900003</v>
      </c>
      <c r="H25" s="125" t="s">
        <v>206</v>
      </c>
      <c r="I25" s="125">
        <v>8764.0840628599999</v>
      </c>
      <c r="J25" s="125" t="s">
        <v>573</v>
      </c>
      <c r="K25" s="125">
        <v>8764.0840628599999</v>
      </c>
      <c r="L25" s="125" t="s">
        <v>573</v>
      </c>
      <c r="M25" s="125">
        <v>-2066.6081236920004</v>
      </c>
      <c r="N25" s="125" t="s">
        <v>582</v>
      </c>
      <c r="O25" s="125">
        <v>-2066.6081236920004</v>
      </c>
      <c r="P25" s="125" t="s">
        <v>582</v>
      </c>
      <c r="Q25" s="125">
        <v>22377.512651059998</v>
      </c>
      <c r="R25" s="125" t="s">
        <v>589</v>
      </c>
      <c r="S25" s="110"/>
      <c r="T25" s="56"/>
    </row>
    <row r="26" spans="2:20" x14ac:dyDescent="0.35">
      <c r="B26" s="12" t="s">
        <v>14</v>
      </c>
      <c r="C26" s="30">
        <v>16431.500847579999</v>
      </c>
      <c r="D26" s="64" t="s">
        <v>207</v>
      </c>
      <c r="E26" s="147">
        <v>16422.223328019998</v>
      </c>
      <c r="F26" s="147" t="s">
        <v>567</v>
      </c>
      <c r="G26" s="147">
        <v>16421.041448639997</v>
      </c>
      <c r="H26" s="147" t="s">
        <v>208</v>
      </c>
      <c r="I26" s="147">
        <v>10141.293535569999</v>
      </c>
      <c r="J26" s="147" t="s">
        <v>574</v>
      </c>
      <c r="K26" s="147">
        <v>16431.500847579999</v>
      </c>
      <c r="L26" s="147" t="s">
        <v>576</v>
      </c>
      <c r="M26" s="147">
        <v>10141.293535569999</v>
      </c>
      <c r="N26" s="147" t="s">
        <v>574</v>
      </c>
      <c r="O26" s="147">
        <v>10141.293535569999</v>
      </c>
      <c r="P26" s="147" t="s">
        <v>574</v>
      </c>
      <c r="Q26" s="147">
        <v>10141.293535569999</v>
      </c>
      <c r="R26" s="147" t="s">
        <v>574</v>
      </c>
      <c r="S26" s="110"/>
      <c r="T26" s="56"/>
    </row>
    <row r="27" spans="2:20" x14ac:dyDescent="0.35">
      <c r="B27" s="13" t="s">
        <v>18</v>
      </c>
      <c r="C27" s="101">
        <v>60044</v>
      </c>
      <c r="D27" s="102" t="s">
        <v>209</v>
      </c>
      <c r="E27" s="170">
        <v>60044</v>
      </c>
      <c r="F27" s="171" t="s">
        <v>568</v>
      </c>
      <c r="G27" s="170">
        <v>50081.601509599997</v>
      </c>
      <c r="H27" s="171" t="s">
        <v>210</v>
      </c>
      <c r="I27" s="170">
        <v>41681</v>
      </c>
      <c r="J27" s="170" t="s">
        <v>575</v>
      </c>
      <c r="K27" s="170">
        <v>47567</v>
      </c>
      <c r="L27" s="170" t="s">
        <v>577</v>
      </c>
      <c r="M27" s="170">
        <v>49440</v>
      </c>
      <c r="N27" s="170" t="s">
        <v>583</v>
      </c>
      <c r="O27" s="170">
        <v>62132</v>
      </c>
      <c r="P27" s="170" t="s">
        <v>586</v>
      </c>
      <c r="Q27" s="170">
        <v>59574</v>
      </c>
      <c r="R27" s="170" t="s">
        <v>590</v>
      </c>
      <c r="T27" s="56"/>
    </row>
    <row r="28" spans="2:20" ht="15" x14ac:dyDescent="0.35">
      <c r="B28" s="203" t="s">
        <v>211</v>
      </c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T28" s="56"/>
    </row>
    <row r="29" spans="2:20" x14ac:dyDescent="0.35">
      <c r="B29" s="11" t="s">
        <v>8</v>
      </c>
      <c r="C29" s="27">
        <v>36329.143961696987</v>
      </c>
      <c r="D29" s="66" t="s">
        <v>212</v>
      </c>
      <c r="E29" s="125">
        <v>36388.063232369997</v>
      </c>
      <c r="F29" s="125" t="s">
        <v>591</v>
      </c>
      <c r="G29" s="165">
        <v>36031.250973329988</v>
      </c>
      <c r="H29" s="165" t="s">
        <v>213</v>
      </c>
      <c r="I29" s="125">
        <v>27255.694784541993</v>
      </c>
      <c r="J29" s="125" t="s">
        <v>598</v>
      </c>
      <c r="K29" s="125">
        <v>35918.928370287991</v>
      </c>
      <c r="L29" s="125" t="s">
        <v>605</v>
      </c>
      <c r="M29" s="125">
        <v>27255.694784541993</v>
      </c>
      <c r="N29" s="125" t="s">
        <v>598</v>
      </c>
      <c r="O29" s="125">
        <v>27255.694784541993</v>
      </c>
      <c r="P29" s="125" t="s">
        <v>598</v>
      </c>
      <c r="Q29" s="125">
        <v>27255.694784541993</v>
      </c>
      <c r="R29" s="125" t="s">
        <v>598</v>
      </c>
    </row>
    <row r="30" spans="2:20" x14ac:dyDescent="0.35">
      <c r="B30" s="11" t="s">
        <v>183</v>
      </c>
      <c r="C30" s="27">
        <v>41413.804839552984</v>
      </c>
      <c r="D30" s="66" t="s">
        <v>214</v>
      </c>
      <c r="E30" s="125">
        <v>51862.564891610986</v>
      </c>
      <c r="F30" s="125" t="s">
        <v>592</v>
      </c>
      <c r="G30" s="165">
        <v>55941.719773905985</v>
      </c>
      <c r="H30" s="165" t="s">
        <v>215</v>
      </c>
      <c r="I30" s="125">
        <v>86398.414825438973</v>
      </c>
      <c r="J30" s="125" t="s">
        <v>599</v>
      </c>
      <c r="K30" s="125">
        <v>86398.414825438973</v>
      </c>
      <c r="L30" s="125" t="s">
        <v>599</v>
      </c>
      <c r="M30" s="125">
        <v>101338.19366870198</v>
      </c>
      <c r="N30" s="125" t="s">
        <v>609</v>
      </c>
      <c r="O30" s="125">
        <v>101338.19366870198</v>
      </c>
      <c r="P30" s="125" t="s">
        <v>609</v>
      </c>
      <c r="Q30" s="125">
        <v>101338.19366870198</v>
      </c>
      <c r="R30" s="125" t="s">
        <v>609</v>
      </c>
      <c r="T30" s="56"/>
    </row>
    <row r="31" spans="2:20" x14ac:dyDescent="0.35">
      <c r="B31" s="11" t="s">
        <v>12</v>
      </c>
      <c r="C31" s="27">
        <v>67517.939769964985</v>
      </c>
      <c r="D31" s="66" t="s">
        <v>216</v>
      </c>
      <c r="E31" s="125">
        <v>67509.924422116994</v>
      </c>
      <c r="F31" s="125" t="s">
        <v>593</v>
      </c>
      <c r="G31" s="165">
        <v>57462.664348014987</v>
      </c>
      <c r="H31" s="165" t="s">
        <v>217</v>
      </c>
      <c r="I31" s="125">
        <v>61992.186974177981</v>
      </c>
      <c r="J31" s="125" t="s">
        <v>600</v>
      </c>
      <c r="K31" s="125">
        <v>67517.939769964985</v>
      </c>
      <c r="L31" s="125" t="s">
        <v>606</v>
      </c>
      <c r="M31" s="125">
        <v>67517.939769964985</v>
      </c>
      <c r="N31" s="125" t="s">
        <v>606</v>
      </c>
      <c r="O31" s="125">
        <v>67517.939769964985</v>
      </c>
      <c r="P31" s="125" t="s">
        <v>606</v>
      </c>
      <c r="Q31" s="125">
        <v>67517.939769964985</v>
      </c>
      <c r="R31" s="125" t="s">
        <v>606</v>
      </c>
      <c r="T31" s="56"/>
    </row>
    <row r="32" spans="2:20" x14ac:dyDescent="0.35">
      <c r="B32" s="11" t="s">
        <v>14</v>
      </c>
      <c r="C32" s="27">
        <v>78958.394425189981</v>
      </c>
      <c r="D32" s="66" t="s">
        <v>218</v>
      </c>
      <c r="E32" s="125">
        <v>78958.394425189981</v>
      </c>
      <c r="F32" s="125" t="s">
        <v>594</v>
      </c>
      <c r="G32" s="165">
        <v>78958.060452362974</v>
      </c>
      <c r="H32" s="165" t="s">
        <v>218</v>
      </c>
      <c r="I32" s="125">
        <v>43043.247489168993</v>
      </c>
      <c r="J32" s="125" t="s">
        <v>601</v>
      </c>
      <c r="K32" s="125">
        <v>78958.394425189981</v>
      </c>
      <c r="L32" s="125" t="s">
        <v>594</v>
      </c>
      <c r="M32" s="125">
        <v>43043.247489168993</v>
      </c>
      <c r="N32" s="125" t="s">
        <v>601</v>
      </c>
      <c r="O32" s="125">
        <v>43043.247489168993</v>
      </c>
      <c r="P32" s="125" t="s">
        <v>601</v>
      </c>
      <c r="Q32" s="125">
        <v>43043.247489168993</v>
      </c>
      <c r="R32" s="125" t="s">
        <v>601</v>
      </c>
      <c r="T32" s="56"/>
    </row>
    <row r="33" spans="2:20" x14ac:dyDescent="0.35">
      <c r="B33" s="12" t="s">
        <v>15</v>
      </c>
      <c r="C33" s="30">
        <v>41227.178669161993</v>
      </c>
      <c r="D33" s="65" t="s">
        <v>219</v>
      </c>
      <c r="E33" s="147">
        <v>41227.178669161993</v>
      </c>
      <c r="F33" s="147" t="s">
        <v>595</v>
      </c>
      <c r="G33" s="166">
        <v>18095.875924997996</v>
      </c>
      <c r="H33" s="166" t="s">
        <v>220</v>
      </c>
      <c r="I33" s="147">
        <v>34394.934947467991</v>
      </c>
      <c r="J33" s="147" t="s">
        <v>602</v>
      </c>
      <c r="K33" s="147">
        <v>41227.178669161993</v>
      </c>
      <c r="L33" s="147" t="s">
        <v>595</v>
      </c>
      <c r="M33" s="147">
        <v>34394.934947467991</v>
      </c>
      <c r="N33" s="147" t="s">
        <v>602</v>
      </c>
      <c r="O33" s="147">
        <v>34394.934947467991</v>
      </c>
      <c r="P33" s="147" t="s">
        <v>602</v>
      </c>
      <c r="Q33" s="147">
        <v>34394.934947467991</v>
      </c>
      <c r="R33" s="147" t="s">
        <v>602</v>
      </c>
      <c r="T33" s="56"/>
    </row>
    <row r="34" spans="2:20" x14ac:dyDescent="0.35">
      <c r="B34" s="103" t="s">
        <v>16</v>
      </c>
      <c r="C34" s="104">
        <v>207836.56916742996</v>
      </c>
      <c r="D34" s="105" t="s">
        <v>221</v>
      </c>
      <c r="E34" s="172">
        <v>216655.28326411993</v>
      </c>
      <c r="F34" s="172" t="s">
        <v>596</v>
      </c>
      <c r="G34" s="172">
        <v>206139.55627358996</v>
      </c>
      <c r="H34" s="172" t="s">
        <v>222</v>
      </c>
      <c r="I34" s="172">
        <v>203411.42920967995</v>
      </c>
      <c r="J34" s="172" t="s">
        <v>603</v>
      </c>
      <c r="K34" s="172">
        <v>245262.31829323995</v>
      </c>
      <c r="L34" s="172" t="s">
        <v>607</v>
      </c>
      <c r="M34" s="172">
        <v>208170.86519393994</v>
      </c>
      <c r="N34" s="172" t="s">
        <v>610</v>
      </c>
      <c r="O34" s="172">
        <v>208170.86519393994</v>
      </c>
      <c r="P34" s="172" t="s">
        <v>610</v>
      </c>
      <c r="Q34" s="172">
        <v>208170.86519393994</v>
      </c>
      <c r="R34" s="172" t="s">
        <v>610</v>
      </c>
      <c r="T34" s="56"/>
    </row>
    <row r="35" spans="2:20" x14ac:dyDescent="0.35">
      <c r="B35" s="11" t="s">
        <v>26</v>
      </c>
      <c r="C35" s="33">
        <v>241106.61899365994</v>
      </c>
      <c r="D35" s="39" t="s">
        <v>223</v>
      </c>
      <c r="E35" s="131">
        <v>249140.06601421995</v>
      </c>
      <c r="F35" s="131" t="s">
        <v>597</v>
      </c>
      <c r="G35" s="131">
        <v>241106.61899365994</v>
      </c>
      <c r="H35" s="131" t="s">
        <v>223</v>
      </c>
      <c r="I35" s="131">
        <v>231308.71811483995</v>
      </c>
      <c r="J35" s="131" t="s">
        <v>604</v>
      </c>
      <c r="K35" s="131">
        <v>277100.59429016995</v>
      </c>
      <c r="L35" s="131" t="s">
        <v>608</v>
      </c>
      <c r="M35" s="131">
        <v>235918.40499279994</v>
      </c>
      <c r="N35" s="131" t="s">
        <v>611</v>
      </c>
      <c r="O35" s="131">
        <v>235918.40499279994</v>
      </c>
      <c r="P35" s="131" t="s">
        <v>611</v>
      </c>
      <c r="Q35" s="131">
        <v>235918.40499279994</v>
      </c>
      <c r="R35" s="131" t="s">
        <v>611</v>
      </c>
      <c r="T35" s="56"/>
    </row>
    <row r="36" spans="2:20" ht="15.5" x14ac:dyDescent="0.35">
      <c r="B36" s="204" t="s">
        <v>34</v>
      </c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5"/>
      <c r="O36" s="205"/>
      <c r="P36" s="204"/>
      <c r="Q36" s="204"/>
      <c r="R36" s="204"/>
    </row>
    <row r="37" spans="2:20" x14ac:dyDescent="0.35">
      <c r="B37" s="11" t="s">
        <v>8</v>
      </c>
      <c r="C37" s="27">
        <v>5376.5939089200001</v>
      </c>
      <c r="D37" s="66" t="s">
        <v>224</v>
      </c>
      <c r="E37" s="125">
        <v>5549.6552438199997</v>
      </c>
      <c r="F37" s="125" t="s">
        <v>612</v>
      </c>
      <c r="G37" s="165">
        <v>5018.6193269200003</v>
      </c>
      <c r="H37" s="165" t="s">
        <v>225</v>
      </c>
      <c r="I37" s="125">
        <v>2062.57490994</v>
      </c>
      <c r="J37" s="125" t="s">
        <v>616</v>
      </c>
      <c r="K37" s="125">
        <v>4905.4384753800005</v>
      </c>
      <c r="L37" s="125" t="s">
        <v>620</v>
      </c>
      <c r="M37" s="125">
        <v>2062.57490994</v>
      </c>
      <c r="N37" s="125" t="s">
        <v>616</v>
      </c>
      <c r="O37" s="125">
        <v>2062.57490994</v>
      </c>
      <c r="P37" s="125" t="s">
        <v>616</v>
      </c>
      <c r="Q37" s="125">
        <v>2062.57490994</v>
      </c>
      <c r="R37" s="125" t="s">
        <v>616</v>
      </c>
      <c r="T37" s="56"/>
    </row>
    <row r="38" spans="2:20" x14ac:dyDescent="0.35">
      <c r="B38" s="11" t="s">
        <v>183</v>
      </c>
      <c r="C38" s="27">
        <v>2108.3192119800001</v>
      </c>
      <c r="D38" s="66" t="s">
        <v>226</v>
      </c>
      <c r="E38" s="125">
        <v>2630.5791240399999</v>
      </c>
      <c r="F38" s="125" t="s">
        <v>613</v>
      </c>
      <c r="G38" s="165">
        <v>2829.6935151399998</v>
      </c>
      <c r="H38" s="165" t="s">
        <v>227</v>
      </c>
      <c r="I38" s="125">
        <v>4493.53429366</v>
      </c>
      <c r="J38" s="125" t="s">
        <v>617</v>
      </c>
      <c r="K38" s="125">
        <v>4493.53429366</v>
      </c>
      <c r="L38" s="125" t="s">
        <v>617</v>
      </c>
      <c r="M38" s="125">
        <v>5390.5533313200003</v>
      </c>
      <c r="N38" s="125" t="s">
        <v>623</v>
      </c>
      <c r="O38" s="125">
        <v>5390.5533313200003</v>
      </c>
      <c r="P38" s="125" t="s">
        <v>623</v>
      </c>
      <c r="Q38" s="125">
        <v>5390.5533313200003</v>
      </c>
      <c r="R38" s="125" t="s">
        <v>623</v>
      </c>
      <c r="T38" s="56"/>
    </row>
    <row r="39" spans="2:20" x14ac:dyDescent="0.35">
      <c r="B39" s="12" t="s">
        <v>12</v>
      </c>
      <c r="C39" s="30">
        <v>3003.6424215399998</v>
      </c>
      <c r="D39" s="64" t="s">
        <v>228</v>
      </c>
      <c r="E39" s="147">
        <v>3004.0941387800003</v>
      </c>
      <c r="F39" s="147" t="s">
        <v>614</v>
      </c>
      <c r="G39" s="166">
        <v>2491.3444609199996</v>
      </c>
      <c r="H39" s="166" t="s">
        <v>229</v>
      </c>
      <c r="I39" s="147">
        <v>3004.5126193000001</v>
      </c>
      <c r="J39" s="147" t="s">
        <v>618</v>
      </c>
      <c r="K39" s="147">
        <v>3003.6424215399998</v>
      </c>
      <c r="L39" s="147" t="s">
        <v>621</v>
      </c>
      <c r="M39" s="147">
        <v>3003.6424215399998</v>
      </c>
      <c r="N39" s="147" t="s">
        <v>621</v>
      </c>
      <c r="O39" s="147">
        <v>3003.6424215399998</v>
      </c>
      <c r="P39" s="147" t="s">
        <v>621</v>
      </c>
      <c r="Q39" s="147">
        <v>3003.6424215399998</v>
      </c>
      <c r="R39" s="147" t="s">
        <v>621</v>
      </c>
      <c r="T39" s="56"/>
    </row>
    <row r="40" spans="2:20" x14ac:dyDescent="0.35">
      <c r="B40" s="85" t="s">
        <v>18</v>
      </c>
      <c r="C40" s="87">
        <v>18904.2305256</v>
      </c>
      <c r="D40" s="106" t="s">
        <v>230</v>
      </c>
      <c r="E40" s="173">
        <v>13183</v>
      </c>
      <c r="F40" s="173" t="s">
        <v>615</v>
      </c>
      <c r="G40" s="173">
        <v>18341.1400584</v>
      </c>
      <c r="H40" s="173" t="s">
        <v>231</v>
      </c>
      <c r="I40" s="173">
        <v>8935</v>
      </c>
      <c r="J40" s="173" t="s">
        <v>619</v>
      </c>
      <c r="K40" s="173">
        <v>11735</v>
      </c>
      <c r="L40" s="173" t="s">
        <v>622</v>
      </c>
      <c r="M40" s="173">
        <v>10020</v>
      </c>
      <c r="N40" s="173" t="s">
        <v>624</v>
      </c>
      <c r="O40" s="173">
        <v>10020</v>
      </c>
      <c r="P40" s="173" t="s">
        <v>624</v>
      </c>
      <c r="Q40" s="173">
        <v>10020</v>
      </c>
      <c r="R40" s="173" t="s">
        <v>624</v>
      </c>
      <c r="T40" s="56"/>
    </row>
    <row r="41" spans="2:20" x14ac:dyDescent="0.35">
      <c r="B41" s="200" t="s">
        <v>232</v>
      </c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</row>
    <row r="42" spans="2:20" x14ac:dyDescent="0.35">
      <c r="B42" s="89" t="s">
        <v>233</v>
      </c>
      <c r="C42" s="91">
        <f>(C17+C27+C34+C40)</f>
        <v>676118.17440382997</v>
      </c>
      <c r="D42" s="92" t="s">
        <v>234</v>
      </c>
      <c r="E42" s="133">
        <f>(E17+E27+E34+E40)</f>
        <v>693671.21982131992</v>
      </c>
      <c r="F42" s="134" t="s">
        <v>626</v>
      </c>
      <c r="G42" s="133">
        <f>(G17+G27+G34+G40)</f>
        <v>662393.95769558998</v>
      </c>
      <c r="H42" s="134" t="s">
        <v>234</v>
      </c>
      <c r="I42" s="133">
        <f>(I17+I27+I34+I40)</f>
        <v>584118.2364444799</v>
      </c>
      <c r="J42" s="134" t="s">
        <v>625</v>
      </c>
      <c r="K42" s="133">
        <f>(K17+K27+K34+K40)</f>
        <v>653405.84088083985</v>
      </c>
      <c r="L42" s="134" t="s">
        <v>629</v>
      </c>
      <c r="M42" s="133">
        <f>(M17+M27+M34+M40)</f>
        <v>656132.82395753986</v>
      </c>
      <c r="N42" s="134" t="s">
        <v>631</v>
      </c>
      <c r="O42" s="133">
        <f>(O17+O27+O34+O40)</f>
        <v>711016.95328433998</v>
      </c>
      <c r="P42" s="135" t="s">
        <v>633</v>
      </c>
      <c r="Q42" s="133">
        <f>(Q17+Q27+Q34+Q40)</f>
        <v>688453.86653153994</v>
      </c>
      <c r="R42" s="136" t="s">
        <v>635</v>
      </c>
      <c r="S42" s="108"/>
      <c r="T42" s="108"/>
    </row>
    <row r="43" spans="2:20" x14ac:dyDescent="0.35">
      <c r="B43" s="53" t="s">
        <v>26</v>
      </c>
      <c r="C43" s="93">
        <f>(C18+C27+C35+C40)</f>
        <v>748645.96072845988</v>
      </c>
      <c r="D43" s="95" t="s">
        <v>235</v>
      </c>
      <c r="E43" s="137">
        <f>(E18+E27+E35+E40)</f>
        <v>756048.8809466199</v>
      </c>
      <c r="F43" s="137" t="s">
        <v>627</v>
      </c>
      <c r="G43" s="137">
        <f>(G18+G27+G35+G40)</f>
        <v>715848.0390252599</v>
      </c>
      <c r="H43" s="137" t="s">
        <v>235</v>
      </c>
      <c r="I43" s="137">
        <f>(I18+I27+I35+I40)</f>
        <v>668512.13445643988</v>
      </c>
      <c r="J43" s="137" t="s">
        <v>628</v>
      </c>
      <c r="K43" s="137">
        <f>(K18+K27+K35+K40)</f>
        <v>742883.13312256988</v>
      </c>
      <c r="L43" s="137" t="s">
        <v>630</v>
      </c>
      <c r="M43" s="137">
        <f>(M18+M27+M35+M40)</f>
        <v>737580.56088879984</v>
      </c>
      <c r="N43" s="137" t="s">
        <v>632</v>
      </c>
      <c r="O43" s="137">
        <f>(O18+O27+O35+O40)</f>
        <v>767125.36585519987</v>
      </c>
      <c r="P43" s="138" t="s">
        <v>634</v>
      </c>
      <c r="Q43" s="137">
        <f>(Q18+Q27+Q35+Q40)</f>
        <v>745700.96958439995</v>
      </c>
      <c r="R43" s="139" t="s">
        <v>636</v>
      </c>
      <c r="S43" s="108"/>
      <c r="T43" s="108"/>
    </row>
    <row r="44" spans="2:20" x14ac:dyDescent="0.35">
      <c r="B44" s="52" t="s">
        <v>246</v>
      </c>
      <c r="C44" s="199">
        <v>2315607</v>
      </c>
      <c r="D44" s="199"/>
      <c r="E44" s="193">
        <v>2315607</v>
      </c>
      <c r="F44" s="193"/>
      <c r="G44" s="193">
        <v>2315607</v>
      </c>
      <c r="H44" s="193"/>
      <c r="I44" s="193">
        <v>2315607</v>
      </c>
      <c r="J44" s="193"/>
      <c r="K44" s="193">
        <v>2315607</v>
      </c>
      <c r="L44" s="193"/>
      <c r="M44" s="193">
        <v>2315607</v>
      </c>
      <c r="N44" s="193"/>
      <c r="O44" s="193">
        <v>2315607</v>
      </c>
      <c r="P44" s="193"/>
      <c r="Q44" s="193">
        <v>2315607</v>
      </c>
      <c r="R44" s="194"/>
    </row>
    <row r="45" spans="2:20" x14ac:dyDescent="0.35">
      <c r="B45" s="51" t="s">
        <v>247</v>
      </c>
      <c r="C45" s="49">
        <f>(C42*100)/C44</f>
        <v>29.198312770855765</v>
      </c>
      <c r="D45" s="49"/>
      <c r="E45" s="49">
        <f>(E42*100)/E44</f>
        <v>29.956344916098452</v>
      </c>
      <c r="F45" s="49"/>
      <c r="G45" s="49">
        <f>(G42*100)/G44</f>
        <v>28.605629439520175</v>
      </c>
      <c r="H45" s="49"/>
      <c r="I45" s="49">
        <f>(I42*100)/I44</f>
        <v>25.225275119848916</v>
      </c>
      <c r="J45" s="49"/>
      <c r="K45" s="49">
        <f>(K42*100)/K44</f>
        <v>28.217475628672734</v>
      </c>
      <c r="L45" s="49"/>
      <c r="M45" s="49">
        <f>(M42*100)/M44</f>
        <v>28.335240995451294</v>
      </c>
      <c r="N45" s="49"/>
      <c r="O45" s="49">
        <f>(O42*100)/O44</f>
        <v>30.705424248775373</v>
      </c>
      <c r="P45" s="49"/>
      <c r="Q45" s="49">
        <f>(Q42*100)/Q44</f>
        <v>29.731032361343701</v>
      </c>
      <c r="R45" s="109"/>
    </row>
    <row r="46" spans="2:20" x14ac:dyDescent="0.35">
      <c r="B46" s="97" t="s">
        <v>23</v>
      </c>
      <c r="C46" s="49" t="e">
        <f>(#REF!*100)/C44</f>
        <v>#REF!</v>
      </c>
      <c r="D46" s="49"/>
      <c r="E46" s="49">
        <f>(E40+E35+E27+E18)*100/E44</f>
        <v>32.650137996068416</v>
      </c>
      <c r="F46" s="49"/>
      <c r="G46" s="49" t="e">
        <f>(#REF!*100)/G44</f>
        <v>#REF!</v>
      </c>
      <c r="H46" s="49"/>
      <c r="I46" s="49">
        <f>(I40+I35+I27+I18)*100/I44</f>
        <v>28.869844254937902</v>
      </c>
      <c r="J46" s="49"/>
      <c r="K46" s="49">
        <f>(K40+K35+K27+K18)*100/K44</f>
        <v>32.08157226690755</v>
      </c>
      <c r="L46" s="49"/>
      <c r="M46" s="49">
        <f>(M40+M35+M27+M18)*100/M44</f>
        <v>31.852579513224821</v>
      </c>
      <c r="N46" s="49"/>
      <c r="O46" s="49">
        <f>(O40+O35+O27+O18)*100/O44</f>
        <v>33.128478444537436</v>
      </c>
      <c r="P46" s="49"/>
      <c r="Q46" s="49">
        <f>(Q40+Q35+Q27+Q18)*100/Q44</f>
        <v>32.203261157199812</v>
      </c>
      <c r="R46" s="109"/>
    </row>
    <row r="49" spans="2:17" x14ac:dyDescent="0.35">
      <c r="B49" s="107"/>
      <c r="C49" s="22"/>
      <c r="D49" s="21"/>
      <c r="E49" s="22"/>
      <c r="F49" s="21"/>
      <c r="G49" s="22"/>
      <c r="H49" s="21"/>
      <c r="I49" s="23"/>
      <c r="J49" s="21"/>
      <c r="K49" s="23"/>
      <c r="L49" s="21"/>
      <c r="M49" s="23"/>
      <c r="N49" s="21"/>
      <c r="O49" s="23"/>
      <c r="P49" s="21"/>
      <c r="Q49" s="23"/>
    </row>
    <row r="50" spans="2:17" x14ac:dyDescent="0.35">
      <c r="B50" s="107"/>
      <c r="C50" s="22"/>
      <c r="D50" s="21"/>
      <c r="E50" s="22"/>
      <c r="F50" s="21"/>
      <c r="G50" s="22"/>
      <c r="H50" s="21"/>
      <c r="I50" s="23"/>
      <c r="J50" s="21"/>
      <c r="K50" s="23"/>
      <c r="L50" s="21"/>
      <c r="M50" s="23"/>
      <c r="N50" s="21"/>
      <c r="O50" s="23"/>
      <c r="P50" s="21"/>
      <c r="Q50" s="23"/>
    </row>
    <row r="51" spans="2:17" x14ac:dyDescent="0.35">
      <c r="B51" s="107"/>
      <c r="C51" s="22"/>
      <c r="D51" s="21"/>
      <c r="E51" s="22"/>
      <c r="F51" s="21"/>
      <c r="G51" s="22"/>
      <c r="H51" s="21"/>
      <c r="I51" s="23"/>
      <c r="J51" s="21"/>
      <c r="K51" s="23"/>
      <c r="L51" s="21"/>
      <c r="M51" s="23"/>
      <c r="N51" s="21"/>
      <c r="O51" s="23"/>
      <c r="P51" s="21"/>
      <c r="Q51" s="23"/>
    </row>
    <row r="52" spans="2:17" x14ac:dyDescent="0.35">
      <c r="B52" s="107"/>
      <c r="C52" s="22"/>
      <c r="D52" s="21"/>
      <c r="E52" s="111"/>
      <c r="F52" s="21"/>
      <c r="G52" s="22"/>
      <c r="H52" s="21"/>
      <c r="I52" s="111"/>
      <c r="J52" s="21"/>
      <c r="K52" s="111"/>
      <c r="L52" s="21"/>
      <c r="M52" s="111"/>
      <c r="N52" s="21"/>
      <c r="O52" s="111"/>
      <c r="P52" s="21"/>
      <c r="Q52" s="111"/>
    </row>
    <row r="53" spans="2:17" x14ac:dyDescent="0.35">
      <c r="E53" s="111"/>
      <c r="I53" s="111"/>
      <c r="K53" s="111"/>
      <c r="M53" s="111"/>
      <c r="O53" s="111"/>
      <c r="Q53" s="111"/>
    </row>
    <row r="56" spans="2:17" x14ac:dyDescent="0.35">
      <c r="E56" s="44"/>
      <c r="F56" s="10"/>
      <c r="I56" s="44"/>
      <c r="K56" s="44"/>
      <c r="M56" s="44"/>
      <c r="O56" s="44"/>
      <c r="Q56" s="44"/>
    </row>
    <row r="57" spans="2:17" x14ac:dyDescent="0.35">
      <c r="E57" s="44"/>
      <c r="F57" s="10"/>
      <c r="I57" s="44"/>
      <c r="K57" s="44"/>
      <c r="M57" s="44"/>
      <c r="O57" s="44"/>
      <c r="Q57" s="44"/>
    </row>
    <row r="58" spans="2:17" x14ac:dyDescent="0.35">
      <c r="E58" s="44"/>
      <c r="F58" s="10"/>
      <c r="I58" s="44"/>
      <c r="K58" s="44"/>
      <c r="M58" s="44"/>
      <c r="O58" s="44"/>
      <c r="Q58" s="44"/>
    </row>
    <row r="59" spans="2:17" x14ac:dyDescent="0.35">
      <c r="E59" s="44"/>
      <c r="F59" s="10"/>
      <c r="I59" s="44"/>
      <c r="K59" s="44"/>
      <c r="M59" s="44"/>
      <c r="O59" s="44"/>
      <c r="Q59" s="44"/>
    </row>
    <row r="60" spans="2:17" x14ac:dyDescent="0.35">
      <c r="E60" s="44"/>
      <c r="F60" s="10"/>
      <c r="I60" s="44"/>
      <c r="K60" s="44"/>
      <c r="M60" s="44"/>
      <c r="O60" s="44"/>
      <c r="Q60" s="44"/>
    </row>
    <row r="61" spans="2:17" x14ac:dyDescent="0.35">
      <c r="E61" s="44"/>
      <c r="F61" s="10"/>
      <c r="I61" s="44"/>
      <c r="K61" s="44"/>
      <c r="M61" s="44"/>
      <c r="O61" s="44"/>
      <c r="Q61" s="44"/>
    </row>
    <row r="62" spans="2:17" x14ac:dyDescent="0.35">
      <c r="E62" s="44"/>
      <c r="F62" s="10"/>
      <c r="I62" s="44"/>
      <c r="K62" s="44"/>
      <c r="M62" s="44"/>
      <c r="O62" s="44"/>
      <c r="Q62" s="44"/>
    </row>
    <row r="63" spans="2:17" x14ac:dyDescent="0.35">
      <c r="E63" s="44"/>
      <c r="F63" s="10"/>
      <c r="I63" s="44"/>
      <c r="K63" s="44"/>
      <c r="M63" s="44"/>
      <c r="O63" s="44"/>
      <c r="Q63" s="44"/>
    </row>
    <row r="64" spans="2:17" x14ac:dyDescent="0.35">
      <c r="E64" s="44"/>
      <c r="F64" s="45"/>
      <c r="I64" s="44"/>
      <c r="K64" s="44"/>
      <c r="M64" s="44"/>
      <c r="O64" s="44"/>
      <c r="Q64" s="44"/>
    </row>
    <row r="65" spans="5:17" x14ac:dyDescent="0.35">
      <c r="E65" s="44"/>
      <c r="F65" s="10"/>
      <c r="I65" s="44"/>
      <c r="K65" s="44"/>
      <c r="M65" s="44"/>
      <c r="O65" s="44"/>
      <c r="Q65" s="44"/>
    </row>
    <row r="66" spans="5:17" x14ac:dyDescent="0.35">
      <c r="E66" s="44"/>
      <c r="F66" s="45"/>
      <c r="I66" s="44"/>
      <c r="K66" s="44"/>
      <c r="M66" s="44"/>
      <c r="O66" s="44"/>
      <c r="Q66" s="44"/>
    </row>
  </sheetData>
  <mergeCells count="23">
    <mergeCell ref="B41:R41"/>
    <mergeCell ref="B2:R2"/>
    <mergeCell ref="C3:D3"/>
    <mergeCell ref="E3:F3"/>
    <mergeCell ref="G3:H3"/>
    <mergeCell ref="I3:J3"/>
    <mergeCell ref="M3:N3"/>
    <mergeCell ref="O3:P3"/>
    <mergeCell ref="Q3:R3"/>
    <mergeCell ref="B4:R4"/>
    <mergeCell ref="B5:R5"/>
    <mergeCell ref="B19:R19"/>
    <mergeCell ref="B28:R28"/>
    <mergeCell ref="B36:R36"/>
    <mergeCell ref="K3:L3"/>
    <mergeCell ref="O44:P44"/>
    <mergeCell ref="Q44:R44"/>
    <mergeCell ref="C44:D44"/>
    <mergeCell ref="E44:F44"/>
    <mergeCell ref="G44:H44"/>
    <mergeCell ref="I44:J44"/>
    <mergeCell ref="M44:N44"/>
    <mergeCell ref="K44:L4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STable 1. Averted total deaths</vt:lpstr>
      <vt:lpstr>STable 2. Averted prema deaths</vt:lpstr>
      <vt:lpstr>STable 7. Number of AVP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Arango</dc:creator>
  <cp:lastModifiedBy>Andrea Arango</cp:lastModifiedBy>
  <dcterms:created xsi:type="dcterms:W3CDTF">2024-07-17T07:08:03Z</dcterms:created>
  <dcterms:modified xsi:type="dcterms:W3CDTF">2025-06-25T19:58:25Z</dcterms:modified>
</cp:coreProperties>
</file>