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ih\Google 드라이브\윤필환 교수님\Femur neck fracture SPECT 논문\Patient list &amp; SPSS\"/>
    </mc:Choice>
  </mc:AlternateContent>
  <xr:revisionPtr revIDLastSave="0" documentId="8_{CAC605ED-7166-4040-9239-78FB2B828747}" xr6:coauthVersionLast="45" xr6:coauthVersionMax="45" xr10:uidLastSave="{00000000-0000-0000-0000-000000000000}"/>
  <bookViews>
    <workbookView xWindow="-120" yWindow="-120" windowWidth="29040" windowHeight="15840" xr2:uid="{8286F599-637D-4B5D-99D1-33C05D904F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4" i="1" l="1"/>
  <c r="P22" i="1"/>
  <c r="P23" i="1"/>
  <c r="P24" i="1"/>
  <c r="P31" i="1"/>
  <c r="P2" i="1"/>
  <c r="AK31" i="1"/>
  <c r="AI31" i="1"/>
  <c r="AH31" i="1"/>
  <c r="AA31" i="1"/>
  <c r="AL31" i="1" s="1"/>
  <c r="Z31" i="1"/>
  <c r="AJ31" i="1" s="1"/>
  <c r="AL30" i="1"/>
  <c r="AI30" i="1"/>
  <c r="AH30" i="1"/>
  <c r="AA30" i="1"/>
  <c r="Z30" i="1"/>
  <c r="AK30" i="1" s="1"/>
  <c r="AI29" i="1"/>
  <c r="AH29" i="1"/>
  <c r="AK29" i="1" s="1"/>
  <c r="AA29" i="1"/>
  <c r="AL29" i="1" s="1"/>
  <c r="Z29" i="1"/>
  <c r="AJ28" i="1"/>
  <c r="AI28" i="1"/>
  <c r="AL28" i="1" s="1"/>
  <c r="AH28" i="1"/>
  <c r="AK28" i="1" s="1"/>
  <c r="AA28" i="1"/>
  <c r="Z28" i="1"/>
  <c r="AK27" i="1"/>
  <c r="AJ27" i="1"/>
  <c r="AI27" i="1"/>
  <c r="AL27" i="1" s="1"/>
  <c r="AH27" i="1"/>
  <c r="AA27" i="1"/>
  <c r="Z27" i="1"/>
  <c r="AL26" i="1"/>
  <c r="AJ26" i="1"/>
  <c r="AI26" i="1"/>
  <c r="AH26" i="1"/>
  <c r="AA26" i="1"/>
  <c r="Z26" i="1"/>
  <c r="AK26" i="1" s="1"/>
  <c r="AK25" i="1"/>
  <c r="AI25" i="1"/>
  <c r="AH25" i="1"/>
  <c r="AA25" i="1"/>
  <c r="AL25" i="1" s="1"/>
  <c r="Z25" i="1"/>
  <c r="AJ25" i="1" s="1"/>
  <c r="AL24" i="1"/>
  <c r="AI24" i="1"/>
  <c r="AH24" i="1"/>
  <c r="AA24" i="1"/>
  <c r="Z24" i="1"/>
  <c r="AK24" i="1" s="1"/>
  <c r="AI23" i="1"/>
  <c r="AH23" i="1"/>
  <c r="AK23" i="1" s="1"/>
  <c r="AA23" i="1"/>
  <c r="AL23" i="1" s="1"/>
  <c r="Z23" i="1"/>
  <c r="AJ22" i="1"/>
  <c r="AI22" i="1"/>
  <c r="AL22" i="1" s="1"/>
  <c r="AH22" i="1"/>
  <c r="AK22" i="1" s="1"/>
  <c r="AA22" i="1"/>
  <c r="Z22" i="1"/>
  <c r="AK21" i="1"/>
  <c r="AJ21" i="1"/>
  <c r="AI21" i="1"/>
  <c r="AL21" i="1" s="1"/>
  <c r="AH21" i="1"/>
  <c r="AA21" i="1"/>
  <c r="Z21" i="1"/>
  <c r="AL20" i="1"/>
  <c r="AJ20" i="1"/>
  <c r="AI20" i="1"/>
  <c r="AH20" i="1"/>
  <c r="AA20" i="1"/>
  <c r="Z20" i="1"/>
  <c r="AK20" i="1" s="1"/>
  <c r="AK19" i="1"/>
  <c r="AI19" i="1"/>
  <c r="AH19" i="1"/>
  <c r="AA19" i="1"/>
  <c r="AL19" i="1" s="1"/>
  <c r="Z19" i="1"/>
  <c r="AJ19" i="1" s="1"/>
  <c r="AL18" i="1"/>
  <c r="AI18" i="1"/>
  <c r="AH18" i="1"/>
  <c r="AA18" i="1"/>
  <c r="Z18" i="1"/>
  <c r="AK18" i="1" s="1"/>
  <c r="AI17" i="1"/>
  <c r="AH17" i="1"/>
  <c r="AA17" i="1"/>
  <c r="AL17" i="1" s="1"/>
  <c r="Z17" i="1"/>
  <c r="AK17" i="1" s="1"/>
  <c r="AJ16" i="1"/>
  <c r="AI16" i="1"/>
  <c r="AH16" i="1"/>
  <c r="AK16" i="1" s="1"/>
  <c r="AA16" i="1"/>
  <c r="AL16" i="1" s="1"/>
  <c r="Z16" i="1"/>
  <c r="AK15" i="1"/>
  <c r="AJ15" i="1"/>
  <c r="AI15" i="1"/>
  <c r="AL15" i="1" s="1"/>
  <c r="AH15" i="1"/>
  <c r="AA15" i="1"/>
  <c r="Z15" i="1"/>
  <c r="AL14" i="1"/>
  <c r="AJ14" i="1"/>
  <c r="AI14" i="1"/>
  <c r="AH14" i="1"/>
  <c r="AA14" i="1"/>
  <c r="Z14" i="1"/>
  <c r="AK14" i="1" s="1"/>
  <c r="AK13" i="1"/>
  <c r="AI13" i="1"/>
  <c r="AH13" i="1"/>
  <c r="AA13" i="1"/>
  <c r="AL13" i="1" s="1"/>
  <c r="Z13" i="1"/>
  <c r="AJ13" i="1" s="1"/>
  <c r="AL12" i="1"/>
  <c r="AI12" i="1"/>
  <c r="AH12" i="1"/>
  <c r="AA12" i="1"/>
  <c r="Z12" i="1"/>
  <c r="AK12" i="1" s="1"/>
  <c r="AI11" i="1"/>
  <c r="AH11" i="1"/>
  <c r="AA11" i="1"/>
  <c r="AL11" i="1" s="1"/>
  <c r="Z11" i="1"/>
  <c r="AK11" i="1" s="1"/>
  <c r="AJ10" i="1"/>
  <c r="AI10" i="1"/>
  <c r="AH10" i="1"/>
  <c r="AK10" i="1" s="1"/>
  <c r="AA10" i="1"/>
  <c r="AL10" i="1" s="1"/>
  <c r="Z10" i="1"/>
  <c r="AK9" i="1"/>
  <c r="AJ9" i="1"/>
  <c r="AI9" i="1"/>
  <c r="AL9" i="1" s="1"/>
  <c r="AH9" i="1"/>
  <c r="AA9" i="1"/>
  <c r="Z9" i="1"/>
  <c r="AL8" i="1"/>
  <c r="AJ8" i="1"/>
  <c r="AI8" i="1"/>
  <c r="AH8" i="1"/>
  <c r="AA8" i="1"/>
  <c r="Z8" i="1"/>
  <c r="AK8" i="1" s="1"/>
  <c r="AK7" i="1"/>
  <c r="AI7" i="1"/>
  <c r="AH7" i="1"/>
  <c r="AA7" i="1"/>
  <c r="AL7" i="1" s="1"/>
  <c r="Z7" i="1"/>
  <c r="AJ7" i="1" s="1"/>
  <c r="AL6" i="1"/>
  <c r="AI6" i="1"/>
  <c r="AH6" i="1"/>
  <c r="AA6" i="1"/>
  <c r="Z6" i="1"/>
  <c r="AK6" i="1" s="1"/>
  <c r="AI5" i="1"/>
  <c r="AH5" i="1"/>
  <c r="AA5" i="1"/>
  <c r="AL5" i="1" s="1"/>
  <c r="Z5" i="1"/>
  <c r="AK5" i="1" s="1"/>
  <c r="AJ4" i="1"/>
  <c r="AI4" i="1"/>
  <c r="AH4" i="1"/>
  <c r="AK4" i="1" s="1"/>
  <c r="AA4" i="1"/>
  <c r="AL4" i="1" s="1"/>
  <c r="Z4" i="1"/>
  <c r="AK3" i="1"/>
  <c r="AJ3" i="1"/>
  <c r="AI3" i="1"/>
  <c r="AL3" i="1" s="1"/>
  <c r="AH3" i="1"/>
  <c r="AA3" i="1"/>
  <c r="Z3" i="1"/>
  <c r="AL2" i="1"/>
  <c r="AJ2" i="1"/>
  <c r="AI2" i="1"/>
  <c r="AH2" i="1"/>
  <c r="AA2" i="1"/>
  <c r="Z2" i="1"/>
  <c r="AK2" i="1" s="1"/>
  <c r="AJ5" i="1" l="1"/>
  <c r="AJ6" i="1"/>
  <c r="AJ12" i="1"/>
  <c r="AJ18" i="1"/>
  <c r="AJ24" i="1"/>
  <c r="AJ30" i="1"/>
  <c r="AJ11" i="1"/>
  <c r="AJ17" i="1"/>
  <c r="AJ23" i="1"/>
  <c r="AJ29" i="1"/>
</calcChain>
</file>

<file path=xl/sharedStrings.xml><?xml version="1.0" encoding="utf-8"?>
<sst xmlns="http://schemas.openxmlformats.org/spreadsheetml/2006/main" count="122" uniqueCount="37">
  <si>
    <t>Case No</t>
    <phoneticPr fontId="1" type="noConversion"/>
  </si>
  <si>
    <t>Gender</t>
  </si>
  <si>
    <t>F</t>
  </si>
  <si>
    <t>M</t>
  </si>
  <si>
    <t>Diagnosis</t>
    <phoneticPr fontId="1" type="noConversion"/>
  </si>
  <si>
    <t>Garden classification (1-4)</t>
    <phoneticPr fontId="1" type="noConversion"/>
  </si>
  <si>
    <t>Femur neck fracture</t>
    <phoneticPr fontId="1" type="noConversion"/>
  </si>
  <si>
    <t xml:space="preserve">Side </t>
    <phoneticPr fontId="1" type="noConversion"/>
  </si>
  <si>
    <t>Lt</t>
  </si>
  <si>
    <t>Rt</t>
  </si>
  <si>
    <t>Side Code (Lt=1, Rt=0)</t>
    <phoneticPr fontId="1" type="noConversion"/>
  </si>
  <si>
    <t>Gender code (M=0, F=1)</t>
    <phoneticPr fontId="1" type="noConversion"/>
  </si>
  <si>
    <t>OP Date</t>
    <phoneticPr fontId="1" type="noConversion"/>
  </si>
  <si>
    <t>BMI</t>
  </si>
  <si>
    <t>BMD</t>
  </si>
  <si>
    <t>Height (centimeter)</t>
    <phoneticPr fontId="1" type="noConversion"/>
  </si>
  <si>
    <t>Weight (kilogram)</t>
    <phoneticPr fontId="1" type="noConversion"/>
  </si>
  <si>
    <t>Age (year)</t>
    <phoneticPr fontId="1" type="noConversion"/>
  </si>
  <si>
    <t>Last FU</t>
  </si>
  <si>
    <t>F/U period (years)</t>
    <phoneticPr fontId="1" type="noConversion"/>
  </si>
  <si>
    <t>F/U period (months)</t>
    <phoneticPr fontId="1" type="noConversion"/>
  </si>
  <si>
    <t>Displacement (1,2=0, 3,4=1)</t>
    <phoneticPr fontId="1" type="noConversion"/>
  </si>
  <si>
    <t>head(coronal_</t>
    <phoneticPr fontId="1" type="noConversion"/>
  </si>
  <si>
    <t>head(saggital)</t>
    <phoneticPr fontId="1" type="noConversion"/>
  </si>
  <si>
    <t>head(axial_</t>
    <phoneticPr fontId="1" type="noConversion"/>
  </si>
  <si>
    <t>dome(coronal_</t>
    <phoneticPr fontId="1" type="noConversion"/>
  </si>
  <si>
    <t>dome(saggitall)</t>
    <phoneticPr fontId="1" type="noConversion"/>
  </si>
  <si>
    <t>dome(axial)</t>
    <phoneticPr fontId="1" type="noConversion"/>
  </si>
  <si>
    <t>Ipsilateral_Avg (H-H)</t>
    <phoneticPr fontId="1" type="noConversion"/>
  </si>
  <si>
    <t>Contralateral_Avg  (H-H)</t>
    <phoneticPr fontId="1" type="noConversion"/>
  </si>
  <si>
    <t>Ipsilateral_Avg (H-D)</t>
    <phoneticPr fontId="1" type="noConversion"/>
  </si>
  <si>
    <t>Contralateral_Avg (H-D)</t>
    <phoneticPr fontId="1" type="noConversion"/>
  </si>
  <si>
    <t>H-H ratio</t>
    <phoneticPr fontId="1" type="noConversion"/>
  </si>
  <si>
    <t>D-H ratio (Ipsi)</t>
    <phoneticPr fontId="1" type="noConversion"/>
  </si>
  <si>
    <t>D-H ratio (Contra)</t>
    <phoneticPr fontId="1" type="noConversion"/>
  </si>
  <si>
    <t>AVN Dx</t>
    <phoneticPr fontId="1" type="noConversion"/>
  </si>
  <si>
    <t>AVN detaction time (months)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</si>
</sst>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0.0"/>
    <numFmt numFmtId="184" formatCode="0.0_);[Red]\(0.0\)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4" fontId="0" fillId="0" borderId="0" xfId="0" applyNumberFormat="1" applyFill="1" applyBorder="1" applyAlignment="1">
      <alignment horizontal="left" vertical="center"/>
    </xf>
    <xf numFmtId="0" fontId="0" fillId="0" borderId="0" xfId="0" applyFill="1">
      <alignment vertical="center"/>
    </xf>
    <xf numFmtId="14" fontId="0" fillId="0" borderId="0" xfId="0" applyNumberFormat="1" applyFill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176" fontId="0" fillId="0" borderId="0" xfId="0" applyNumberForma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84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84" fontId="3" fillId="0" borderId="0" xfId="0" applyNumberFormat="1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36CEB-3739-4A5D-8479-5D543B747DB2}">
  <dimension ref="A1:AL32"/>
  <sheetViews>
    <sheetView tabSelected="1" zoomScale="85" zoomScaleNormal="85" workbookViewId="0">
      <selection activeCell="Q26" sqref="Q26"/>
    </sheetView>
  </sheetViews>
  <sheetFormatPr defaultRowHeight="16.5" x14ac:dyDescent="0.3"/>
  <cols>
    <col min="3" max="3" width="14.75" customWidth="1"/>
    <col min="6" max="6" width="11.5" customWidth="1"/>
    <col min="7" max="7" width="10.75" customWidth="1"/>
    <col min="9" max="9" width="19.875" customWidth="1"/>
    <col min="10" max="10" width="12.25" customWidth="1"/>
    <col min="11" max="11" width="14.125" customWidth="1"/>
    <col min="14" max="15" width="11.625" customWidth="1"/>
    <col min="16" max="16" width="13.625" customWidth="1"/>
    <col min="17" max="17" width="11.625" customWidth="1"/>
    <col min="18" max="18" width="9.125" customWidth="1"/>
    <col min="19" max="19" width="9.75" customWidth="1"/>
    <col min="20" max="20" width="14" bestFit="1" customWidth="1"/>
    <col min="21" max="21" width="12.75" bestFit="1" customWidth="1"/>
    <col min="22" max="22" width="14" bestFit="1" customWidth="1"/>
    <col min="23" max="23" width="12.75" bestFit="1" customWidth="1"/>
    <col min="24" max="24" width="14" bestFit="1" customWidth="1"/>
    <col min="25" max="25" width="12.75" bestFit="1" customWidth="1"/>
    <col min="26" max="26" width="14" bestFit="1" customWidth="1"/>
    <col min="27" max="27" width="12.75" bestFit="1" customWidth="1"/>
    <col min="28" max="28" width="14" bestFit="1" customWidth="1"/>
    <col min="29" max="31" width="12.75" bestFit="1" customWidth="1"/>
    <col min="32" max="32" width="14" bestFit="1" customWidth="1"/>
    <col min="33" max="33" width="12.75" bestFit="1" customWidth="1"/>
    <col min="34" max="34" width="14" bestFit="1" customWidth="1"/>
    <col min="35" max="35" width="12.75" bestFit="1" customWidth="1"/>
    <col min="36" max="36" width="19" customWidth="1"/>
    <col min="37" max="37" width="21.625" customWidth="1"/>
    <col min="38" max="38" width="20.875" customWidth="1"/>
  </cols>
  <sheetData>
    <row r="1" spans="1:38" s="1" customFormat="1" ht="66" x14ac:dyDescent="0.3">
      <c r="A1" s="1" t="s">
        <v>0</v>
      </c>
      <c r="B1" s="1" t="s">
        <v>1</v>
      </c>
      <c r="C1" s="1" t="s">
        <v>11</v>
      </c>
      <c r="D1" s="1" t="s">
        <v>17</v>
      </c>
      <c r="E1" s="1" t="s">
        <v>14</v>
      </c>
      <c r="F1" s="1" t="s">
        <v>15</v>
      </c>
      <c r="G1" s="1" t="s">
        <v>16</v>
      </c>
      <c r="H1" s="1" t="s">
        <v>13</v>
      </c>
      <c r="I1" s="1" t="s">
        <v>4</v>
      </c>
      <c r="J1" s="1" t="s">
        <v>5</v>
      </c>
      <c r="K1" s="1" t="s">
        <v>21</v>
      </c>
      <c r="L1" s="1" t="s">
        <v>7</v>
      </c>
      <c r="M1" s="1" t="s">
        <v>10</v>
      </c>
      <c r="N1" s="1" t="s">
        <v>12</v>
      </c>
      <c r="O1" s="12" t="s">
        <v>35</v>
      </c>
      <c r="P1" s="15" t="s">
        <v>36</v>
      </c>
      <c r="Q1" s="1" t="s">
        <v>18</v>
      </c>
      <c r="R1" s="1" t="s">
        <v>19</v>
      </c>
      <c r="S1" s="1" t="s">
        <v>20</v>
      </c>
      <c r="T1" t="s">
        <v>22</v>
      </c>
      <c r="U1"/>
      <c r="V1" t="s">
        <v>23</v>
      </c>
      <c r="W1"/>
      <c r="X1" t="s">
        <v>24</v>
      </c>
      <c r="Y1"/>
      <c r="Z1" s="11" t="s">
        <v>28</v>
      </c>
      <c r="AA1" s="11" t="s">
        <v>29</v>
      </c>
      <c r="AB1" t="s">
        <v>25</v>
      </c>
      <c r="AC1"/>
      <c r="AD1" t="s">
        <v>26</v>
      </c>
      <c r="AE1"/>
      <c r="AF1" t="s">
        <v>27</v>
      </c>
      <c r="AG1"/>
      <c r="AH1" s="11" t="s">
        <v>30</v>
      </c>
      <c r="AI1" s="11" t="s">
        <v>31</v>
      </c>
      <c r="AJ1" t="s">
        <v>32</v>
      </c>
      <c r="AK1" t="s">
        <v>33</v>
      </c>
      <c r="AL1" t="s">
        <v>34</v>
      </c>
    </row>
    <row r="2" spans="1:38" x14ac:dyDescent="0.3">
      <c r="A2">
        <v>1</v>
      </c>
      <c r="B2" t="s">
        <v>3</v>
      </c>
      <c r="C2">
        <v>0</v>
      </c>
      <c r="D2">
        <v>55</v>
      </c>
      <c r="E2">
        <v>0.85899999999999999</v>
      </c>
      <c r="F2">
        <v>176.5</v>
      </c>
      <c r="G2">
        <v>75.5</v>
      </c>
      <c r="H2" s="3">
        <v>24.235809612467801</v>
      </c>
      <c r="I2" t="s">
        <v>6</v>
      </c>
      <c r="J2">
        <v>3</v>
      </c>
      <c r="K2">
        <v>1</v>
      </c>
      <c r="L2" t="s">
        <v>8</v>
      </c>
      <c r="M2">
        <v>1</v>
      </c>
      <c r="N2" s="6">
        <v>40937</v>
      </c>
      <c r="O2" s="4">
        <v>41149</v>
      </c>
      <c r="P2" s="13">
        <f>DAYS360(N2,O2)/30</f>
        <v>6.9666666666666668</v>
      </c>
      <c r="Q2" s="6">
        <v>41674</v>
      </c>
      <c r="R2" s="3">
        <v>1.9863013698630136</v>
      </c>
      <c r="S2" s="3">
        <v>24.166666666666668</v>
      </c>
      <c r="T2" s="2">
        <v>48.2</v>
      </c>
      <c r="U2" s="2">
        <v>165.37</v>
      </c>
      <c r="V2" s="2">
        <v>49.93</v>
      </c>
      <c r="W2" s="2">
        <v>165.38</v>
      </c>
      <c r="X2" s="2">
        <v>59.83</v>
      </c>
      <c r="Y2" s="2">
        <v>166.35</v>
      </c>
      <c r="Z2" s="2">
        <f t="shared" ref="Z2:AA31" si="0">AVERAGE(T2,V2,X2)</f>
        <v>52.653333333333329</v>
      </c>
      <c r="AA2" s="2">
        <f t="shared" si="0"/>
        <v>165.70000000000002</v>
      </c>
      <c r="AB2" s="2">
        <v>244.52</v>
      </c>
      <c r="AC2" s="2">
        <v>277.56</v>
      </c>
      <c r="AD2" s="2">
        <v>246.84</v>
      </c>
      <c r="AE2" s="2">
        <v>307.58</v>
      </c>
      <c r="AF2" s="2">
        <v>278.27999999999997</v>
      </c>
      <c r="AG2" s="2">
        <v>293.76</v>
      </c>
      <c r="AH2" s="2">
        <f t="shared" ref="AH2:AI31" si="1">AVERAGE(AB2,AD2,AF2)</f>
        <v>256.54666666666668</v>
      </c>
      <c r="AI2" s="2">
        <f t="shared" si="1"/>
        <v>292.96666666666664</v>
      </c>
      <c r="AJ2" s="2">
        <f t="shared" ref="AJ2:AJ31" si="2">Z2/AA2</f>
        <v>0.31776302554817937</v>
      </c>
      <c r="AK2" s="2">
        <f t="shared" ref="AK2:AL31" si="3">(Z2/AH2)</f>
        <v>0.20523881295150978</v>
      </c>
      <c r="AL2" s="2">
        <f t="shared" si="3"/>
        <v>0.5655933553305269</v>
      </c>
    </row>
    <row r="3" spans="1:38" x14ac:dyDescent="0.3">
      <c r="A3">
        <v>2</v>
      </c>
      <c r="B3" t="s">
        <v>2</v>
      </c>
      <c r="C3">
        <v>1</v>
      </c>
      <c r="D3">
        <v>66</v>
      </c>
      <c r="E3">
        <v>0.626</v>
      </c>
      <c r="F3">
        <v>147.5</v>
      </c>
      <c r="G3">
        <v>40.6</v>
      </c>
      <c r="H3" s="3">
        <v>18.661304222924446</v>
      </c>
      <c r="I3" t="s">
        <v>6</v>
      </c>
      <c r="J3">
        <v>1</v>
      </c>
      <c r="K3">
        <v>0</v>
      </c>
      <c r="L3" t="s">
        <v>9</v>
      </c>
      <c r="M3">
        <v>0</v>
      </c>
      <c r="N3" s="6">
        <v>40937</v>
      </c>
      <c r="O3" s="14"/>
      <c r="P3" s="13"/>
      <c r="Q3" s="6">
        <v>41751</v>
      </c>
      <c r="R3" s="3">
        <v>2.2000000000000002</v>
      </c>
      <c r="S3" s="3">
        <v>26.766666666666666</v>
      </c>
      <c r="T3" s="2">
        <v>252.13</v>
      </c>
      <c r="U3" s="2">
        <v>363.24</v>
      </c>
      <c r="V3" s="2">
        <v>254.27</v>
      </c>
      <c r="W3" s="2">
        <v>352.73</v>
      </c>
      <c r="X3" s="2">
        <v>264.37</v>
      </c>
      <c r="Y3" s="2">
        <v>374.33</v>
      </c>
      <c r="Z3" s="2">
        <f t="shared" si="0"/>
        <v>256.92333333333335</v>
      </c>
      <c r="AA3" s="2">
        <f t="shared" si="0"/>
        <v>363.43333333333334</v>
      </c>
      <c r="AB3" s="2">
        <v>344.76</v>
      </c>
      <c r="AC3" s="2">
        <v>589.92999999999995</v>
      </c>
      <c r="AD3" s="2">
        <v>347.21</v>
      </c>
      <c r="AE3" s="2">
        <v>560.70000000000005</v>
      </c>
      <c r="AF3" s="2">
        <v>367.86</v>
      </c>
      <c r="AG3" s="2">
        <v>593.41</v>
      </c>
      <c r="AH3" s="2">
        <f t="shared" si="1"/>
        <v>353.27666666666664</v>
      </c>
      <c r="AI3" s="2">
        <f t="shared" si="1"/>
        <v>581.34666666666669</v>
      </c>
      <c r="AJ3" s="2">
        <f t="shared" si="2"/>
        <v>0.70693387141153818</v>
      </c>
      <c r="AK3" s="2">
        <f t="shared" si="3"/>
        <v>0.72725814517422616</v>
      </c>
      <c r="AL3" s="2">
        <f t="shared" si="3"/>
        <v>0.6251576798697277</v>
      </c>
    </row>
    <row r="4" spans="1:38" x14ac:dyDescent="0.3">
      <c r="A4">
        <v>3</v>
      </c>
      <c r="B4" t="s">
        <v>3</v>
      </c>
      <c r="C4">
        <v>0</v>
      </c>
      <c r="D4">
        <v>26</v>
      </c>
      <c r="E4">
        <v>1.234</v>
      </c>
      <c r="F4">
        <v>170</v>
      </c>
      <c r="G4">
        <v>67</v>
      </c>
      <c r="H4" s="3">
        <v>23.183391003460205</v>
      </c>
      <c r="I4" t="s">
        <v>6</v>
      </c>
      <c r="J4">
        <v>3</v>
      </c>
      <c r="K4">
        <v>1</v>
      </c>
      <c r="L4" t="s">
        <v>9</v>
      </c>
      <c r="M4">
        <v>0</v>
      </c>
      <c r="N4" s="6">
        <v>40938</v>
      </c>
      <c r="O4" s="4">
        <v>41455</v>
      </c>
      <c r="P4" s="13">
        <f t="shared" ref="P3:P31" si="4">DAYS360(N4,O4)/30</f>
        <v>17</v>
      </c>
      <c r="Q4" s="6">
        <v>41712</v>
      </c>
      <c r="R4" s="3">
        <v>2.0931506849315067</v>
      </c>
      <c r="S4" s="3">
        <v>25.466666666666665</v>
      </c>
      <c r="T4" s="2">
        <v>68.430000000000007</v>
      </c>
      <c r="U4" s="2">
        <v>215.9</v>
      </c>
      <c r="V4" s="2">
        <v>59.6</v>
      </c>
      <c r="W4" s="2">
        <v>228.01</v>
      </c>
      <c r="X4" s="2">
        <v>65.709999999999994</v>
      </c>
      <c r="Y4" s="2">
        <v>228.3</v>
      </c>
      <c r="Z4" s="2">
        <f t="shared" si="0"/>
        <v>64.58</v>
      </c>
      <c r="AA4" s="2">
        <f t="shared" si="0"/>
        <v>224.07000000000002</v>
      </c>
      <c r="AB4" s="2">
        <v>358.78</v>
      </c>
      <c r="AC4" s="2">
        <v>359.12</v>
      </c>
      <c r="AD4" s="2">
        <v>316.56</v>
      </c>
      <c r="AE4" s="2">
        <v>312.14999999999998</v>
      </c>
      <c r="AF4" s="2">
        <v>328.45</v>
      </c>
      <c r="AG4" s="2">
        <v>342.45</v>
      </c>
      <c r="AH4" s="2">
        <f t="shared" si="1"/>
        <v>334.59666666666664</v>
      </c>
      <c r="AI4" s="2">
        <f t="shared" si="1"/>
        <v>337.90666666666669</v>
      </c>
      <c r="AJ4" s="2">
        <f t="shared" si="2"/>
        <v>0.28821350470835005</v>
      </c>
      <c r="AK4" s="2">
        <f t="shared" si="3"/>
        <v>0.19300849779336315</v>
      </c>
      <c r="AL4" s="2">
        <f t="shared" si="3"/>
        <v>0.66311210196109382</v>
      </c>
    </row>
    <row r="5" spans="1:38" x14ac:dyDescent="0.3">
      <c r="A5">
        <v>4</v>
      </c>
      <c r="B5" t="s">
        <v>2</v>
      </c>
      <c r="C5">
        <v>1</v>
      </c>
      <c r="D5">
        <v>78</v>
      </c>
      <c r="E5">
        <v>0.46600000000000003</v>
      </c>
      <c r="F5">
        <v>143</v>
      </c>
      <c r="G5">
        <v>37.200000000000003</v>
      </c>
      <c r="H5" s="3">
        <v>18.191598611179035</v>
      </c>
      <c r="I5" t="s">
        <v>6</v>
      </c>
      <c r="J5">
        <v>1</v>
      </c>
      <c r="K5">
        <v>0</v>
      </c>
      <c r="L5" t="s">
        <v>8</v>
      </c>
      <c r="M5">
        <v>1</v>
      </c>
      <c r="N5" s="6">
        <v>40724</v>
      </c>
      <c r="O5" s="14"/>
      <c r="P5" s="13"/>
      <c r="Q5" s="6">
        <v>41477</v>
      </c>
      <c r="R5" s="3">
        <v>2.032876712328767</v>
      </c>
      <c r="S5" s="3">
        <v>24.733333333333334</v>
      </c>
      <c r="T5" s="2">
        <v>236.36</v>
      </c>
      <c r="U5" s="2">
        <v>293.35000000000002</v>
      </c>
      <c r="V5" s="2">
        <v>206.58</v>
      </c>
      <c r="W5" s="2">
        <v>271.5</v>
      </c>
      <c r="X5" s="2">
        <v>242.78</v>
      </c>
      <c r="Y5" s="2">
        <v>251.77</v>
      </c>
      <c r="Z5" s="2">
        <f t="shared" si="0"/>
        <v>228.57333333333335</v>
      </c>
      <c r="AA5" s="2">
        <f t="shared" si="0"/>
        <v>272.20666666666665</v>
      </c>
      <c r="AB5" s="2">
        <v>435.52</v>
      </c>
      <c r="AC5" s="2">
        <v>444.69</v>
      </c>
      <c r="AD5" s="2">
        <v>463.14</v>
      </c>
      <c r="AE5" s="2">
        <v>462.97</v>
      </c>
      <c r="AF5" s="2">
        <v>445.69</v>
      </c>
      <c r="AG5" s="2">
        <v>460.55</v>
      </c>
      <c r="AH5" s="2">
        <f t="shared" si="1"/>
        <v>448.11666666666662</v>
      </c>
      <c r="AI5" s="2">
        <f t="shared" si="1"/>
        <v>456.07</v>
      </c>
      <c r="AJ5" s="2">
        <f t="shared" si="2"/>
        <v>0.83970512600720049</v>
      </c>
      <c r="AK5" s="2">
        <f t="shared" si="3"/>
        <v>0.51007550117156997</v>
      </c>
      <c r="AL5" s="2">
        <f t="shared" si="3"/>
        <v>0.59685282230067016</v>
      </c>
    </row>
    <row r="6" spans="1:38" x14ac:dyDescent="0.3">
      <c r="A6">
        <v>5</v>
      </c>
      <c r="B6" t="s">
        <v>2</v>
      </c>
      <c r="C6">
        <v>1</v>
      </c>
      <c r="D6">
        <v>61</v>
      </c>
      <c r="E6">
        <v>0.63900000000000001</v>
      </c>
      <c r="F6">
        <v>151</v>
      </c>
      <c r="G6">
        <v>50</v>
      </c>
      <c r="H6" s="3">
        <v>21.928862769176792</v>
      </c>
      <c r="I6" t="s">
        <v>6</v>
      </c>
      <c r="J6">
        <v>4</v>
      </c>
      <c r="K6">
        <v>1</v>
      </c>
      <c r="L6" t="s">
        <v>9</v>
      </c>
      <c r="M6">
        <v>0</v>
      </c>
      <c r="N6" s="6">
        <v>40940</v>
      </c>
      <c r="O6" s="14"/>
      <c r="P6" s="13"/>
      <c r="Q6" s="6">
        <v>41718</v>
      </c>
      <c r="R6" s="3">
        <v>2.106849315068493</v>
      </c>
      <c r="S6" s="3">
        <v>25.633333333333333</v>
      </c>
      <c r="T6" s="2">
        <v>522.51</v>
      </c>
      <c r="U6" s="2">
        <v>402.83</v>
      </c>
      <c r="V6" s="2">
        <v>515.35</v>
      </c>
      <c r="W6" s="2">
        <v>444.45</v>
      </c>
      <c r="X6" s="2">
        <v>522.85</v>
      </c>
      <c r="Y6" s="2">
        <v>408.08</v>
      </c>
      <c r="Z6" s="2">
        <f t="shared" si="0"/>
        <v>520.23666666666668</v>
      </c>
      <c r="AA6" s="2">
        <f t="shared" si="0"/>
        <v>418.45333333333332</v>
      </c>
      <c r="AB6" s="2">
        <v>354.54</v>
      </c>
      <c r="AC6" s="2">
        <v>348.78</v>
      </c>
      <c r="AD6" s="2">
        <v>325.25</v>
      </c>
      <c r="AE6" s="2">
        <v>387.45</v>
      </c>
      <c r="AF6" s="2">
        <v>363.12</v>
      </c>
      <c r="AG6" s="2">
        <v>378.56</v>
      </c>
      <c r="AH6" s="2">
        <f t="shared" si="1"/>
        <v>347.6366666666666</v>
      </c>
      <c r="AI6" s="2">
        <f t="shared" si="1"/>
        <v>371.59666666666664</v>
      </c>
      <c r="AJ6" s="2">
        <f t="shared" si="2"/>
        <v>1.2432369997450932</v>
      </c>
      <c r="AK6" s="2">
        <f t="shared" si="3"/>
        <v>1.4964953831107193</v>
      </c>
      <c r="AL6" s="2">
        <f t="shared" si="3"/>
        <v>1.1260954978067619</v>
      </c>
    </row>
    <row r="7" spans="1:38" x14ac:dyDescent="0.3">
      <c r="A7">
        <v>6</v>
      </c>
      <c r="B7" t="s">
        <v>2</v>
      </c>
      <c r="C7">
        <v>1</v>
      </c>
      <c r="D7">
        <v>52</v>
      </c>
      <c r="E7">
        <v>0.59599999999999997</v>
      </c>
      <c r="F7">
        <v>156</v>
      </c>
      <c r="G7">
        <v>58.3</v>
      </c>
      <c r="H7" s="3">
        <v>23.956278763971071</v>
      </c>
      <c r="I7" t="s">
        <v>6</v>
      </c>
      <c r="J7">
        <v>3</v>
      </c>
      <c r="K7">
        <v>1</v>
      </c>
      <c r="L7" t="s">
        <v>8</v>
      </c>
      <c r="M7">
        <v>1</v>
      </c>
      <c r="N7" s="6">
        <v>40545</v>
      </c>
      <c r="O7" s="14"/>
      <c r="P7" s="13"/>
      <c r="Q7" s="6">
        <v>41299</v>
      </c>
      <c r="R7" s="3">
        <v>2.0356164383561643</v>
      </c>
      <c r="S7" s="3">
        <v>24.766666666666666</v>
      </c>
      <c r="T7" s="2">
        <v>1034.52</v>
      </c>
      <c r="U7" s="2">
        <v>261.33</v>
      </c>
      <c r="V7" s="2">
        <v>934.25</v>
      </c>
      <c r="W7" s="2">
        <v>274.39999999999998</v>
      </c>
      <c r="X7" s="2">
        <v>968.24</v>
      </c>
      <c r="Y7" s="2">
        <v>237.31</v>
      </c>
      <c r="Z7" s="2">
        <f t="shared" si="0"/>
        <v>979.00333333333344</v>
      </c>
      <c r="AA7" s="2">
        <f t="shared" si="0"/>
        <v>257.68</v>
      </c>
      <c r="AB7" s="2">
        <v>1059.08</v>
      </c>
      <c r="AC7" s="2">
        <v>735.26</v>
      </c>
      <c r="AD7" s="2">
        <v>989.92</v>
      </c>
      <c r="AE7" s="2">
        <v>734.77</v>
      </c>
      <c r="AF7" s="2">
        <v>1062.21</v>
      </c>
      <c r="AG7" s="2">
        <v>678.61</v>
      </c>
      <c r="AH7" s="2">
        <f t="shared" si="1"/>
        <v>1037.07</v>
      </c>
      <c r="AI7" s="2">
        <f t="shared" si="1"/>
        <v>716.21333333333325</v>
      </c>
      <c r="AJ7" s="2">
        <f t="shared" si="2"/>
        <v>3.799298871985926</v>
      </c>
      <c r="AK7" s="2">
        <f t="shared" si="3"/>
        <v>0.94400892257353264</v>
      </c>
      <c r="AL7" s="2">
        <f t="shared" si="3"/>
        <v>0.35978107081688887</v>
      </c>
    </row>
    <row r="8" spans="1:38" x14ac:dyDescent="0.3">
      <c r="A8">
        <v>7</v>
      </c>
      <c r="B8" t="s">
        <v>3</v>
      </c>
      <c r="C8">
        <v>0</v>
      </c>
      <c r="D8">
        <v>51</v>
      </c>
      <c r="E8">
        <v>0.89300000000000002</v>
      </c>
      <c r="F8">
        <v>172</v>
      </c>
      <c r="G8">
        <v>80</v>
      </c>
      <c r="H8" s="3">
        <v>27.041644131963224</v>
      </c>
      <c r="I8" t="s">
        <v>6</v>
      </c>
      <c r="J8">
        <v>3</v>
      </c>
      <c r="K8">
        <v>1</v>
      </c>
      <c r="L8" t="s">
        <v>8</v>
      </c>
      <c r="M8">
        <v>1</v>
      </c>
      <c r="N8" s="6">
        <v>40756</v>
      </c>
      <c r="O8" s="14"/>
      <c r="P8" s="13"/>
      <c r="Q8" s="6">
        <v>41495</v>
      </c>
      <c r="R8" s="3">
        <v>1.9945205479452055</v>
      </c>
      <c r="S8" s="3">
        <v>24.266666666666666</v>
      </c>
      <c r="T8" s="2">
        <v>134.86000000000001</v>
      </c>
      <c r="U8" s="2">
        <v>198.99</v>
      </c>
      <c r="V8" s="2">
        <v>127.81</v>
      </c>
      <c r="W8" s="2">
        <v>174.52</v>
      </c>
      <c r="X8" s="2">
        <v>118.92</v>
      </c>
      <c r="Y8" s="2">
        <v>205.84</v>
      </c>
      <c r="Z8" s="2">
        <f t="shared" si="0"/>
        <v>127.19666666666667</v>
      </c>
      <c r="AA8" s="2">
        <f t="shared" si="0"/>
        <v>193.11666666666667</v>
      </c>
      <c r="AB8" s="2">
        <v>476.07</v>
      </c>
      <c r="AC8" s="2">
        <v>412.14</v>
      </c>
      <c r="AD8" s="2">
        <v>443.93</v>
      </c>
      <c r="AE8" s="2">
        <v>421.97</v>
      </c>
      <c r="AF8" s="2">
        <v>500.93</v>
      </c>
      <c r="AG8" s="2">
        <v>417.79</v>
      </c>
      <c r="AH8" s="2">
        <f t="shared" si="1"/>
        <v>473.64333333333337</v>
      </c>
      <c r="AI8" s="2">
        <f t="shared" si="1"/>
        <v>417.3</v>
      </c>
      <c r="AJ8" s="2">
        <f t="shared" si="2"/>
        <v>0.6586519375161819</v>
      </c>
      <c r="AK8" s="2">
        <f t="shared" si="3"/>
        <v>0.26854947112102634</v>
      </c>
      <c r="AL8" s="2">
        <f t="shared" si="3"/>
        <v>0.46277657959900953</v>
      </c>
    </row>
    <row r="9" spans="1:38" x14ac:dyDescent="0.3">
      <c r="A9">
        <v>8</v>
      </c>
      <c r="B9" t="s">
        <v>3</v>
      </c>
      <c r="C9">
        <v>0</v>
      </c>
      <c r="D9">
        <v>79</v>
      </c>
      <c r="E9">
        <v>0.67100000000000004</v>
      </c>
      <c r="F9">
        <v>172</v>
      </c>
      <c r="G9">
        <v>59.3</v>
      </c>
      <c r="H9" s="3">
        <v>20.044618712817737</v>
      </c>
      <c r="I9" t="s">
        <v>6</v>
      </c>
      <c r="J9">
        <v>1</v>
      </c>
      <c r="K9">
        <v>0</v>
      </c>
      <c r="L9" t="s">
        <v>8</v>
      </c>
      <c r="M9">
        <v>1</v>
      </c>
      <c r="N9" s="6">
        <v>40880</v>
      </c>
      <c r="O9" s="14"/>
      <c r="P9" s="13"/>
      <c r="Q9" s="6">
        <v>41628</v>
      </c>
      <c r="R9" s="3">
        <v>2.0191780821917806</v>
      </c>
      <c r="S9" s="3">
        <v>24.566666666666666</v>
      </c>
      <c r="T9" s="2">
        <v>374.02</v>
      </c>
      <c r="U9" s="2">
        <v>475.32</v>
      </c>
      <c r="V9" s="2">
        <v>370.41</v>
      </c>
      <c r="W9" s="2">
        <v>495.77</v>
      </c>
      <c r="X9" s="2">
        <v>311.94</v>
      </c>
      <c r="Y9" s="2">
        <v>452.35</v>
      </c>
      <c r="Z9" s="2">
        <f t="shared" si="0"/>
        <v>352.12333333333339</v>
      </c>
      <c r="AA9" s="2">
        <f t="shared" si="0"/>
        <v>474.48</v>
      </c>
      <c r="AB9" s="2">
        <v>646.76</v>
      </c>
      <c r="AC9" s="2">
        <v>787.48</v>
      </c>
      <c r="AD9" s="2">
        <v>588.32000000000005</v>
      </c>
      <c r="AE9" s="2">
        <v>723.64</v>
      </c>
      <c r="AF9" s="2">
        <v>626.91999999999996</v>
      </c>
      <c r="AG9" s="2">
        <v>782.96</v>
      </c>
      <c r="AH9" s="2">
        <f t="shared" si="1"/>
        <v>620.66666666666663</v>
      </c>
      <c r="AI9" s="2">
        <f t="shared" si="1"/>
        <v>764.69333333333327</v>
      </c>
      <c r="AJ9" s="2">
        <f t="shared" si="2"/>
        <v>0.74212471196537977</v>
      </c>
      <c r="AK9" s="2">
        <f t="shared" si="3"/>
        <v>0.56733082706766935</v>
      </c>
      <c r="AL9" s="2">
        <f t="shared" si="3"/>
        <v>0.62048402845585171</v>
      </c>
    </row>
    <row r="10" spans="1:38" x14ac:dyDescent="0.3">
      <c r="A10">
        <v>9</v>
      </c>
      <c r="B10" t="s">
        <v>2</v>
      </c>
      <c r="C10">
        <v>1</v>
      </c>
      <c r="D10">
        <v>71</v>
      </c>
      <c r="E10">
        <v>0.70799999999999996</v>
      </c>
      <c r="F10">
        <v>152.69999999999999</v>
      </c>
      <c r="G10">
        <v>53.7</v>
      </c>
      <c r="H10" s="3">
        <v>23.030120567184269</v>
      </c>
      <c r="I10" t="s">
        <v>6</v>
      </c>
      <c r="J10">
        <v>1</v>
      </c>
      <c r="K10">
        <v>0</v>
      </c>
      <c r="L10" t="s">
        <v>9</v>
      </c>
      <c r="M10">
        <v>0</v>
      </c>
      <c r="N10" s="6">
        <v>40607</v>
      </c>
      <c r="O10" s="14"/>
      <c r="P10" s="13"/>
      <c r="Q10" s="6">
        <v>41523</v>
      </c>
      <c r="R10" s="3">
        <v>2.4684931506849317</v>
      </c>
      <c r="S10" s="3">
        <v>30.033333333333335</v>
      </c>
      <c r="T10" s="2">
        <v>59.5</v>
      </c>
      <c r="U10" s="2">
        <v>40.94</v>
      </c>
      <c r="V10" s="2">
        <v>65.33</v>
      </c>
      <c r="W10" s="2">
        <v>46.46</v>
      </c>
      <c r="X10" s="2">
        <v>59.35</v>
      </c>
      <c r="Y10" s="2">
        <v>48.48</v>
      </c>
      <c r="Z10" s="2">
        <f t="shared" si="0"/>
        <v>61.393333333333338</v>
      </c>
      <c r="AA10" s="2">
        <f t="shared" si="0"/>
        <v>45.293333333333329</v>
      </c>
      <c r="AB10" s="2">
        <v>55.38</v>
      </c>
      <c r="AC10" s="2">
        <v>67.239999999999995</v>
      </c>
      <c r="AD10" s="2">
        <v>56.46</v>
      </c>
      <c r="AE10" s="2">
        <v>65.900000000000006</v>
      </c>
      <c r="AF10" s="2">
        <v>50.1</v>
      </c>
      <c r="AG10" s="2">
        <v>59.69</v>
      </c>
      <c r="AH10" s="2">
        <f t="shared" si="1"/>
        <v>53.98</v>
      </c>
      <c r="AI10" s="2">
        <f t="shared" si="1"/>
        <v>64.276666666666657</v>
      </c>
      <c r="AJ10" s="2">
        <f t="shared" si="2"/>
        <v>1.3554607006181927</v>
      </c>
      <c r="AK10" s="2">
        <f t="shared" si="3"/>
        <v>1.1373348153637151</v>
      </c>
      <c r="AL10" s="2">
        <f t="shared" si="3"/>
        <v>0.70466213763418561</v>
      </c>
    </row>
    <row r="11" spans="1:38" x14ac:dyDescent="0.3">
      <c r="A11">
        <v>10</v>
      </c>
      <c r="B11" t="s">
        <v>3</v>
      </c>
      <c r="C11">
        <v>0</v>
      </c>
      <c r="D11">
        <v>90</v>
      </c>
      <c r="E11">
        <v>0.52</v>
      </c>
      <c r="F11">
        <v>158</v>
      </c>
      <c r="G11">
        <v>44.6</v>
      </c>
      <c r="H11" s="3">
        <v>17.865726646370774</v>
      </c>
      <c r="I11" t="s">
        <v>6</v>
      </c>
      <c r="J11">
        <v>1</v>
      </c>
      <c r="K11">
        <v>0</v>
      </c>
      <c r="L11" t="s">
        <v>9</v>
      </c>
      <c r="M11">
        <v>0</v>
      </c>
      <c r="N11" s="6">
        <v>40550</v>
      </c>
      <c r="O11" s="14"/>
      <c r="P11" s="13"/>
      <c r="Q11" s="6">
        <v>41311</v>
      </c>
      <c r="R11" s="3">
        <v>2.0520547945205481</v>
      </c>
      <c r="S11" s="3">
        <v>24.966666666666665</v>
      </c>
      <c r="T11" s="2">
        <v>28.45</v>
      </c>
      <c r="U11" s="2">
        <v>12.88</v>
      </c>
      <c r="V11" s="2">
        <v>27.56</v>
      </c>
      <c r="W11" s="2">
        <v>12.98</v>
      </c>
      <c r="X11" s="2">
        <v>27.73</v>
      </c>
      <c r="Y11" s="2">
        <v>13.89</v>
      </c>
      <c r="Z11" s="2">
        <f t="shared" si="0"/>
        <v>27.91333333333333</v>
      </c>
      <c r="AA11" s="2">
        <f t="shared" si="0"/>
        <v>13.25</v>
      </c>
      <c r="AB11" s="2">
        <v>42.31</v>
      </c>
      <c r="AC11" s="2">
        <v>25.7</v>
      </c>
      <c r="AD11" s="2">
        <v>41.53</v>
      </c>
      <c r="AE11" s="2">
        <v>26.03</v>
      </c>
      <c r="AF11" s="2">
        <v>48.24</v>
      </c>
      <c r="AG11" s="2">
        <v>28.76</v>
      </c>
      <c r="AH11" s="2">
        <f t="shared" si="1"/>
        <v>44.026666666666671</v>
      </c>
      <c r="AI11" s="2">
        <f t="shared" si="1"/>
        <v>26.830000000000002</v>
      </c>
      <c r="AJ11" s="2">
        <f t="shared" si="2"/>
        <v>2.1066666666666665</v>
      </c>
      <c r="AK11" s="2">
        <f t="shared" si="3"/>
        <v>0.63400969109630512</v>
      </c>
      <c r="AL11" s="2">
        <f t="shared" si="3"/>
        <v>0.49385016772269846</v>
      </c>
    </row>
    <row r="12" spans="1:38" x14ac:dyDescent="0.3">
      <c r="A12">
        <v>11</v>
      </c>
      <c r="B12" t="s">
        <v>2</v>
      </c>
      <c r="C12">
        <v>1</v>
      </c>
      <c r="D12">
        <v>62</v>
      </c>
      <c r="E12">
        <v>0.3</v>
      </c>
      <c r="F12">
        <v>160</v>
      </c>
      <c r="G12">
        <v>51</v>
      </c>
      <c r="H12" s="3">
        <v>19.921875</v>
      </c>
      <c r="I12" t="s">
        <v>6</v>
      </c>
      <c r="J12">
        <v>1</v>
      </c>
      <c r="K12">
        <v>0</v>
      </c>
      <c r="L12" t="s">
        <v>9</v>
      </c>
      <c r="M12">
        <v>0</v>
      </c>
      <c r="N12" s="6">
        <v>40606</v>
      </c>
      <c r="O12" s="14"/>
      <c r="P12" s="13"/>
      <c r="Q12" s="6">
        <v>41704</v>
      </c>
      <c r="R12" s="3">
        <v>2.9643835616438357</v>
      </c>
      <c r="S12" s="3">
        <v>36.06666666666667</v>
      </c>
      <c r="T12" s="2">
        <v>100.15</v>
      </c>
      <c r="U12" s="2">
        <v>132.12</v>
      </c>
      <c r="V12" s="2">
        <v>115.52</v>
      </c>
      <c r="W12" s="2">
        <v>145.56</v>
      </c>
      <c r="X12" s="2">
        <v>99.52</v>
      </c>
      <c r="Y12" s="2">
        <v>112.35</v>
      </c>
      <c r="Z12" s="2">
        <f t="shared" si="0"/>
        <v>105.06333333333333</v>
      </c>
      <c r="AA12" s="2">
        <f t="shared" si="0"/>
        <v>130.01</v>
      </c>
      <c r="AB12" s="2">
        <v>69</v>
      </c>
      <c r="AC12" s="2">
        <v>74.97</v>
      </c>
      <c r="AD12" s="2">
        <v>68.48</v>
      </c>
      <c r="AE12" s="2">
        <v>70.48</v>
      </c>
      <c r="AF12" s="2">
        <v>69.069999999999993</v>
      </c>
      <c r="AG12" s="2">
        <v>71.41</v>
      </c>
      <c r="AH12" s="2">
        <f t="shared" si="1"/>
        <v>68.850000000000009</v>
      </c>
      <c r="AI12" s="2">
        <f t="shared" si="1"/>
        <v>72.286666666666662</v>
      </c>
      <c r="AJ12" s="2">
        <f t="shared" si="2"/>
        <v>0.80811732430838656</v>
      </c>
      <c r="AK12" s="2">
        <f t="shared" si="3"/>
        <v>1.5259743403534252</v>
      </c>
      <c r="AL12" s="2">
        <f t="shared" si="3"/>
        <v>1.79853361615789</v>
      </c>
    </row>
    <row r="13" spans="1:38" x14ac:dyDescent="0.3">
      <c r="A13">
        <v>12</v>
      </c>
      <c r="B13" t="s">
        <v>2</v>
      </c>
      <c r="C13">
        <v>1</v>
      </c>
      <c r="D13">
        <v>85</v>
      </c>
      <c r="E13">
        <v>0.70799999999999996</v>
      </c>
      <c r="F13">
        <v>157</v>
      </c>
      <c r="G13">
        <v>64</v>
      </c>
      <c r="H13" s="3">
        <v>25.964542172096234</v>
      </c>
      <c r="I13" t="s">
        <v>6</v>
      </c>
      <c r="J13">
        <v>2</v>
      </c>
      <c r="K13">
        <v>0</v>
      </c>
      <c r="L13" t="s">
        <v>8</v>
      </c>
      <c r="M13">
        <v>1</v>
      </c>
      <c r="N13" s="6">
        <v>40623</v>
      </c>
      <c r="O13" s="14"/>
      <c r="P13" s="13"/>
      <c r="Q13" s="6">
        <v>41647</v>
      </c>
      <c r="R13" s="3">
        <v>2.7589041095890412</v>
      </c>
      <c r="S13" s="3">
        <v>33.56666666666667</v>
      </c>
      <c r="T13" s="2">
        <v>48.78</v>
      </c>
      <c r="U13" s="2">
        <v>29.5</v>
      </c>
      <c r="V13" s="2">
        <v>56.54</v>
      </c>
      <c r="W13" s="2">
        <v>32.21</v>
      </c>
      <c r="X13" s="2">
        <v>48.9</v>
      </c>
      <c r="Y13" s="2">
        <v>25.75</v>
      </c>
      <c r="Z13" s="2">
        <f t="shared" si="0"/>
        <v>51.406666666666666</v>
      </c>
      <c r="AA13" s="2">
        <f t="shared" si="0"/>
        <v>29.153333333333336</v>
      </c>
      <c r="AB13" s="2">
        <v>56.38</v>
      </c>
      <c r="AC13" s="2">
        <v>50.21</v>
      </c>
      <c r="AD13" s="2">
        <v>57.45</v>
      </c>
      <c r="AE13" s="2">
        <v>51.15</v>
      </c>
      <c r="AF13" s="2">
        <v>56.54</v>
      </c>
      <c r="AG13" s="2">
        <v>56.45</v>
      </c>
      <c r="AH13" s="2">
        <f t="shared" si="1"/>
        <v>56.79</v>
      </c>
      <c r="AI13" s="2">
        <f t="shared" si="1"/>
        <v>52.603333333333332</v>
      </c>
      <c r="AJ13" s="2">
        <f t="shared" si="2"/>
        <v>1.7633203750285844</v>
      </c>
      <c r="AK13" s="2">
        <f t="shared" si="3"/>
        <v>0.90520631566590359</v>
      </c>
      <c r="AL13" s="2">
        <f t="shared" si="3"/>
        <v>0.55421075977441236</v>
      </c>
    </row>
    <row r="14" spans="1:38" x14ac:dyDescent="0.3">
      <c r="A14">
        <v>13</v>
      </c>
      <c r="B14" t="s">
        <v>3</v>
      </c>
      <c r="C14">
        <v>0</v>
      </c>
      <c r="D14">
        <v>74</v>
      </c>
      <c r="E14">
        <v>0.88200000000000001</v>
      </c>
      <c r="F14">
        <v>157</v>
      </c>
      <c r="G14">
        <v>49</v>
      </c>
      <c r="H14" s="3">
        <v>19.879102600511178</v>
      </c>
      <c r="I14" t="s">
        <v>6</v>
      </c>
      <c r="J14">
        <v>1</v>
      </c>
      <c r="K14">
        <v>0</v>
      </c>
      <c r="L14" t="s">
        <v>8</v>
      </c>
      <c r="M14">
        <v>1</v>
      </c>
      <c r="N14" s="6">
        <v>40623</v>
      </c>
      <c r="O14" s="14"/>
      <c r="P14" s="13"/>
      <c r="Q14" s="6">
        <v>41541</v>
      </c>
      <c r="R14" s="3">
        <v>2.473972602739726</v>
      </c>
      <c r="S14" s="3">
        <v>30.1</v>
      </c>
      <c r="T14" s="2">
        <v>48.78</v>
      </c>
      <c r="U14" s="2">
        <v>29.5</v>
      </c>
      <c r="V14" s="2">
        <v>56.54</v>
      </c>
      <c r="W14" s="2">
        <v>32.21</v>
      </c>
      <c r="X14" s="2">
        <v>48.9</v>
      </c>
      <c r="Y14" s="2">
        <v>25.75</v>
      </c>
      <c r="Z14" s="2">
        <f t="shared" si="0"/>
        <v>51.406666666666666</v>
      </c>
      <c r="AA14" s="2">
        <f t="shared" si="0"/>
        <v>29.153333333333336</v>
      </c>
      <c r="AB14" s="2">
        <v>56.38</v>
      </c>
      <c r="AC14" s="2">
        <v>50.21</v>
      </c>
      <c r="AD14" s="2">
        <v>57.45</v>
      </c>
      <c r="AE14" s="2">
        <v>51.15</v>
      </c>
      <c r="AF14" s="2">
        <v>56.54</v>
      </c>
      <c r="AG14" s="2">
        <v>56.45</v>
      </c>
      <c r="AH14" s="2">
        <f t="shared" si="1"/>
        <v>56.79</v>
      </c>
      <c r="AI14" s="2">
        <f t="shared" si="1"/>
        <v>52.603333333333332</v>
      </c>
      <c r="AJ14" s="2">
        <f t="shared" si="2"/>
        <v>1.7633203750285844</v>
      </c>
      <c r="AK14" s="2">
        <f t="shared" si="3"/>
        <v>0.90520631566590359</v>
      </c>
      <c r="AL14" s="2">
        <f t="shared" si="3"/>
        <v>0.55421075977441236</v>
      </c>
    </row>
    <row r="15" spans="1:38" x14ac:dyDescent="0.3">
      <c r="A15">
        <v>14</v>
      </c>
      <c r="B15" t="s">
        <v>2</v>
      </c>
      <c r="C15">
        <v>1</v>
      </c>
      <c r="D15">
        <v>71</v>
      </c>
      <c r="E15">
        <v>0.66600000000000004</v>
      </c>
      <c r="F15">
        <v>154</v>
      </c>
      <c r="G15">
        <v>67.900000000000006</v>
      </c>
      <c r="H15" s="3">
        <v>28.630460448642271</v>
      </c>
      <c r="I15" t="s">
        <v>6</v>
      </c>
      <c r="J15">
        <v>1</v>
      </c>
      <c r="K15">
        <v>0</v>
      </c>
      <c r="L15" t="s">
        <v>9</v>
      </c>
      <c r="M15">
        <v>0</v>
      </c>
      <c r="N15" s="6">
        <v>40614</v>
      </c>
      <c r="O15" s="14"/>
      <c r="P15" s="13"/>
      <c r="Q15" s="6">
        <v>41367</v>
      </c>
      <c r="R15" s="3">
        <v>2.0301369863013701</v>
      </c>
      <c r="S15" s="3">
        <v>24.7</v>
      </c>
      <c r="T15" s="2">
        <v>396.54</v>
      </c>
      <c r="U15" s="2">
        <v>528.12</v>
      </c>
      <c r="V15" s="2">
        <v>324.7</v>
      </c>
      <c r="W15" s="2">
        <v>522.09</v>
      </c>
      <c r="X15" s="2">
        <v>313.33</v>
      </c>
      <c r="Y15" s="2">
        <v>542.21</v>
      </c>
      <c r="Z15" s="2">
        <f t="shared" si="0"/>
        <v>344.85666666666663</v>
      </c>
      <c r="AA15" s="2">
        <f t="shared" si="0"/>
        <v>530.80666666666673</v>
      </c>
      <c r="AB15" s="2">
        <v>709.28</v>
      </c>
      <c r="AC15" s="2">
        <v>735.44</v>
      </c>
      <c r="AD15" s="2">
        <v>732.25</v>
      </c>
      <c r="AE15" s="2">
        <v>683.84</v>
      </c>
      <c r="AF15" s="2">
        <v>730.12</v>
      </c>
      <c r="AG15" s="2">
        <v>671.4</v>
      </c>
      <c r="AH15" s="2">
        <f t="shared" si="1"/>
        <v>723.88333333333333</v>
      </c>
      <c r="AI15" s="2">
        <f t="shared" si="1"/>
        <v>696.89333333333343</v>
      </c>
      <c r="AJ15" s="2">
        <f t="shared" si="2"/>
        <v>0.64968412855904834</v>
      </c>
      <c r="AK15" s="2">
        <f t="shared" si="3"/>
        <v>0.47639813045380236</v>
      </c>
      <c r="AL15" s="2">
        <f t="shared" si="3"/>
        <v>0.76167562706870495</v>
      </c>
    </row>
    <row r="16" spans="1:38" x14ac:dyDescent="0.3">
      <c r="A16">
        <v>15</v>
      </c>
      <c r="B16" t="s">
        <v>3</v>
      </c>
      <c r="C16">
        <v>0</v>
      </c>
      <c r="D16">
        <v>89</v>
      </c>
      <c r="E16">
        <v>0.73899999999999999</v>
      </c>
      <c r="F16">
        <v>164</v>
      </c>
      <c r="G16">
        <v>56.9</v>
      </c>
      <c r="H16" s="3">
        <v>21.155562165377749</v>
      </c>
      <c r="I16" t="s">
        <v>6</v>
      </c>
      <c r="J16">
        <v>2</v>
      </c>
      <c r="K16">
        <v>0</v>
      </c>
      <c r="L16" t="s">
        <v>8</v>
      </c>
      <c r="M16">
        <v>1</v>
      </c>
      <c r="N16" s="6">
        <v>40264</v>
      </c>
      <c r="O16" s="14"/>
      <c r="P16" s="13"/>
      <c r="Q16" s="6">
        <v>41094</v>
      </c>
      <c r="R16" s="3">
        <v>2.2383561643835614</v>
      </c>
      <c r="S16" s="3">
        <v>27.233333333333334</v>
      </c>
      <c r="T16" s="2">
        <v>52.52</v>
      </c>
      <c r="U16" s="2">
        <v>43.17</v>
      </c>
      <c r="V16" s="2">
        <v>45.23</v>
      </c>
      <c r="W16" s="2">
        <v>43.88</v>
      </c>
      <c r="X16" s="2">
        <v>51.6</v>
      </c>
      <c r="Y16" s="2">
        <v>39.69</v>
      </c>
      <c r="Z16" s="2">
        <f t="shared" si="0"/>
        <v>49.783333333333331</v>
      </c>
      <c r="AA16" s="2">
        <f t="shared" si="0"/>
        <v>42.24666666666667</v>
      </c>
      <c r="AB16" s="2">
        <v>109.52</v>
      </c>
      <c r="AC16" s="2">
        <v>124.24</v>
      </c>
      <c r="AD16" s="2">
        <v>101.36</v>
      </c>
      <c r="AE16" s="2">
        <v>123.52</v>
      </c>
      <c r="AF16" s="2">
        <v>118.44</v>
      </c>
      <c r="AG16" s="2">
        <v>113.04</v>
      </c>
      <c r="AH16" s="2">
        <f t="shared" si="1"/>
        <v>109.77333333333333</v>
      </c>
      <c r="AI16" s="2">
        <f t="shared" si="1"/>
        <v>120.26666666666667</v>
      </c>
      <c r="AJ16" s="2">
        <f t="shared" si="2"/>
        <v>1.1783967176897585</v>
      </c>
      <c r="AK16" s="2">
        <f t="shared" si="3"/>
        <v>0.45351026357342406</v>
      </c>
      <c r="AL16" s="2">
        <f t="shared" si="3"/>
        <v>0.35127494456762753</v>
      </c>
    </row>
    <row r="17" spans="1:38" x14ac:dyDescent="0.3">
      <c r="A17">
        <v>16</v>
      </c>
      <c r="B17" t="s">
        <v>2</v>
      </c>
      <c r="C17">
        <v>1</v>
      </c>
      <c r="D17">
        <v>63</v>
      </c>
      <c r="E17">
        <v>0.55200000000000005</v>
      </c>
      <c r="F17">
        <v>144.4</v>
      </c>
      <c r="G17">
        <v>50.2</v>
      </c>
      <c r="H17" s="3">
        <v>24.075168238426652</v>
      </c>
      <c r="I17" t="s">
        <v>6</v>
      </c>
      <c r="J17">
        <v>1</v>
      </c>
      <c r="K17">
        <v>0</v>
      </c>
      <c r="L17" t="s">
        <v>9</v>
      </c>
      <c r="M17">
        <v>0</v>
      </c>
      <c r="N17" s="6">
        <v>40672</v>
      </c>
      <c r="O17" s="14"/>
      <c r="P17" s="13"/>
      <c r="Q17" s="6">
        <v>41701</v>
      </c>
      <c r="R17" s="3">
        <v>2.7780821917808218</v>
      </c>
      <c r="S17" s="3">
        <v>33.799999999999997</v>
      </c>
      <c r="T17" s="2">
        <v>450.25</v>
      </c>
      <c r="U17" s="2">
        <v>377.09</v>
      </c>
      <c r="V17" s="2">
        <v>339.43</v>
      </c>
      <c r="W17" s="2">
        <v>388.89</v>
      </c>
      <c r="X17" s="2">
        <v>412.79</v>
      </c>
      <c r="Y17" s="2">
        <v>330.03</v>
      </c>
      <c r="Z17" s="2">
        <f t="shared" si="0"/>
        <v>400.82333333333332</v>
      </c>
      <c r="AA17" s="2">
        <f t="shared" si="0"/>
        <v>365.33666666666664</v>
      </c>
      <c r="AB17" s="2">
        <v>391.83</v>
      </c>
      <c r="AC17" s="2">
        <v>455.72</v>
      </c>
      <c r="AD17" s="2">
        <v>464.52</v>
      </c>
      <c r="AE17" s="2">
        <v>453.54</v>
      </c>
      <c r="AF17" s="2">
        <v>457.52</v>
      </c>
      <c r="AG17" s="2">
        <v>498.56</v>
      </c>
      <c r="AH17" s="2">
        <f t="shared" si="1"/>
        <v>437.95666666666665</v>
      </c>
      <c r="AI17" s="2">
        <f t="shared" si="1"/>
        <v>469.27333333333331</v>
      </c>
      <c r="AJ17" s="2">
        <f t="shared" si="2"/>
        <v>1.0971341502358556</v>
      </c>
      <c r="AK17" s="2">
        <f t="shared" si="3"/>
        <v>0.91521231172033768</v>
      </c>
      <c r="AL17" s="2">
        <f t="shared" si="3"/>
        <v>0.77851571933912</v>
      </c>
    </row>
    <row r="18" spans="1:38" x14ac:dyDescent="0.3">
      <c r="A18">
        <v>17</v>
      </c>
      <c r="B18" t="s">
        <v>2</v>
      </c>
      <c r="C18">
        <v>1</v>
      </c>
      <c r="D18">
        <v>79</v>
      </c>
      <c r="E18">
        <v>1.0269999999999999</v>
      </c>
      <c r="F18">
        <v>160</v>
      </c>
      <c r="G18">
        <v>57.9</v>
      </c>
      <c r="H18" s="3">
        <v>22.6171875</v>
      </c>
      <c r="I18" t="s">
        <v>6</v>
      </c>
      <c r="J18">
        <v>1</v>
      </c>
      <c r="K18">
        <v>0</v>
      </c>
      <c r="L18" t="s">
        <v>9</v>
      </c>
      <c r="M18">
        <v>0</v>
      </c>
      <c r="N18" s="6">
        <v>40680</v>
      </c>
      <c r="O18" s="14"/>
      <c r="P18" s="13"/>
      <c r="Q18" s="6">
        <v>41495</v>
      </c>
      <c r="R18" s="3">
        <v>2.1972602739726028</v>
      </c>
      <c r="S18" s="3">
        <v>26.733333333333334</v>
      </c>
      <c r="T18" s="2">
        <v>124.99</v>
      </c>
      <c r="U18" s="2">
        <v>89.89</v>
      </c>
      <c r="V18" s="2">
        <v>122.98</v>
      </c>
      <c r="W18" s="2">
        <v>91.51</v>
      </c>
      <c r="X18" s="2">
        <v>115.53</v>
      </c>
      <c r="Y18" s="2">
        <v>85.45</v>
      </c>
      <c r="Z18" s="2">
        <f t="shared" si="0"/>
        <v>121.16666666666667</v>
      </c>
      <c r="AA18" s="2">
        <f t="shared" si="0"/>
        <v>88.95</v>
      </c>
      <c r="AB18" s="2">
        <v>108.1</v>
      </c>
      <c r="AC18" s="2">
        <v>145.44999999999999</v>
      </c>
      <c r="AD18" s="2">
        <v>113.15</v>
      </c>
      <c r="AE18" s="2">
        <v>144.25</v>
      </c>
      <c r="AF18" s="2">
        <v>105.28</v>
      </c>
      <c r="AG18" s="2">
        <v>141.15</v>
      </c>
      <c r="AH18" s="2">
        <f t="shared" si="1"/>
        <v>108.84333333333332</v>
      </c>
      <c r="AI18" s="2">
        <f t="shared" si="1"/>
        <v>143.61666666666667</v>
      </c>
      <c r="AJ18" s="2">
        <f t="shared" si="2"/>
        <v>1.3621884954094061</v>
      </c>
      <c r="AK18" s="2">
        <f t="shared" si="3"/>
        <v>1.1132208372890702</v>
      </c>
      <c r="AL18" s="2">
        <f t="shared" si="3"/>
        <v>0.61935708483230822</v>
      </c>
    </row>
    <row r="19" spans="1:38" x14ac:dyDescent="0.3">
      <c r="A19">
        <v>18</v>
      </c>
      <c r="B19" t="s">
        <v>3</v>
      </c>
      <c r="C19">
        <v>0</v>
      </c>
      <c r="D19">
        <v>38</v>
      </c>
      <c r="E19">
        <v>1.3120000000000001</v>
      </c>
      <c r="F19">
        <v>172</v>
      </c>
      <c r="G19">
        <v>65</v>
      </c>
      <c r="H19" s="3">
        <v>21.971335857220122</v>
      </c>
      <c r="I19" t="s">
        <v>6</v>
      </c>
      <c r="J19">
        <v>1</v>
      </c>
      <c r="K19">
        <v>0</v>
      </c>
      <c r="L19" t="s">
        <v>8</v>
      </c>
      <c r="M19">
        <v>1</v>
      </c>
      <c r="N19" s="6">
        <v>40721</v>
      </c>
      <c r="O19" s="14"/>
      <c r="P19" s="13"/>
      <c r="Q19" s="6">
        <v>41732</v>
      </c>
      <c r="R19" s="3">
        <v>2.7287671232876711</v>
      </c>
      <c r="S19" s="3">
        <v>33.200000000000003</v>
      </c>
      <c r="T19" s="2">
        <v>208.52</v>
      </c>
      <c r="U19" s="2">
        <v>190</v>
      </c>
      <c r="V19" s="2">
        <v>203.02</v>
      </c>
      <c r="W19" s="2">
        <v>185.3</v>
      </c>
      <c r="X19" s="2">
        <v>194.03</v>
      </c>
      <c r="Y19" s="2">
        <v>165.5</v>
      </c>
      <c r="Z19" s="2">
        <f t="shared" si="0"/>
        <v>201.85666666666668</v>
      </c>
      <c r="AA19" s="2">
        <f t="shared" si="0"/>
        <v>180.26666666666665</v>
      </c>
      <c r="AB19" s="2">
        <v>371.34</v>
      </c>
      <c r="AC19" s="2">
        <v>389.5</v>
      </c>
      <c r="AD19" s="2">
        <v>374.49</v>
      </c>
      <c r="AE19" s="2">
        <v>384.4</v>
      </c>
      <c r="AF19" s="2">
        <v>352.66</v>
      </c>
      <c r="AG19" s="2">
        <v>359.6</v>
      </c>
      <c r="AH19" s="2">
        <f t="shared" si="1"/>
        <v>366.16333333333336</v>
      </c>
      <c r="AI19" s="2">
        <f t="shared" si="1"/>
        <v>377.83333333333331</v>
      </c>
      <c r="AJ19" s="2">
        <f t="shared" si="2"/>
        <v>1.1197670118343197</v>
      </c>
      <c r="AK19" s="2">
        <f t="shared" si="3"/>
        <v>0.55127493195204325</v>
      </c>
      <c r="AL19" s="2">
        <f t="shared" si="3"/>
        <v>0.47710630789589764</v>
      </c>
    </row>
    <row r="20" spans="1:38" x14ac:dyDescent="0.3">
      <c r="A20">
        <v>19</v>
      </c>
      <c r="B20" t="s">
        <v>2</v>
      </c>
      <c r="C20">
        <v>1</v>
      </c>
      <c r="D20">
        <v>39</v>
      </c>
      <c r="E20">
        <v>0.60499999999999998</v>
      </c>
      <c r="F20">
        <v>148</v>
      </c>
      <c r="G20">
        <v>51.4</v>
      </c>
      <c r="H20" s="3">
        <v>23.466033601168739</v>
      </c>
      <c r="I20" t="s">
        <v>6</v>
      </c>
      <c r="J20">
        <v>1</v>
      </c>
      <c r="K20">
        <v>0</v>
      </c>
      <c r="L20" t="s">
        <v>9</v>
      </c>
      <c r="M20">
        <v>0</v>
      </c>
      <c r="N20" s="6">
        <v>40773</v>
      </c>
      <c r="O20" s="14"/>
      <c r="P20" s="13"/>
      <c r="Q20" s="6">
        <v>41702</v>
      </c>
      <c r="R20" s="3">
        <v>2.5095890410958903</v>
      </c>
      <c r="S20" s="3">
        <v>30.533333333333335</v>
      </c>
      <c r="T20" s="2">
        <v>1012.23</v>
      </c>
      <c r="U20" s="2">
        <v>684.56</v>
      </c>
      <c r="V20" s="2">
        <v>1211.56</v>
      </c>
      <c r="W20" s="2">
        <v>780.45</v>
      </c>
      <c r="X20" s="2">
        <v>1125.51</v>
      </c>
      <c r="Y20" s="2">
        <v>689.05</v>
      </c>
      <c r="Z20" s="2">
        <f t="shared" si="0"/>
        <v>1116.4333333333334</v>
      </c>
      <c r="AA20" s="2">
        <f t="shared" si="0"/>
        <v>718.02</v>
      </c>
      <c r="AB20" s="2">
        <v>432.45</v>
      </c>
      <c r="AC20" s="2">
        <v>417.76</v>
      </c>
      <c r="AD20" s="2">
        <v>364.56</v>
      </c>
      <c r="AE20" s="2">
        <v>425.56</v>
      </c>
      <c r="AF20" s="2">
        <v>445.97</v>
      </c>
      <c r="AG20" s="2">
        <v>439.86</v>
      </c>
      <c r="AH20" s="2">
        <f t="shared" si="1"/>
        <v>414.32666666666665</v>
      </c>
      <c r="AI20" s="2">
        <f t="shared" si="1"/>
        <v>427.72666666666663</v>
      </c>
      <c r="AJ20" s="2">
        <f t="shared" si="2"/>
        <v>1.5548777657075477</v>
      </c>
      <c r="AK20" s="2">
        <f t="shared" si="3"/>
        <v>2.6945727203977539</v>
      </c>
      <c r="AL20" s="2">
        <f t="shared" si="3"/>
        <v>1.6786888823080162</v>
      </c>
    </row>
    <row r="21" spans="1:38" x14ac:dyDescent="0.3">
      <c r="A21">
        <v>20</v>
      </c>
      <c r="B21" t="s">
        <v>3</v>
      </c>
      <c r="C21">
        <v>0</v>
      </c>
      <c r="D21">
        <v>86</v>
      </c>
      <c r="E21">
        <v>0.75600000000000001</v>
      </c>
      <c r="F21">
        <v>166.6</v>
      </c>
      <c r="G21">
        <v>55</v>
      </c>
      <c r="H21" s="3">
        <v>19.815849509071338</v>
      </c>
      <c r="I21" t="s">
        <v>6</v>
      </c>
      <c r="J21">
        <v>1</v>
      </c>
      <c r="K21">
        <v>0</v>
      </c>
      <c r="L21" t="s">
        <v>9</v>
      </c>
      <c r="M21">
        <v>0</v>
      </c>
      <c r="N21" s="6">
        <v>40802</v>
      </c>
      <c r="O21" s="14"/>
      <c r="P21" s="13"/>
      <c r="Q21" s="6">
        <v>41636</v>
      </c>
      <c r="R21" s="3">
        <v>2.2520547945205478</v>
      </c>
      <c r="S21" s="3">
        <v>27.4</v>
      </c>
      <c r="T21" s="2">
        <v>383.06</v>
      </c>
      <c r="U21" s="2">
        <v>272.33999999999997</v>
      </c>
      <c r="V21" s="2">
        <v>369.15</v>
      </c>
      <c r="W21" s="2">
        <v>271.06</v>
      </c>
      <c r="X21" s="2">
        <v>375.8</v>
      </c>
      <c r="Y21" s="2">
        <v>310.97000000000003</v>
      </c>
      <c r="Z21" s="2">
        <f t="shared" si="0"/>
        <v>376.00333333333333</v>
      </c>
      <c r="AA21" s="2">
        <f t="shared" si="0"/>
        <v>284.79000000000002</v>
      </c>
      <c r="AB21" s="2">
        <v>358.55</v>
      </c>
      <c r="AC21" s="2">
        <v>311.97000000000003</v>
      </c>
      <c r="AD21" s="2">
        <v>261</v>
      </c>
      <c r="AE21" s="2">
        <v>318.72000000000003</v>
      </c>
      <c r="AF21" s="2">
        <v>278.77999999999997</v>
      </c>
      <c r="AG21" s="2">
        <v>298.33999999999997</v>
      </c>
      <c r="AH21" s="2">
        <f t="shared" si="1"/>
        <v>299.44333333333333</v>
      </c>
      <c r="AI21" s="2">
        <f t="shared" si="1"/>
        <v>309.67666666666668</v>
      </c>
      <c r="AJ21" s="2">
        <f t="shared" si="2"/>
        <v>1.3202827814647049</v>
      </c>
      <c r="AK21" s="2">
        <f t="shared" si="3"/>
        <v>1.2556744180868946</v>
      </c>
      <c r="AL21" s="2">
        <f t="shared" si="3"/>
        <v>0.91963661022787213</v>
      </c>
    </row>
    <row r="22" spans="1:38" x14ac:dyDescent="0.3">
      <c r="A22">
        <v>21</v>
      </c>
      <c r="B22" t="s">
        <v>2</v>
      </c>
      <c r="C22">
        <v>1</v>
      </c>
      <c r="D22">
        <v>56</v>
      </c>
      <c r="E22">
        <v>0.64700000000000002</v>
      </c>
      <c r="F22">
        <v>161</v>
      </c>
      <c r="G22">
        <v>67</v>
      </c>
      <c r="H22" s="3">
        <v>25.847768218818722</v>
      </c>
      <c r="I22" t="s">
        <v>6</v>
      </c>
      <c r="J22">
        <v>4</v>
      </c>
      <c r="K22">
        <v>1</v>
      </c>
      <c r="L22" t="s">
        <v>9</v>
      </c>
      <c r="M22">
        <v>0</v>
      </c>
      <c r="N22" s="6">
        <v>40850</v>
      </c>
      <c r="O22" s="4">
        <v>40990</v>
      </c>
      <c r="P22" s="13">
        <f t="shared" si="4"/>
        <v>4.6333333333333337</v>
      </c>
      <c r="Q22" s="6">
        <v>41629</v>
      </c>
      <c r="R22" s="3">
        <v>2.1041095890410957</v>
      </c>
      <c r="S22" s="3">
        <v>25.6</v>
      </c>
      <c r="T22" s="2">
        <v>91.02</v>
      </c>
      <c r="U22" s="2">
        <v>210.36</v>
      </c>
      <c r="V22" s="2">
        <v>89.53</v>
      </c>
      <c r="W22" s="2">
        <v>210.15</v>
      </c>
      <c r="X22" s="2">
        <v>91.23</v>
      </c>
      <c r="Y22" s="2">
        <v>209.47</v>
      </c>
      <c r="Z22" s="2">
        <f t="shared" si="0"/>
        <v>90.593333333333348</v>
      </c>
      <c r="AA22" s="2">
        <f t="shared" si="0"/>
        <v>209.99333333333334</v>
      </c>
      <c r="AB22" s="2">
        <v>339.66</v>
      </c>
      <c r="AC22" s="2">
        <v>413.97</v>
      </c>
      <c r="AD22" s="2">
        <v>332.76</v>
      </c>
      <c r="AE22" s="2">
        <v>424.83</v>
      </c>
      <c r="AF22" s="2">
        <v>417.28</v>
      </c>
      <c r="AG22" s="2">
        <v>453.48</v>
      </c>
      <c r="AH22" s="2">
        <f t="shared" si="1"/>
        <v>363.23333333333335</v>
      </c>
      <c r="AI22" s="2">
        <f t="shared" si="1"/>
        <v>430.76</v>
      </c>
      <c r="AJ22" s="2">
        <f t="shared" si="2"/>
        <v>0.43141052096891969</v>
      </c>
      <c r="AK22" s="2">
        <f t="shared" si="3"/>
        <v>0.24940809397081767</v>
      </c>
      <c r="AL22" s="2">
        <f t="shared" si="3"/>
        <v>0.48749497013031234</v>
      </c>
    </row>
    <row r="23" spans="1:38" x14ac:dyDescent="0.3">
      <c r="A23">
        <v>22</v>
      </c>
      <c r="B23" t="s">
        <v>2</v>
      </c>
      <c r="C23">
        <v>1</v>
      </c>
      <c r="D23">
        <v>63</v>
      </c>
      <c r="E23">
        <v>0.68799999999999994</v>
      </c>
      <c r="F23">
        <v>162</v>
      </c>
      <c r="G23">
        <v>59</v>
      </c>
      <c r="H23" s="3">
        <v>22.481329065691206</v>
      </c>
      <c r="I23" t="s">
        <v>6</v>
      </c>
      <c r="J23">
        <v>3</v>
      </c>
      <c r="K23">
        <v>1</v>
      </c>
      <c r="L23" t="s">
        <v>9</v>
      </c>
      <c r="M23">
        <v>0</v>
      </c>
      <c r="N23" s="6">
        <v>40885</v>
      </c>
      <c r="O23" s="4">
        <v>41061</v>
      </c>
      <c r="P23" s="13">
        <f t="shared" si="4"/>
        <v>5.7666666666666666</v>
      </c>
      <c r="Q23" s="6">
        <v>41690</v>
      </c>
      <c r="R23" s="3">
        <v>2.1698630136986301</v>
      </c>
      <c r="S23" s="3">
        <v>26.4</v>
      </c>
      <c r="T23" s="2">
        <v>78.25</v>
      </c>
      <c r="U23" s="2">
        <v>205.05</v>
      </c>
      <c r="V23" s="2">
        <v>74.28</v>
      </c>
      <c r="W23" s="2">
        <v>201.13</v>
      </c>
      <c r="X23" s="2">
        <v>67.62</v>
      </c>
      <c r="Y23" s="2">
        <v>160.44999999999999</v>
      </c>
      <c r="Z23" s="2">
        <f t="shared" si="0"/>
        <v>73.38333333333334</v>
      </c>
      <c r="AA23" s="2">
        <f t="shared" si="0"/>
        <v>188.87666666666667</v>
      </c>
      <c r="AB23" s="2">
        <v>523.41</v>
      </c>
      <c r="AC23" s="2">
        <v>568.54999999999995</v>
      </c>
      <c r="AD23" s="2">
        <v>540</v>
      </c>
      <c r="AE23" s="2">
        <v>601.71</v>
      </c>
      <c r="AF23" s="2">
        <v>533.1</v>
      </c>
      <c r="AG23" s="2">
        <v>537.54999999999995</v>
      </c>
      <c r="AH23" s="2">
        <f t="shared" si="1"/>
        <v>532.16999999999996</v>
      </c>
      <c r="AI23" s="2">
        <f t="shared" si="1"/>
        <v>569.27</v>
      </c>
      <c r="AJ23" s="2">
        <f t="shared" si="2"/>
        <v>0.38852513986199111</v>
      </c>
      <c r="AK23" s="2">
        <f t="shared" si="3"/>
        <v>0.13789453244890421</v>
      </c>
      <c r="AL23" s="2">
        <f t="shared" si="3"/>
        <v>0.33178749392496826</v>
      </c>
    </row>
    <row r="24" spans="1:38" x14ac:dyDescent="0.3">
      <c r="A24">
        <v>23</v>
      </c>
      <c r="B24" t="s">
        <v>2</v>
      </c>
      <c r="C24">
        <v>1</v>
      </c>
      <c r="D24">
        <v>13</v>
      </c>
      <c r="E24">
        <v>0.95299999999999996</v>
      </c>
      <c r="F24">
        <v>157</v>
      </c>
      <c r="G24">
        <v>42.3</v>
      </c>
      <c r="H24" s="3">
        <v>17.160939591869852</v>
      </c>
      <c r="I24" t="s">
        <v>6</v>
      </c>
      <c r="J24">
        <v>3</v>
      </c>
      <c r="K24">
        <v>1</v>
      </c>
      <c r="L24" t="s">
        <v>9</v>
      </c>
      <c r="M24">
        <v>0</v>
      </c>
      <c r="N24" s="6">
        <v>40891</v>
      </c>
      <c r="O24" s="4">
        <v>41134</v>
      </c>
      <c r="P24" s="13">
        <f t="shared" si="4"/>
        <v>7.9666666666666668</v>
      </c>
      <c r="Q24" s="6">
        <v>41583</v>
      </c>
      <c r="R24" s="3">
        <v>1.8657534246575342</v>
      </c>
      <c r="S24" s="3">
        <v>22.7</v>
      </c>
      <c r="T24" s="2">
        <v>63.38</v>
      </c>
      <c r="U24" s="2">
        <v>235.52</v>
      </c>
      <c r="V24" s="2">
        <v>78.89</v>
      </c>
      <c r="W24" s="2">
        <v>245.58</v>
      </c>
      <c r="X24" s="2">
        <v>69.52</v>
      </c>
      <c r="Y24" s="2">
        <v>287.89</v>
      </c>
      <c r="Z24" s="2">
        <f t="shared" si="0"/>
        <v>70.596666666666678</v>
      </c>
      <c r="AA24" s="2">
        <f t="shared" si="0"/>
        <v>256.33</v>
      </c>
      <c r="AB24" s="2">
        <v>274.79000000000002</v>
      </c>
      <c r="AC24" s="2">
        <v>257.79000000000002</v>
      </c>
      <c r="AD24" s="2">
        <v>249.53</v>
      </c>
      <c r="AE24" s="2">
        <v>270.42</v>
      </c>
      <c r="AF24" s="2">
        <v>247.21</v>
      </c>
      <c r="AG24" s="2">
        <v>250.97</v>
      </c>
      <c r="AH24" s="2">
        <f t="shared" si="1"/>
        <v>257.17666666666668</v>
      </c>
      <c r="AI24" s="2">
        <f t="shared" si="1"/>
        <v>259.72666666666669</v>
      </c>
      <c r="AJ24" s="2">
        <f t="shared" si="2"/>
        <v>0.2754132043329563</v>
      </c>
      <c r="AK24" s="2">
        <f t="shared" si="3"/>
        <v>0.27450650007128696</v>
      </c>
      <c r="AL24" s="2">
        <f t="shared" si="3"/>
        <v>0.98692214892579366</v>
      </c>
    </row>
    <row r="25" spans="1:38" x14ac:dyDescent="0.3">
      <c r="A25">
        <v>24</v>
      </c>
      <c r="B25" t="s">
        <v>3</v>
      </c>
      <c r="C25">
        <v>0</v>
      </c>
      <c r="D25">
        <v>89</v>
      </c>
      <c r="E25">
        <v>0.64100000000000001</v>
      </c>
      <c r="F25">
        <v>159.19999999999999</v>
      </c>
      <c r="G25">
        <v>42.4</v>
      </c>
      <c r="H25" s="3">
        <v>16.729375520820181</v>
      </c>
      <c r="I25" t="s">
        <v>6</v>
      </c>
      <c r="J25">
        <v>1</v>
      </c>
      <c r="K25">
        <v>0</v>
      </c>
      <c r="L25" t="s">
        <v>9</v>
      </c>
      <c r="M25">
        <v>0</v>
      </c>
      <c r="N25" s="6">
        <v>40892</v>
      </c>
      <c r="O25" s="14"/>
      <c r="P25" s="13"/>
      <c r="Q25" s="6">
        <v>41638</v>
      </c>
      <c r="R25" s="3">
        <v>2.0136986301369864</v>
      </c>
      <c r="S25" s="3">
        <v>24.5</v>
      </c>
      <c r="T25" s="2">
        <v>120.09</v>
      </c>
      <c r="U25" s="2">
        <v>109.7</v>
      </c>
      <c r="V25" s="2">
        <v>112.15</v>
      </c>
      <c r="W25" s="2">
        <v>106.95</v>
      </c>
      <c r="X25" s="2">
        <v>115.53</v>
      </c>
      <c r="Y25" s="2">
        <v>104.45</v>
      </c>
      <c r="Z25" s="2">
        <f t="shared" si="0"/>
        <v>115.92333333333333</v>
      </c>
      <c r="AA25" s="2">
        <f t="shared" si="0"/>
        <v>107.03333333333335</v>
      </c>
      <c r="AB25" s="2">
        <v>168.62</v>
      </c>
      <c r="AC25" s="2">
        <v>129.86000000000001</v>
      </c>
      <c r="AD25" s="2">
        <v>178.03</v>
      </c>
      <c r="AE25" s="2">
        <v>153.24</v>
      </c>
      <c r="AF25" s="2">
        <v>170.24</v>
      </c>
      <c r="AG25" s="2">
        <v>125.26</v>
      </c>
      <c r="AH25" s="2">
        <f t="shared" si="1"/>
        <v>172.29666666666665</v>
      </c>
      <c r="AI25" s="2">
        <f t="shared" si="1"/>
        <v>136.12</v>
      </c>
      <c r="AJ25" s="2">
        <f t="shared" si="2"/>
        <v>1.0830582373092492</v>
      </c>
      <c r="AK25" s="2">
        <f t="shared" si="3"/>
        <v>0.67281239722184605</v>
      </c>
      <c r="AL25" s="2">
        <f t="shared" si="3"/>
        <v>0.78631599569007748</v>
      </c>
    </row>
    <row r="26" spans="1:38" x14ac:dyDescent="0.3">
      <c r="A26">
        <v>25</v>
      </c>
      <c r="B26" t="s">
        <v>2</v>
      </c>
      <c r="C26">
        <v>1</v>
      </c>
      <c r="D26">
        <v>80</v>
      </c>
      <c r="E26">
        <v>0.53300000000000003</v>
      </c>
      <c r="F26">
        <v>145</v>
      </c>
      <c r="G26">
        <v>40</v>
      </c>
      <c r="H26" s="3">
        <v>19.024970273483948</v>
      </c>
      <c r="I26" t="s">
        <v>6</v>
      </c>
      <c r="J26">
        <v>1</v>
      </c>
      <c r="K26">
        <v>0</v>
      </c>
      <c r="L26" t="s">
        <v>8</v>
      </c>
      <c r="M26">
        <v>1</v>
      </c>
      <c r="N26" s="6">
        <v>40301</v>
      </c>
      <c r="O26" s="14"/>
      <c r="P26" s="13"/>
      <c r="Q26" s="6">
        <v>41369</v>
      </c>
      <c r="R26" s="3">
        <v>2.882191780821918</v>
      </c>
      <c r="S26" s="3">
        <v>35.06666666666667</v>
      </c>
      <c r="T26" s="8">
        <v>98.75</v>
      </c>
      <c r="U26" s="8">
        <v>74.7</v>
      </c>
      <c r="V26" s="8">
        <v>83.49</v>
      </c>
      <c r="W26" s="8">
        <v>71.510000000000005</v>
      </c>
      <c r="X26" s="8">
        <v>94.13</v>
      </c>
      <c r="Y26" s="8">
        <v>83.09</v>
      </c>
      <c r="Z26" s="2">
        <f t="shared" si="0"/>
        <v>92.123333333333335</v>
      </c>
      <c r="AA26" s="2">
        <f t="shared" si="0"/>
        <v>76.433333333333337</v>
      </c>
      <c r="AB26" s="8">
        <v>72.62</v>
      </c>
      <c r="AC26" s="8">
        <v>58.45</v>
      </c>
      <c r="AD26" s="8">
        <v>73.56</v>
      </c>
      <c r="AE26" s="8">
        <v>56.54</v>
      </c>
      <c r="AF26" s="8">
        <v>70.540000000000006</v>
      </c>
      <c r="AG26" s="8">
        <v>52.2</v>
      </c>
      <c r="AH26" s="2">
        <f t="shared" si="1"/>
        <v>72.240000000000009</v>
      </c>
      <c r="AI26" s="2">
        <f t="shared" si="1"/>
        <v>55.73</v>
      </c>
      <c r="AJ26" s="2">
        <f t="shared" si="2"/>
        <v>1.2052769297863062</v>
      </c>
      <c r="AK26" s="2">
        <f t="shared" si="3"/>
        <v>1.2752399409376152</v>
      </c>
      <c r="AL26" s="2">
        <f t="shared" si="3"/>
        <v>1.3714935103774151</v>
      </c>
    </row>
    <row r="27" spans="1:38" x14ac:dyDescent="0.3">
      <c r="A27">
        <v>26</v>
      </c>
      <c r="B27" t="s">
        <v>2</v>
      </c>
      <c r="C27">
        <v>1</v>
      </c>
      <c r="D27">
        <v>73</v>
      </c>
      <c r="E27">
        <v>0.628</v>
      </c>
      <c r="F27">
        <v>149</v>
      </c>
      <c r="G27">
        <v>49</v>
      </c>
      <c r="H27" s="3">
        <v>22.071077879374801</v>
      </c>
      <c r="I27" t="s">
        <v>6</v>
      </c>
      <c r="J27">
        <v>1</v>
      </c>
      <c r="K27">
        <v>0</v>
      </c>
      <c r="L27" t="s">
        <v>9</v>
      </c>
      <c r="M27">
        <v>0</v>
      </c>
      <c r="N27" s="6">
        <v>40360</v>
      </c>
      <c r="O27" s="14"/>
      <c r="P27" s="13"/>
      <c r="Q27" s="6">
        <v>41467</v>
      </c>
      <c r="R27" s="3">
        <v>2.989041095890411</v>
      </c>
      <c r="S27" s="3">
        <v>36.366666666666667</v>
      </c>
      <c r="T27" s="8">
        <v>71.680000000000007</v>
      </c>
      <c r="U27" s="8">
        <v>58.48</v>
      </c>
      <c r="V27" s="8">
        <v>69.87</v>
      </c>
      <c r="W27" s="8">
        <v>60.99</v>
      </c>
      <c r="X27" s="8">
        <v>72.010000000000005</v>
      </c>
      <c r="Y27" s="8">
        <v>61.25</v>
      </c>
      <c r="Z27" s="2">
        <f t="shared" si="0"/>
        <v>71.186666666666667</v>
      </c>
      <c r="AA27" s="2">
        <f t="shared" si="0"/>
        <v>60.24</v>
      </c>
      <c r="AB27" s="8">
        <v>63.31</v>
      </c>
      <c r="AC27" s="8">
        <v>66.14</v>
      </c>
      <c r="AD27" s="8">
        <v>66.45</v>
      </c>
      <c r="AE27" s="8">
        <v>63.69</v>
      </c>
      <c r="AF27" s="8">
        <v>64.72</v>
      </c>
      <c r="AG27" s="8">
        <v>63.79</v>
      </c>
      <c r="AH27" s="2">
        <f t="shared" si="1"/>
        <v>64.826666666666668</v>
      </c>
      <c r="AI27" s="2">
        <f t="shared" si="1"/>
        <v>64.539999999999992</v>
      </c>
      <c r="AJ27" s="2">
        <f t="shared" si="2"/>
        <v>1.1817175741478529</v>
      </c>
      <c r="AK27" s="2">
        <f t="shared" si="3"/>
        <v>1.0981077745783627</v>
      </c>
      <c r="AL27" s="2">
        <f t="shared" si="3"/>
        <v>0.93337465137898989</v>
      </c>
    </row>
    <row r="28" spans="1:38" x14ac:dyDescent="0.3">
      <c r="A28">
        <v>27</v>
      </c>
      <c r="B28" t="s">
        <v>2</v>
      </c>
      <c r="C28">
        <v>1</v>
      </c>
      <c r="D28">
        <v>57</v>
      </c>
      <c r="E28">
        <v>0.95899999999999996</v>
      </c>
      <c r="F28">
        <v>163.1</v>
      </c>
      <c r="G28">
        <v>69.7</v>
      </c>
      <c r="H28" s="3">
        <v>26.201421643276479</v>
      </c>
      <c r="I28" t="s">
        <v>6</v>
      </c>
      <c r="J28">
        <v>2</v>
      </c>
      <c r="K28">
        <v>0</v>
      </c>
      <c r="L28" t="s">
        <v>9</v>
      </c>
      <c r="M28">
        <v>0</v>
      </c>
      <c r="N28" s="6">
        <v>40441</v>
      </c>
      <c r="O28" s="14"/>
      <c r="P28" s="13"/>
      <c r="Q28" s="6">
        <v>41745</v>
      </c>
      <c r="R28" s="3">
        <v>3.5232876712328767</v>
      </c>
      <c r="S28" s="3">
        <v>42.866666666666667</v>
      </c>
      <c r="T28" s="8">
        <v>30.85</v>
      </c>
      <c r="U28" s="8">
        <v>35.549999999999997</v>
      </c>
      <c r="V28" s="8">
        <v>29.56</v>
      </c>
      <c r="W28" s="8">
        <v>30.93</v>
      </c>
      <c r="X28" s="8">
        <v>30.56</v>
      </c>
      <c r="Y28" s="8">
        <v>28.55</v>
      </c>
      <c r="Z28" s="2">
        <f t="shared" si="0"/>
        <v>30.323333333333334</v>
      </c>
      <c r="AA28" s="2">
        <f t="shared" si="0"/>
        <v>31.676666666666662</v>
      </c>
      <c r="AB28" s="8">
        <v>67.72</v>
      </c>
      <c r="AC28" s="8">
        <v>92.45</v>
      </c>
      <c r="AD28" s="8">
        <v>68.45</v>
      </c>
      <c r="AE28" s="8">
        <v>95.54</v>
      </c>
      <c r="AF28" s="8">
        <v>62.54</v>
      </c>
      <c r="AG28" s="8">
        <v>91.25</v>
      </c>
      <c r="AH28" s="2">
        <f t="shared" si="1"/>
        <v>66.236666666666665</v>
      </c>
      <c r="AI28" s="2">
        <f t="shared" si="1"/>
        <v>93.08</v>
      </c>
      <c r="AJ28" s="2">
        <f t="shared" si="2"/>
        <v>0.95727664947911206</v>
      </c>
      <c r="AK28" s="2">
        <f t="shared" si="3"/>
        <v>0.45780282824216195</v>
      </c>
      <c r="AL28" s="2">
        <f t="shared" si="3"/>
        <v>0.34031657355679695</v>
      </c>
    </row>
    <row r="29" spans="1:38" x14ac:dyDescent="0.3">
      <c r="A29">
        <v>28</v>
      </c>
      <c r="B29" t="s">
        <v>3</v>
      </c>
      <c r="C29">
        <v>0</v>
      </c>
      <c r="D29">
        <v>90</v>
      </c>
      <c r="E29">
        <v>0.73099999999999998</v>
      </c>
      <c r="F29">
        <v>167</v>
      </c>
      <c r="G29">
        <v>35.6</v>
      </c>
      <c r="H29" s="3">
        <v>12.764889382910825</v>
      </c>
      <c r="I29" t="s">
        <v>6</v>
      </c>
      <c r="J29">
        <v>1</v>
      </c>
      <c r="K29">
        <v>0</v>
      </c>
      <c r="L29" t="s">
        <v>9</v>
      </c>
      <c r="M29">
        <v>0</v>
      </c>
      <c r="N29" s="6">
        <v>40448</v>
      </c>
      <c r="O29" s="14"/>
      <c r="P29" s="13"/>
      <c r="Q29" s="6">
        <v>41337</v>
      </c>
      <c r="R29" s="3">
        <v>2.4027397260273973</v>
      </c>
      <c r="S29" s="3">
        <v>29.233333333333334</v>
      </c>
      <c r="T29" s="2">
        <v>187.43</v>
      </c>
      <c r="U29" s="2">
        <v>210.17</v>
      </c>
      <c r="V29" s="2">
        <v>124.49</v>
      </c>
      <c r="W29" s="2">
        <v>186.36</v>
      </c>
      <c r="X29" s="2">
        <v>157.11000000000001</v>
      </c>
      <c r="Y29" s="2">
        <v>182.75</v>
      </c>
      <c r="Z29" s="2">
        <f t="shared" si="0"/>
        <v>156.34333333333333</v>
      </c>
      <c r="AA29" s="2">
        <f t="shared" si="0"/>
        <v>193.09333333333333</v>
      </c>
      <c r="AB29" s="2">
        <v>369.26</v>
      </c>
      <c r="AC29" s="2">
        <v>449.98</v>
      </c>
      <c r="AD29" s="2">
        <v>395.91</v>
      </c>
      <c r="AE29" s="2">
        <v>406.72</v>
      </c>
      <c r="AF29" s="2">
        <v>384.82</v>
      </c>
      <c r="AG29" s="2">
        <v>402.12</v>
      </c>
      <c r="AH29" s="2">
        <f t="shared" si="1"/>
        <v>383.33</v>
      </c>
      <c r="AI29" s="2">
        <f t="shared" si="1"/>
        <v>419.60666666666674</v>
      </c>
      <c r="AJ29" s="2">
        <f t="shared" si="2"/>
        <v>0.80967753072780002</v>
      </c>
      <c r="AK29" s="2">
        <f t="shared" si="3"/>
        <v>0.40785572048452595</v>
      </c>
      <c r="AL29" s="2">
        <f t="shared" si="3"/>
        <v>0.46017699115044242</v>
      </c>
    </row>
    <row r="30" spans="1:38" x14ac:dyDescent="0.3">
      <c r="A30">
        <v>29</v>
      </c>
      <c r="B30" t="s">
        <v>2</v>
      </c>
      <c r="C30">
        <v>1</v>
      </c>
      <c r="D30">
        <v>41</v>
      </c>
      <c r="E30">
        <v>0.78900000000000003</v>
      </c>
      <c r="F30">
        <v>164.4</v>
      </c>
      <c r="G30">
        <v>58.4</v>
      </c>
      <c r="H30" s="3">
        <v>21.607733792719671</v>
      </c>
      <c r="I30" t="s">
        <v>6</v>
      </c>
      <c r="J30">
        <v>2</v>
      </c>
      <c r="K30">
        <v>0</v>
      </c>
      <c r="L30" t="s">
        <v>8</v>
      </c>
      <c r="M30">
        <v>1</v>
      </c>
      <c r="N30" s="6">
        <v>40451</v>
      </c>
      <c r="O30" s="14"/>
      <c r="P30" s="13"/>
      <c r="Q30" s="6">
        <v>41443</v>
      </c>
      <c r="R30" s="3">
        <v>2.6794520547945204</v>
      </c>
      <c r="S30" s="3">
        <v>32.6</v>
      </c>
      <c r="T30" s="2">
        <v>99.25</v>
      </c>
      <c r="U30" s="2">
        <v>51.21</v>
      </c>
      <c r="V30" s="2">
        <v>101.25</v>
      </c>
      <c r="W30" s="2">
        <v>53.21</v>
      </c>
      <c r="X30" s="2">
        <v>113.41</v>
      </c>
      <c r="Y30" s="2">
        <v>56.12</v>
      </c>
      <c r="Z30" s="2">
        <f t="shared" si="0"/>
        <v>104.63666666666666</v>
      </c>
      <c r="AA30" s="2">
        <f t="shared" si="0"/>
        <v>53.513333333333328</v>
      </c>
      <c r="AB30" s="2">
        <v>76.14</v>
      </c>
      <c r="AC30" s="2">
        <v>74.55</v>
      </c>
      <c r="AD30" s="2">
        <v>78.510000000000005</v>
      </c>
      <c r="AE30" s="2">
        <v>76.540000000000006</v>
      </c>
      <c r="AF30" s="2">
        <v>77.510000000000005</v>
      </c>
      <c r="AG30" s="2">
        <v>74.56</v>
      </c>
      <c r="AH30" s="2">
        <f t="shared" si="1"/>
        <v>77.38666666666667</v>
      </c>
      <c r="AI30" s="2">
        <f t="shared" si="1"/>
        <v>75.216666666666669</v>
      </c>
      <c r="AJ30" s="2">
        <f t="shared" si="2"/>
        <v>1.9553382334620655</v>
      </c>
      <c r="AK30" s="2">
        <f t="shared" si="3"/>
        <v>1.3521278428669881</v>
      </c>
      <c r="AL30" s="2">
        <f t="shared" si="3"/>
        <v>0.71145579437181472</v>
      </c>
    </row>
    <row r="31" spans="1:38" x14ac:dyDescent="0.3">
      <c r="A31">
        <v>30</v>
      </c>
      <c r="B31" t="s">
        <v>2</v>
      </c>
      <c r="C31">
        <v>1</v>
      </c>
      <c r="D31">
        <v>52</v>
      </c>
      <c r="E31">
        <v>0.76700000000000002</v>
      </c>
      <c r="F31">
        <v>155</v>
      </c>
      <c r="G31">
        <v>58</v>
      </c>
      <c r="H31" s="3">
        <v>24.141519250780441</v>
      </c>
      <c r="I31" t="s">
        <v>6</v>
      </c>
      <c r="J31">
        <v>4</v>
      </c>
      <c r="K31">
        <v>1</v>
      </c>
      <c r="L31" t="s">
        <v>9</v>
      </c>
      <c r="M31">
        <v>0</v>
      </c>
      <c r="N31" s="7">
        <v>40490</v>
      </c>
      <c r="O31" s="4">
        <v>40674</v>
      </c>
      <c r="P31" s="13">
        <f t="shared" si="4"/>
        <v>6.1</v>
      </c>
      <c r="Q31" s="7">
        <v>41344</v>
      </c>
      <c r="R31" s="3">
        <v>2.3095890410958906</v>
      </c>
      <c r="S31" s="3">
        <v>28.1</v>
      </c>
      <c r="T31" s="9">
        <v>45.56</v>
      </c>
      <c r="U31" s="10">
        <v>153.56</v>
      </c>
      <c r="V31" s="10">
        <v>52.5</v>
      </c>
      <c r="W31" s="10">
        <v>185.5</v>
      </c>
      <c r="X31" s="10">
        <v>40.56</v>
      </c>
      <c r="Y31" s="10">
        <v>148.56</v>
      </c>
      <c r="Z31" s="9">
        <f t="shared" si="0"/>
        <v>46.206666666666671</v>
      </c>
      <c r="AA31" s="9">
        <f t="shared" si="0"/>
        <v>162.54</v>
      </c>
      <c r="AB31" s="10">
        <v>168.62</v>
      </c>
      <c r="AC31" s="10">
        <v>126.65</v>
      </c>
      <c r="AD31" s="10">
        <v>168.54</v>
      </c>
      <c r="AE31" s="10">
        <v>135.56</v>
      </c>
      <c r="AF31" s="10">
        <v>175.45</v>
      </c>
      <c r="AG31" s="10">
        <v>135.56</v>
      </c>
      <c r="AH31" s="9">
        <f t="shared" si="1"/>
        <v>170.86999999999998</v>
      </c>
      <c r="AI31" s="9">
        <f t="shared" si="1"/>
        <v>132.59</v>
      </c>
      <c r="AJ31" s="9">
        <f t="shared" si="2"/>
        <v>0.28427874164308276</v>
      </c>
      <c r="AK31" s="9">
        <f t="shared" si="3"/>
        <v>0.27042000741304312</v>
      </c>
      <c r="AL31" s="9">
        <f t="shared" si="3"/>
        <v>1.2258843050003769</v>
      </c>
    </row>
    <row r="32" spans="1:38" x14ac:dyDescent="0.3">
      <c r="Q32" s="5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duih</dc:creator>
  <cp:lastModifiedBy>duih</cp:lastModifiedBy>
  <dcterms:created xsi:type="dcterms:W3CDTF">2020-05-12T00:51:32Z</dcterms:created>
  <dcterms:modified xsi:type="dcterms:W3CDTF">2020-05-12T05:02:57Z</dcterms:modified>
</cp:coreProperties>
</file>